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Midlertidigt ophold\"/>
    </mc:Choice>
  </mc:AlternateContent>
  <bookViews>
    <workbookView xWindow="28680" yWindow="-120" windowWidth="28110" windowHeight="18240"/>
  </bookViews>
  <sheets>
    <sheet name="Bidragsark oversvømmelse" sheetId="6" r:id="rId1"/>
    <sheet name="Bidragark erosion" sheetId="7" r:id="rId2"/>
    <sheet name="Ark1" sheetId="9" r:id="rId3"/>
    <sheet name="Eksempler på bidrag" sheetId="8" r:id="rId4"/>
    <sheet name="GIS" sheetId="10" r:id="rId5"/>
  </sheets>
  <definedNames>
    <definedName name="_xlnm._FilterDatabase" localSheetId="0" hidden="1">'Bidragsark oversvømmelse'!$A$7:$AD$7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1" i="6" l="1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162" i="6"/>
  <c r="E423" i="6"/>
  <c r="E421" i="6"/>
  <c r="E420" i="6"/>
  <c r="E1763" i="6"/>
  <c r="E1762" i="6"/>
  <c r="J432" i="6"/>
  <c r="E432" i="6" s="1"/>
  <c r="J1865" i="6"/>
  <c r="J1692" i="6"/>
  <c r="E1692" i="6" s="1"/>
  <c r="J1673" i="6"/>
  <c r="E1673" i="6" s="1"/>
  <c r="J1655" i="6"/>
  <c r="E1655" i="6" s="1"/>
  <c r="J1654" i="6"/>
  <c r="E1654" i="6" s="1"/>
  <c r="J1653" i="6"/>
  <c r="E1653" i="6" s="1"/>
  <c r="J1647" i="6"/>
  <c r="E1647" i="6" s="1"/>
  <c r="J1557" i="6"/>
  <c r="E1557" i="6" s="1"/>
  <c r="J1504" i="6"/>
  <c r="E1504" i="6" s="1"/>
  <c r="J1503" i="6"/>
  <c r="E1503" i="6" s="1"/>
  <c r="J1442" i="6"/>
  <c r="E1442" i="6" s="1"/>
  <c r="J1440" i="6"/>
  <c r="E1440" i="6" s="1"/>
  <c r="J1438" i="6"/>
  <c r="E1438" i="6" s="1"/>
  <c r="J1437" i="6"/>
  <c r="E1437" i="6" s="1"/>
  <c r="J1434" i="6"/>
  <c r="E1434" i="6" s="1"/>
  <c r="J1436" i="6"/>
  <c r="E1436" i="6" s="1"/>
  <c r="J1432" i="6"/>
  <c r="E1432" i="6" s="1"/>
  <c r="J1431" i="6"/>
  <c r="E1431" i="6" s="1"/>
  <c r="J1429" i="6"/>
  <c r="E1429" i="6" s="1"/>
  <c r="J1415" i="6"/>
  <c r="E1415" i="6" s="1"/>
  <c r="J1427" i="6"/>
  <c r="E1427" i="6" s="1"/>
  <c r="J1428" i="6"/>
  <c r="E1428" i="6" s="1"/>
  <c r="J1423" i="6"/>
  <c r="E1423" i="6" s="1"/>
  <c r="J1417" i="6"/>
  <c r="E1417" i="6" s="1"/>
  <c r="J1422" i="6"/>
  <c r="E1422" i="6" s="1"/>
  <c r="J1418" i="6"/>
  <c r="E1418" i="6" s="1"/>
  <c r="J1424" i="6"/>
  <c r="E1424" i="6" s="1"/>
  <c r="J1419" i="6"/>
  <c r="E1419" i="6" s="1"/>
  <c r="J1426" i="6"/>
  <c r="E1426" i="6" s="1"/>
  <c r="J1425" i="6"/>
  <c r="E1425" i="6" s="1"/>
  <c r="J1420" i="6"/>
  <c r="E1420" i="6" s="1"/>
  <c r="J1421" i="6"/>
  <c r="E1421" i="6" s="1"/>
  <c r="J1413" i="6"/>
  <c r="E1413" i="6" s="1"/>
  <c r="J1409" i="6"/>
  <c r="E1409" i="6" s="1"/>
  <c r="J1408" i="6"/>
  <c r="E1408" i="6" s="1"/>
  <c r="J1404" i="6"/>
  <c r="E1404" i="6" s="1"/>
  <c r="J1405" i="6"/>
  <c r="E1405" i="6" s="1"/>
  <c r="J1382" i="6"/>
  <c r="E1382" i="6" s="1"/>
  <c r="J1376" i="6"/>
  <c r="E1376" i="6" s="1"/>
  <c r="J1370" i="6"/>
  <c r="E1370" i="6" s="1"/>
  <c r="J1366" i="6"/>
  <c r="E1366" i="6" s="1"/>
  <c r="J1359" i="6"/>
  <c r="E1359" i="6" s="1"/>
  <c r="J1358" i="6"/>
  <c r="E1358" i="6" s="1"/>
  <c r="J1339" i="6"/>
  <c r="E1339" i="6" s="1"/>
  <c r="J1336" i="6"/>
  <c r="E1336" i="6" s="1"/>
  <c r="J1302" i="6"/>
  <c r="E1302" i="6" s="1"/>
  <c r="J1298" i="6"/>
  <c r="E1298" i="6" s="1"/>
  <c r="J1297" i="6"/>
  <c r="E1297" i="6" s="1"/>
  <c r="J1299" i="6"/>
  <c r="E1299" i="6" s="1"/>
  <c r="J1301" i="6"/>
  <c r="E1301" i="6" s="1"/>
  <c r="J1300" i="6"/>
  <c r="E1300" i="6" s="1"/>
  <c r="J1293" i="6"/>
  <c r="E1293" i="6" s="1"/>
  <c r="J1295" i="6"/>
  <c r="E1295" i="6" s="1"/>
  <c r="J1285" i="6"/>
  <c r="E1285" i="6" s="1"/>
  <c r="J1286" i="6"/>
  <c r="E1286" i="6" s="1"/>
  <c r="J1284" i="6"/>
  <c r="E1284" i="6" s="1"/>
  <c r="J1188" i="6"/>
  <c r="E1188" i="6" s="1"/>
  <c r="J1187" i="6"/>
  <c r="E1187" i="6" s="1"/>
  <c r="J1184" i="6"/>
  <c r="E1184" i="6" s="1"/>
  <c r="J1185" i="6"/>
  <c r="E1185" i="6" s="1"/>
  <c r="J1186" i="6"/>
  <c r="E1186" i="6" s="1"/>
  <c r="J1183" i="6"/>
  <c r="E1183" i="6" s="1"/>
  <c r="J1181" i="6"/>
  <c r="E1181" i="6" s="1"/>
  <c r="J1133" i="6"/>
  <c r="E1133" i="6" s="1"/>
  <c r="J1112" i="6"/>
  <c r="E1112" i="6" s="1"/>
  <c r="J1026" i="6"/>
  <c r="E1026" i="6" s="1"/>
  <c r="J1025" i="6"/>
  <c r="E1025" i="6" s="1"/>
  <c r="J1012" i="6"/>
  <c r="E1012" i="6" s="1"/>
  <c r="J1001" i="6"/>
  <c r="E1001" i="6" s="1"/>
  <c r="J935" i="6"/>
  <c r="E935" i="6" s="1"/>
  <c r="J933" i="6"/>
  <c r="E933" i="6" s="1"/>
  <c r="J934" i="6"/>
  <c r="E934" i="6" s="1"/>
  <c r="J932" i="6"/>
  <c r="E932" i="6" s="1"/>
  <c r="J929" i="6"/>
  <c r="E929" i="6" s="1"/>
  <c r="J928" i="6"/>
  <c r="E928" i="6" s="1"/>
  <c r="J925" i="6"/>
  <c r="E925" i="6" s="1"/>
  <c r="J927" i="6"/>
  <c r="E927" i="6" s="1"/>
  <c r="J926" i="6"/>
  <c r="E926" i="6" s="1"/>
  <c r="J924" i="6"/>
  <c r="E924" i="6" s="1"/>
  <c r="J923" i="6"/>
  <c r="E923" i="6" s="1"/>
  <c r="J920" i="6"/>
  <c r="E920" i="6" s="1"/>
  <c r="J894" i="6"/>
  <c r="E894" i="6" s="1"/>
  <c r="J782" i="6"/>
  <c r="E782" i="6" s="1"/>
  <c r="J785" i="6"/>
  <c r="E785" i="6" s="1"/>
  <c r="J784" i="6"/>
  <c r="E784" i="6" s="1"/>
  <c r="J779" i="6"/>
  <c r="E779" i="6" s="1"/>
  <c r="J778" i="6"/>
  <c r="E778" i="6" s="1"/>
  <c r="J781" i="6"/>
  <c r="E781" i="6" s="1"/>
  <c r="J780" i="6"/>
  <c r="E780" i="6" s="1"/>
  <c r="J786" i="6"/>
  <c r="E786" i="6" s="1"/>
  <c r="J783" i="6"/>
  <c r="E783" i="6" s="1"/>
  <c r="J775" i="6"/>
  <c r="E775" i="6" s="1"/>
  <c r="J772" i="6"/>
  <c r="E772" i="6" s="1"/>
  <c r="J773" i="6"/>
  <c r="E773" i="6" s="1"/>
  <c r="J774" i="6"/>
  <c r="E774" i="6" s="1"/>
  <c r="J771" i="6"/>
  <c r="E771" i="6" s="1"/>
  <c r="J770" i="6"/>
  <c r="E770" i="6" s="1"/>
  <c r="J764" i="6"/>
  <c r="E764" i="6" s="1"/>
  <c r="J765" i="6"/>
  <c r="E765" i="6" s="1"/>
  <c r="J767" i="6"/>
  <c r="E767" i="6" s="1"/>
  <c r="J766" i="6"/>
  <c r="E766" i="6" s="1"/>
  <c r="J763" i="6"/>
  <c r="E763" i="6" s="1"/>
  <c r="J759" i="6"/>
  <c r="E759" i="6" s="1"/>
  <c r="J756" i="6"/>
  <c r="E756" i="6" s="1"/>
  <c r="J757" i="6"/>
  <c r="E757" i="6" s="1"/>
  <c r="J754" i="6"/>
  <c r="E754" i="6" s="1"/>
  <c r="J755" i="6"/>
  <c r="E755" i="6" s="1"/>
  <c r="J752" i="6"/>
  <c r="E752" i="6" s="1"/>
  <c r="J745" i="6"/>
  <c r="E745" i="6" s="1"/>
  <c r="J746" i="6"/>
  <c r="E746" i="6" s="1"/>
  <c r="J747" i="6"/>
  <c r="E747" i="6" s="1"/>
  <c r="J748" i="6"/>
  <c r="E748" i="6" s="1"/>
  <c r="J742" i="6"/>
  <c r="E742" i="6" s="1"/>
  <c r="J744" i="6"/>
  <c r="E744" i="6" s="1"/>
  <c r="J749" i="6"/>
  <c r="E749" i="6" s="1"/>
  <c r="J740" i="6"/>
  <c r="E740" i="6" s="1"/>
  <c r="J743" i="6"/>
  <c r="E743" i="6" s="1"/>
  <c r="J738" i="6"/>
  <c r="E738" i="6" s="1"/>
  <c r="J735" i="6"/>
  <c r="E735" i="6" s="1"/>
  <c r="J729" i="6"/>
  <c r="E729" i="6" s="1"/>
  <c r="J731" i="6"/>
  <c r="E731" i="6" s="1"/>
  <c r="J730" i="6"/>
  <c r="E730" i="6" s="1"/>
  <c r="J726" i="6"/>
  <c r="E726" i="6" s="1"/>
  <c r="J727" i="6"/>
  <c r="E727" i="6" s="1"/>
  <c r="J722" i="6"/>
  <c r="E722" i="6" s="1"/>
  <c r="J707" i="6"/>
  <c r="E707" i="6" s="1"/>
  <c r="J704" i="6"/>
  <c r="E704" i="6" s="1"/>
  <c r="J695" i="6"/>
  <c r="E695" i="6" s="1"/>
  <c r="J697" i="6"/>
  <c r="E697" i="6" s="1"/>
  <c r="J700" i="6"/>
  <c r="E700" i="6" s="1"/>
  <c r="J701" i="6"/>
  <c r="E701" i="6" s="1"/>
  <c r="J699" i="6"/>
  <c r="E699" i="6" s="1"/>
  <c r="J702" i="6"/>
  <c r="E702" i="6" s="1"/>
  <c r="J703" i="6"/>
  <c r="E703" i="6" s="1"/>
  <c r="J694" i="6"/>
  <c r="E694" i="6" s="1"/>
  <c r="J696" i="6"/>
  <c r="E696" i="6" s="1"/>
  <c r="J689" i="6"/>
  <c r="E689" i="6" s="1"/>
  <c r="J690" i="6"/>
  <c r="E690" i="6" s="1"/>
  <c r="J691" i="6"/>
  <c r="E691" i="6" s="1"/>
  <c r="J686" i="6"/>
  <c r="E686" i="6" s="1"/>
  <c r="J692" i="6"/>
  <c r="E692" i="6" s="1"/>
  <c r="J688" i="6"/>
  <c r="E688" i="6" s="1"/>
  <c r="J687" i="6"/>
  <c r="E687" i="6" s="1"/>
  <c r="J684" i="6"/>
  <c r="E684" i="6" s="1"/>
  <c r="J682" i="6"/>
  <c r="E682" i="6" s="1"/>
  <c r="J681" i="6"/>
  <c r="E681" i="6" s="1"/>
  <c r="J677" i="6"/>
  <c r="E677" i="6" s="1"/>
  <c r="J675" i="6"/>
  <c r="E675" i="6" s="1"/>
  <c r="J678" i="6"/>
  <c r="E678" i="6" s="1"/>
  <c r="J679" i="6"/>
  <c r="E679" i="6" s="1"/>
  <c r="J676" i="6"/>
  <c r="E676" i="6" s="1"/>
  <c r="J668" i="6"/>
  <c r="E668" i="6" s="1"/>
  <c r="J671" i="6"/>
  <c r="E671" i="6" s="1"/>
  <c r="J673" i="6"/>
  <c r="E673" i="6" s="1"/>
  <c r="J670" i="6"/>
  <c r="E670" i="6" s="1"/>
  <c r="J669" i="6"/>
  <c r="E669" i="6" s="1"/>
  <c r="J672" i="6"/>
  <c r="E672" i="6" s="1"/>
  <c r="J667" i="6"/>
  <c r="E667" i="6" s="1"/>
  <c r="J666" i="6"/>
  <c r="E666" i="6" s="1"/>
  <c r="J665" i="6"/>
  <c r="E665" i="6" s="1"/>
  <c r="J663" i="6"/>
  <c r="E663" i="6" s="1"/>
  <c r="J660" i="6"/>
  <c r="E660" i="6" s="1"/>
  <c r="J659" i="6"/>
  <c r="E659" i="6" s="1"/>
  <c r="J657" i="6"/>
  <c r="E657" i="6" s="1"/>
  <c r="J654" i="6"/>
  <c r="E654" i="6" s="1"/>
  <c r="J651" i="6"/>
  <c r="E651" i="6" s="1"/>
  <c r="J648" i="6"/>
  <c r="E648" i="6" s="1"/>
  <c r="J646" i="6"/>
  <c r="E646" i="6" s="1"/>
  <c r="J652" i="6"/>
  <c r="E652" i="6" s="1"/>
  <c r="J649" i="6"/>
  <c r="E649" i="6" s="1"/>
  <c r="J653" i="6"/>
  <c r="E653" i="6" s="1"/>
  <c r="J650" i="6"/>
  <c r="E650" i="6" s="1"/>
  <c r="J635" i="6"/>
  <c r="E635" i="6" s="1"/>
  <c r="J636" i="6"/>
  <c r="E636" i="6" s="1"/>
  <c r="J637" i="6"/>
  <c r="E637" i="6" s="1"/>
  <c r="J638" i="6"/>
  <c r="E638" i="6" s="1"/>
  <c r="J639" i="6"/>
  <c r="E639" i="6" s="1"/>
  <c r="J606" i="6"/>
  <c r="E606" i="6" s="1"/>
  <c r="J586" i="6"/>
  <c r="E586" i="6" s="1"/>
  <c r="J585" i="6"/>
  <c r="E585" i="6" s="1"/>
  <c r="J573" i="6"/>
  <c r="E573" i="6" s="1"/>
  <c r="J569" i="6"/>
  <c r="E569" i="6" s="1"/>
  <c r="J570" i="6"/>
  <c r="E570" i="6" s="1"/>
  <c r="J571" i="6"/>
  <c r="E571" i="6" s="1"/>
  <c r="J572" i="6"/>
  <c r="E572" i="6" s="1"/>
  <c r="J565" i="6"/>
  <c r="E565" i="6" s="1"/>
  <c r="J564" i="6"/>
  <c r="E564" i="6" s="1"/>
  <c r="J566" i="6"/>
  <c r="E566" i="6" s="1"/>
  <c r="J511" i="6"/>
  <c r="E511" i="6" s="1"/>
  <c r="J510" i="6"/>
  <c r="E510" i="6" s="1"/>
  <c r="J508" i="6"/>
  <c r="E508" i="6" s="1"/>
  <c r="J512" i="6"/>
  <c r="E512" i="6" s="1"/>
  <c r="J516" i="6"/>
  <c r="E516" i="6" s="1"/>
  <c r="J514" i="6"/>
  <c r="E514" i="6" s="1"/>
  <c r="J515" i="6"/>
  <c r="E515" i="6" s="1"/>
  <c r="J509" i="6"/>
  <c r="E509" i="6" s="1"/>
  <c r="J513" i="6"/>
  <c r="E513" i="6" s="1"/>
  <c r="J501" i="6"/>
  <c r="E501" i="6" s="1"/>
  <c r="J500" i="6"/>
  <c r="E500" i="6" s="1"/>
  <c r="J498" i="6"/>
  <c r="E498" i="6" s="1"/>
  <c r="J456" i="6"/>
  <c r="E456" i="6" s="1"/>
  <c r="J454" i="6"/>
  <c r="E454" i="6" s="1"/>
  <c r="J455" i="6"/>
  <c r="E455" i="6" s="1"/>
  <c r="J429" i="6"/>
  <c r="E429" i="6" s="1"/>
  <c r="J425" i="6"/>
  <c r="E425" i="6" s="1"/>
  <c r="J330" i="6"/>
  <c r="E330" i="6" s="1"/>
  <c r="J329" i="6"/>
  <c r="E329" i="6" s="1"/>
  <c r="J328" i="6"/>
  <c r="E328" i="6" s="1"/>
  <c r="J326" i="6"/>
  <c r="E326" i="6" s="1"/>
  <c r="J327" i="6"/>
  <c r="E327" i="6" s="1"/>
  <c r="J325" i="6"/>
  <c r="E325" i="6" s="1"/>
  <c r="J319" i="6"/>
  <c r="E319" i="6" s="1"/>
  <c r="J318" i="6"/>
  <c r="E318" i="6" s="1"/>
  <c r="J320" i="6"/>
  <c r="E320" i="6" s="1"/>
  <c r="J315" i="6"/>
  <c r="E315" i="6" s="1"/>
  <c r="J290" i="6"/>
  <c r="E290" i="6" s="1"/>
  <c r="J288" i="6"/>
  <c r="E288" i="6" s="1"/>
  <c r="J287" i="6"/>
  <c r="E287" i="6" s="1"/>
  <c r="J252" i="6"/>
  <c r="E252" i="6" s="1"/>
  <c r="J221" i="6"/>
  <c r="E221" i="6" s="1"/>
  <c r="J220" i="6"/>
  <c r="E220" i="6" s="1"/>
  <c r="J209" i="6"/>
  <c r="E209" i="6" s="1"/>
  <c r="J210" i="6"/>
  <c r="E210" i="6" s="1"/>
  <c r="J208" i="6"/>
  <c r="E208" i="6" s="1"/>
  <c r="J207" i="6"/>
  <c r="E207" i="6" s="1"/>
  <c r="J204" i="6"/>
  <c r="E204" i="6" s="1"/>
  <c r="E717" i="6"/>
  <c r="E1028" i="6"/>
  <c r="E715" i="6"/>
  <c r="E705" i="6"/>
  <c r="E683" i="6"/>
  <c r="E206" i="6"/>
  <c r="E714" i="6"/>
  <c r="E887" i="6" l="1"/>
  <c r="K1691" i="6"/>
  <c r="E1691" i="6" s="1"/>
  <c r="E1035" i="6"/>
  <c r="K21" i="6"/>
  <c r="E1970" i="10"/>
  <c r="E1969" i="10"/>
  <c r="E1968" i="10"/>
  <c r="E1967" i="10"/>
  <c r="E1966" i="10"/>
  <c r="E1965" i="10"/>
  <c r="E52" i="10"/>
  <c r="E51" i="10"/>
  <c r="E50" i="10"/>
  <c r="E1964" i="10"/>
  <c r="E1963" i="10"/>
  <c r="E49" i="10"/>
  <c r="E1962" i="10"/>
  <c r="E1961" i="10"/>
  <c r="E1960" i="10"/>
  <c r="E1959" i="10"/>
  <c r="E1958" i="10"/>
  <c r="E1957" i="10"/>
  <c r="E1956" i="10"/>
  <c r="E1955" i="10"/>
  <c r="E1954" i="10"/>
  <c r="E1953" i="10"/>
  <c r="E1952" i="10"/>
  <c r="E1951" i="10"/>
  <c r="E1950" i="10"/>
  <c r="E1949" i="10"/>
  <c r="E1948" i="10"/>
  <c r="E1947" i="10"/>
  <c r="E1946" i="10"/>
  <c r="E1945" i="10"/>
  <c r="E1944" i="10"/>
  <c r="E1943" i="10"/>
  <c r="E1942" i="10"/>
  <c r="E1941" i="10"/>
  <c r="E1940" i="10"/>
  <c r="E1939" i="10"/>
  <c r="E1938" i="10"/>
  <c r="E1937" i="10"/>
  <c r="E1936" i="10"/>
  <c r="E1935" i="10"/>
  <c r="E1934" i="10"/>
  <c r="E1933" i="10"/>
  <c r="E1932" i="10"/>
  <c r="E1931" i="10"/>
  <c r="E1930" i="10"/>
  <c r="E1929" i="10"/>
  <c r="E1928" i="10"/>
  <c r="E1927" i="10"/>
  <c r="E1926" i="10"/>
  <c r="E1925" i="10"/>
  <c r="E1924" i="10"/>
  <c r="E1923" i="10"/>
  <c r="E1922" i="10"/>
  <c r="E1921" i="10"/>
  <c r="E1920" i="10"/>
  <c r="E1919" i="10"/>
  <c r="E1918" i="10"/>
  <c r="E1917" i="10"/>
  <c r="E1916" i="10"/>
  <c r="E1915" i="10"/>
  <c r="E1914" i="10"/>
  <c r="E1913" i="10"/>
  <c r="E1912" i="10"/>
  <c r="E1911" i="10"/>
  <c r="E1910" i="10"/>
  <c r="E1909" i="10"/>
  <c r="E1908" i="10"/>
  <c r="E1907" i="10"/>
  <c r="E1906" i="10"/>
  <c r="E1905" i="10"/>
  <c r="E1904" i="10"/>
  <c r="E1903" i="10"/>
  <c r="E1902" i="10"/>
  <c r="E1901" i="10"/>
  <c r="E1900" i="10"/>
  <c r="E1899" i="10"/>
  <c r="E1898" i="10"/>
  <c r="E1897" i="10"/>
  <c r="E1896" i="10"/>
  <c r="E1895" i="10"/>
  <c r="E1894" i="10"/>
  <c r="E1893" i="10"/>
  <c r="E1892" i="10"/>
  <c r="E1891" i="10"/>
  <c r="E1890" i="10"/>
  <c r="E1889" i="10"/>
  <c r="E1888" i="10"/>
  <c r="E1887" i="10"/>
  <c r="E1886" i="10"/>
  <c r="E1885" i="10"/>
  <c r="E1884" i="10"/>
  <c r="E1883" i="10"/>
  <c r="E1882" i="10"/>
  <c r="E1881" i="10"/>
  <c r="E1880" i="10"/>
  <c r="E1879" i="10"/>
  <c r="E1878" i="10"/>
  <c r="E1877" i="10"/>
  <c r="E1876" i="10"/>
  <c r="E1875" i="10"/>
  <c r="E1874" i="10"/>
  <c r="E1873" i="10"/>
  <c r="E1872" i="10"/>
  <c r="E1871" i="10"/>
  <c r="E1870" i="10"/>
  <c r="E1869" i="10"/>
  <c r="E1868" i="10"/>
  <c r="E1867" i="10"/>
  <c r="E1866" i="10"/>
  <c r="E1865" i="10"/>
  <c r="E1864" i="10"/>
  <c r="E1863" i="10"/>
  <c r="E1862" i="10"/>
  <c r="E1861" i="10"/>
  <c r="E1860" i="10"/>
  <c r="E1859" i="10"/>
  <c r="E1858" i="10"/>
  <c r="E1857" i="10"/>
  <c r="E1856" i="10"/>
  <c r="E1855" i="10"/>
  <c r="E1854" i="10"/>
  <c r="E1853" i="10"/>
  <c r="E1852" i="10"/>
  <c r="E1851" i="10"/>
  <c r="E1850" i="10"/>
  <c r="E1849" i="10"/>
  <c r="E1848" i="10"/>
  <c r="E1847" i="10"/>
  <c r="E1846" i="10"/>
  <c r="E1845" i="10"/>
  <c r="E1844" i="10"/>
  <c r="E1843" i="10"/>
  <c r="E1842" i="10"/>
  <c r="E1841" i="10"/>
  <c r="E1840" i="10"/>
  <c r="E1839" i="10"/>
  <c r="E1838" i="10"/>
  <c r="E1837" i="10"/>
  <c r="E1836" i="10"/>
  <c r="E1835" i="10"/>
  <c r="E1834" i="10"/>
  <c r="E1833" i="10"/>
  <c r="E1832" i="10"/>
  <c r="E1831" i="10"/>
  <c r="E1830" i="10"/>
  <c r="E1829" i="10"/>
  <c r="E1828" i="10"/>
  <c r="E1827" i="10"/>
  <c r="E1826" i="10"/>
  <c r="E1825" i="10"/>
  <c r="E1824" i="10"/>
  <c r="E1823" i="10"/>
  <c r="E1822" i="10"/>
  <c r="E1821" i="10"/>
  <c r="E1820" i="10"/>
  <c r="E1819" i="10"/>
  <c r="E1818" i="10"/>
  <c r="E1817" i="10"/>
  <c r="E1816" i="10"/>
  <c r="E1815" i="10"/>
  <c r="E1814" i="10"/>
  <c r="E1813" i="10"/>
  <c r="E1812" i="10"/>
  <c r="E1811" i="10"/>
  <c r="E1810" i="10"/>
  <c r="E1809" i="10"/>
  <c r="E1808" i="10"/>
  <c r="E1807" i="10"/>
  <c r="E1806" i="10"/>
  <c r="E1805" i="10"/>
  <c r="E1804" i="10"/>
  <c r="E1803" i="10"/>
  <c r="E1802" i="10"/>
  <c r="E48" i="10"/>
  <c r="E47" i="10"/>
  <c r="E1801" i="10"/>
  <c r="E1800" i="10"/>
  <c r="E1799" i="10"/>
  <c r="E1798" i="10"/>
  <c r="E1797" i="10"/>
  <c r="E1796" i="10"/>
  <c r="E1795" i="10"/>
  <c r="E1794" i="10"/>
  <c r="E46" i="10"/>
  <c r="E45" i="10"/>
  <c r="E44" i="10"/>
  <c r="E43" i="10"/>
  <c r="E1793" i="10"/>
  <c r="E1792" i="10"/>
  <c r="E42" i="10"/>
  <c r="E41" i="10"/>
  <c r="E1791" i="10"/>
  <c r="E1790" i="10"/>
  <c r="E1789" i="10"/>
  <c r="E1788" i="10"/>
  <c r="E1787" i="10"/>
  <c r="E1786" i="10"/>
  <c r="E1785" i="10"/>
  <c r="E1784" i="10"/>
  <c r="E1783" i="10"/>
  <c r="E1782" i="10"/>
  <c r="E1781" i="10"/>
  <c r="E1780" i="10"/>
  <c r="E1779" i="10"/>
  <c r="E1778" i="10"/>
  <c r="E1777" i="10"/>
  <c r="E1776" i="10"/>
  <c r="E1775" i="10"/>
  <c r="E1774" i="10"/>
  <c r="E1773" i="10"/>
  <c r="E1772" i="10"/>
  <c r="E1771" i="10"/>
  <c r="E1770" i="10"/>
  <c r="E1769" i="10"/>
  <c r="E1768" i="10"/>
  <c r="E1767" i="10"/>
  <c r="E1766" i="10"/>
  <c r="E1765" i="10"/>
  <c r="E1764" i="10"/>
  <c r="E1763" i="10"/>
  <c r="E1762" i="10"/>
  <c r="E1761" i="10"/>
  <c r="E1760" i="10"/>
  <c r="E1759" i="10"/>
  <c r="E1758" i="10"/>
  <c r="E1757" i="10"/>
  <c r="E1756" i="10"/>
  <c r="E1755" i="10"/>
  <c r="E1754" i="10"/>
  <c r="E40" i="10"/>
  <c r="E39" i="10"/>
  <c r="E1753" i="10"/>
  <c r="E1752" i="10"/>
  <c r="E1751" i="10"/>
  <c r="E1750" i="10"/>
  <c r="E1749" i="10"/>
  <c r="E1748" i="10"/>
  <c r="E1747" i="10"/>
  <c r="E1746" i="10"/>
  <c r="E1745" i="10"/>
  <c r="E1744" i="10"/>
  <c r="E1743" i="10"/>
  <c r="E1742" i="10"/>
  <c r="E1741" i="10"/>
  <c r="E1740" i="10"/>
  <c r="E1739" i="10"/>
  <c r="E1738" i="10"/>
  <c r="E1737" i="10"/>
  <c r="E1736" i="10"/>
  <c r="E1735" i="10"/>
  <c r="E1734" i="10"/>
  <c r="E1733" i="10"/>
  <c r="E1732" i="10"/>
  <c r="E1731" i="10"/>
  <c r="E1730" i="10"/>
  <c r="E1729" i="10"/>
  <c r="E1728" i="10"/>
  <c r="E1727" i="10"/>
  <c r="E1726" i="10"/>
  <c r="E1725" i="10"/>
  <c r="E1724" i="10"/>
  <c r="E1723" i="10"/>
  <c r="E1722" i="10"/>
  <c r="E1721" i="10"/>
  <c r="E1720" i="10"/>
  <c r="E1719" i="10"/>
  <c r="E1718" i="10"/>
  <c r="E1717" i="10"/>
  <c r="E1716" i="10"/>
  <c r="E1715" i="10"/>
  <c r="E1714" i="10"/>
  <c r="E1713" i="10"/>
  <c r="E1712" i="10"/>
  <c r="E1711" i="10"/>
  <c r="E1710" i="10"/>
  <c r="E1709" i="10"/>
  <c r="E1708" i="10"/>
  <c r="E1707" i="10"/>
  <c r="E1706" i="10"/>
  <c r="E1705" i="10"/>
  <c r="E1704" i="10"/>
  <c r="E1703" i="10"/>
  <c r="E1702" i="10"/>
  <c r="E1701" i="10"/>
  <c r="E1700" i="10"/>
  <c r="E1699" i="10"/>
  <c r="E1698" i="10"/>
  <c r="E1697" i="10"/>
  <c r="E1696" i="10"/>
  <c r="E1695" i="10"/>
  <c r="E1694" i="10"/>
  <c r="E1693" i="10"/>
  <c r="E1692" i="10"/>
  <c r="E1691" i="10"/>
  <c r="E1690" i="10"/>
  <c r="E1689" i="10"/>
  <c r="E1688" i="10"/>
  <c r="E1687" i="10"/>
  <c r="E1686" i="10"/>
  <c r="E1685" i="10"/>
  <c r="E1684" i="10"/>
  <c r="E1683" i="10"/>
  <c r="E1682" i="10"/>
  <c r="E1681" i="10"/>
  <c r="E1680" i="10"/>
  <c r="E1679" i="10"/>
  <c r="E1678" i="10"/>
  <c r="E1677" i="10"/>
  <c r="E1676" i="10"/>
  <c r="E1675" i="10"/>
  <c r="E1674" i="10"/>
  <c r="E1673" i="10"/>
  <c r="E1672" i="10"/>
  <c r="E38" i="10"/>
  <c r="E37" i="10"/>
  <c r="E36" i="10"/>
  <c r="E1671" i="10"/>
  <c r="E1670" i="10"/>
  <c r="E35" i="10"/>
  <c r="E34" i="10"/>
  <c r="E33" i="10"/>
  <c r="E1669" i="10"/>
  <c r="E1668" i="10"/>
  <c r="E1667" i="10"/>
  <c r="E1666" i="10"/>
  <c r="E1665" i="10"/>
  <c r="E1664" i="10"/>
  <c r="E1663" i="10"/>
  <c r="E1662" i="10"/>
  <c r="E1661" i="10"/>
  <c r="E1660" i="10"/>
  <c r="E1659" i="10"/>
  <c r="E1658" i="10"/>
  <c r="E1657" i="10"/>
  <c r="E1656" i="10"/>
  <c r="E1655" i="10"/>
  <c r="E1654" i="10"/>
  <c r="E1653" i="10"/>
  <c r="E1652" i="10"/>
  <c r="E1651" i="10"/>
  <c r="E1650" i="10"/>
  <c r="E1649" i="10"/>
  <c r="E1648" i="10"/>
  <c r="E1647" i="10"/>
  <c r="E1646" i="10"/>
  <c r="E1645" i="10"/>
  <c r="E1644" i="10"/>
  <c r="E1643" i="10"/>
  <c r="E1642" i="10"/>
  <c r="E1641" i="10"/>
  <c r="E1640" i="10"/>
  <c r="E1639" i="10"/>
  <c r="E1638" i="10"/>
  <c r="E1637" i="10"/>
  <c r="E1636" i="10"/>
  <c r="E1635" i="10"/>
  <c r="E1634" i="10"/>
  <c r="E1633" i="10"/>
  <c r="E1632" i="10"/>
  <c r="E1631" i="10"/>
  <c r="E1630" i="10"/>
  <c r="E1629" i="10"/>
  <c r="E1628" i="10"/>
  <c r="E1627" i="10"/>
  <c r="E1626" i="10"/>
  <c r="E1625" i="10"/>
  <c r="E1624" i="10"/>
  <c r="E1623" i="10"/>
  <c r="E1622" i="10"/>
  <c r="E1621" i="10"/>
  <c r="E1620" i="10"/>
  <c r="E1619" i="10"/>
  <c r="E1618" i="10"/>
  <c r="E1617" i="10"/>
  <c r="E1616" i="10"/>
  <c r="E1615" i="10"/>
  <c r="E1614" i="10"/>
  <c r="E1613" i="10"/>
  <c r="E1612" i="10"/>
  <c r="E1611" i="10"/>
  <c r="E1610" i="10"/>
  <c r="E1609" i="10"/>
  <c r="E1608" i="10"/>
  <c r="E1607" i="10"/>
  <c r="E1606" i="10"/>
  <c r="E1605" i="10"/>
  <c r="E1604" i="10"/>
  <c r="E1603" i="10"/>
  <c r="E1602" i="10"/>
  <c r="E1601" i="10"/>
  <c r="E1600" i="10"/>
  <c r="E1599" i="10"/>
  <c r="E1598" i="10"/>
  <c r="E1597" i="10"/>
  <c r="E1596" i="10"/>
  <c r="E1595" i="10"/>
  <c r="E1594" i="10"/>
  <c r="E1593" i="10"/>
  <c r="E1592" i="10"/>
  <c r="E1591" i="10"/>
  <c r="E1590" i="10"/>
  <c r="E1589" i="10"/>
  <c r="E1588" i="10"/>
  <c r="E1587" i="10"/>
  <c r="E1586" i="10"/>
  <c r="E1585" i="10"/>
  <c r="E1584" i="10"/>
  <c r="E1583" i="10"/>
  <c r="E1582" i="10"/>
  <c r="E1581" i="10"/>
  <c r="E1580" i="10"/>
  <c r="E1579" i="10"/>
  <c r="E1578" i="10"/>
  <c r="E1577" i="10"/>
  <c r="E1576" i="10"/>
  <c r="E1575" i="10"/>
  <c r="E1574" i="10"/>
  <c r="E1573" i="10"/>
  <c r="E1572" i="10"/>
  <c r="E1571" i="10"/>
  <c r="E1570" i="10"/>
  <c r="E1569" i="10"/>
  <c r="E1568" i="10"/>
  <c r="E1567" i="10"/>
  <c r="E1566" i="10"/>
  <c r="E1565" i="10"/>
  <c r="E1564" i="10"/>
  <c r="E1563" i="10"/>
  <c r="E1562" i="10"/>
  <c r="E1561" i="10"/>
  <c r="E1560" i="10"/>
  <c r="E32" i="10"/>
  <c r="E31" i="10"/>
  <c r="E1559" i="10"/>
  <c r="E1558" i="10"/>
  <c r="E1557" i="10"/>
  <c r="E1556" i="10"/>
  <c r="E30" i="10"/>
  <c r="E29" i="10"/>
  <c r="E1555" i="10"/>
  <c r="E1554" i="10"/>
  <c r="E1553" i="10"/>
  <c r="E1552" i="10"/>
  <c r="E1551" i="10"/>
  <c r="E1550" i="10"/>
  <c r="E1549" i="10"/>
  <c r="E1548" i="10"/>
  <c r="E28" i="10"/>
  <c r="E27" i="10"/>
  <c r="E1547" i="10"/>
  <c r="E1546" i="10"/>
  <c r="E1545" i="10"/>
  <c r="E1544" i="10"/>
  <c r="E1543" i="10"/>
  <c r="E1542" i="10"/>
  <c r="E1541" i="10"/>
  <c r="E1540" i="10"/>
  <c r="E1539" i="10"/>
  <c r="E1538" i="10"/>
  <c r="E1537" i="10"/>
  <c r="E1536" i="10"/>
  <c r="E1535" i="10"/>
  <c r="E1534" i="10"/>
  <c r="E1533" i="10"/>
  <c r="E1532" i="10"/>
  <c r="E1531" i="10"/>
  <c r="E1530" i="10"/>
  <c r="E1529" i="10"/>
  <c r="E1528" i="10"/>
  <c r="E1527" i="10"/>
  <c r="E1526" i="10"/>
  <c r="E1525" i="10"/>
  <c r="E1524" i="10"/>
  <c r="E1523" i="10"/>
  <c r="E1522" i="10"/>
  <c r="E1521" i="10"/>
  <c r="E1520" i="10"/>
  <c r="E1519" i="10"/>
  <c r="E1518" i="10"/>
  <c r="E1517" i="10"/>
  <c r="E1516" i="10"/>
  <c r="E1515" i="10"/>
  <c r="E1514" i="10"/>
  <c r="E1513" i="10"/>
  <c r="E1512" i="10"/>
  <c r="E1511" i="10"/>
  <c r="E1510" i="10"/>
  <c r="E1509" i="10"/>
  <c r="E1508" i="10"/>
  <c r="E1507" i="10"/>
  <c r="E1506" i="10"/>
  <c r="E1505" i="10"/>
  <c r="E1504" i="10"/>
  <c r="E1503" i="10"/>
  <c r="E1502" i="10"/>
  <c r="E1501" i="10"/>
  <c r="E1500" i="10"/>
  <c r="E1499" i="10"/>
  <c r="E1498" i="10"/>
  <c r="E1497" i="10"/>
  <c r="E1496" i="10"/>
  <c r="E1495" i="10"/>
  <c r="E1494" i="10"/>
  <c r="E1493" i="10"/>
  <c r="E1492" i="10"/>
  <c r="E1491" i="10"/>
  <c r="E1490" i="10"/>
  <c r="E1489" i="10"/>
  <c r="E1488" i="10"/>
  <c r="E1487" i="10"/>
  <c r="E1486" i="10"/>
  <c r="E1485" i="10"/>
  <c r="E1484" i="10"/>
  <c r="E1483" i="10"/>
  <c r="E1482" i="10"/>
  <c r="E1481" i="10"/>
  <c r="E1480" i="10"/>
  <c r="E1479" i="10"/>
  <c r="E1478" i="10"/>
  <c r="E1477" i="10"/>
  <c r="E1476" i="10"/>
  <c r="E1475" i="10"/>
  <c r="E1474" i="10"/>
  <c r="E1473" i="10"/>
  <c r="E1472" i="10"/>
  <c r="E1471" i="10"/>
  <c r="E1470" i="10"/>
  <c r="E1469" i="10"/>
  <c r="E1468" i="10"/>
  <c r="E1467" i="10"/>
  <c r="E1466" i="10"/>
  <c r="E1465" i="10"/>
  <c r="E1464" i="10"/>
  <c r="E1463" i="10"/>
  <c r="E1462" i="10"/>
  <c r="E1461" i="10"/>
  <c r="E1460" i="10"/>
  <c r="E1459" i="10"/>
  <c r="E1458" i="10"/>
  <c r="E1457" i="10"/>
  <c r="E1456" i="10"/>
  <c r="E1455" i="10"/>
  <c r="E1454" i="10"/>
  <c r="E1453" i="10"/>
  <c r="E1452" i="10"/>
  <c r="E1451" i="10"/>
  <c r="E1450" i="10"/>
  <c r="E1449" i="10"/>
  <c r="E1448" i="10"/>
  <c r="E1447" i="10"/>
  <c r="E1446" i="10"/>
  <c r="E1445" i="10"/>
  <c r="E1444" i="10"/>
  <c r="E1443" i="10"/>
  <c r="E1442" i="10"/>
  <c r="E1441" i="10"/>
  <c r="E1440" i="10"/>
  <c r="E1439" i="10"/>
  <c r="E1438" i="10"/>
  <c r="E1437" i="10"/>
  <c r="E1436" i="10"/>
  <c r="E1435" i="10"/>
  <c r="E1434" i="10"/>
  <c r="E1433" i="10"/>
  <c r="E1432" i="10"/>
  <c r="E1431" i="10"/>
  <c r="E1430" i="10"/>
  <c r="E1429" i="10"/>
  <c r="E1428" i="10"/>
  <c r="E1427" i="10"/>
  <c r="E1426" i="10"/>
  <c r="E1425" i="10"/>
  <c r="E1424" i="10"/>
  <c r="E1423" i="10"/>
  <c r="E1422" i="10"/>
  <c r="E1421" i="10"/>
  <c r="E1420" i="10"/>
  <c r="E1419" i="10"/>
  <c r="E1418" i="10"/>
  <c r="E1417" i="10"/>
  <c r="E1416" i="10"/>
  <c r="E1415" i="10"/>
  <c r="E1414" i="10"/>
  <c r="E1413" i="10"/>
  <c r="E1412" i="10"/>
  <c r="E1411" i="10"/>
  <c r="E1410" i="10"/>
  <c r="E1409" i="10"/>
  <c r="E1408" i="10"/>
  <c r="E1407" i="10"/>
  <c r="E1406" i="10"/>
  <c r="E1405" i="10"/>
  <c r="E1404" i="10"/>
  <c r="E1403" i="10"/>
  <c r="E1402" i="10"/>
  <c r="E1401" i="10"/>
  <c r="E1400" i="10"/>
  <c r="E1399" i="10"/>
  <c r="E1398" i="10"/>
  <c r="E1397" i="10"/>
  <c r="E1396" i="10"/>
  <c r="E1395" i="10"/>
  <c r="E1394" i="10"/>
  <c r="E1393" i="10"/>
  <c r="E1392" i="10"/>
  <c r="E1391" i="10"/>
  <c r="E1390" i="10"/>
  <c r="E1389" i="10"/>
  <c r="E1388" i="10"/>
  <c r="E1387" i="10"/>
  <c r="E1386" i="10"/>
  <c r="E1385" i="10"/>
  <c r="E1384" i="10"/>
  <c r="E1383" i="10"/>
  <c r="E1382" i="10"/>
  <c r="E1381" i="10"/>
  <c r="E1380" i="10"/>
  <c r="E1379" i="10"/>
  <c r="E1378" i="10"/>
  <c r="E1377" i="10"/>
  <c r="E1376" i="10"/>
  <c r="E1375" i="10"/>
  <c r="E1374" i="10"/>
  <c r="E1373" i="10"/>
  <c r="E1372" i="10"/>
  <c r="E1371" i="10"/>
  <c r="E1370" i="10"/>
  <c r="E1369" i="10"/>
  <c r="E1368" i="10"/>
  <c r="E1367" i="10"/>
  <c r="E1366" i="10"/>
  <c r="E1365" i="10"/>
  <c r="E1364" i="10"/>
  <c r="E1363" i="10"/>
  <c r="E1362" i="10"/>
  <c r="E1361" i="10"/>
  <c r="E1360" i="10"/>
  <c r="E1359" i="10"/>
  <c r="E1358" i="10"/>
  <c r="E1357" i="10"/>
  <c r="E1356" i="10"/>
  <c r="E1355" i="10"/>
  <c r="E1354" i="10"/>
  <c r="E1353" i="10"/>
  <c r="E1352" i="10"/>
  <c r="E1351" i="10"/>
  <c r="E1350" i="10"/>
  <c r="E1349" i="10"/>
  <c r="E1348" i="10"/>
  <c r="E1347" i="10"/>
  <c r="E1346" i="10"/>
  <c r="E1345" i="10"/>
  <c r="E1344" i="10"/>
  <c r="E1343" i="10"/>
  <c r="E1342" i="10"/>
  <c r="E1341" i="10"/>
  <c r="E1340" i="10"/>
  <c r="E1339" i="10"/>
  <c r="E1338" i="10"/>
  <c r="E1337" i="10"/>
  <c r="E1336" i="10"/>
  <c r="E1335" i="10"/>
  <c r="E1334" i="10"/>
  <c r="E1333" i="10"/>
  <c r="E1332" i="10"/>
  <c r="E1331" i="10"/>
  <c r="E1330" i="10"/>
  <c r="E1329" i="10"/>
  <c r="E1328" i="10"/>
  <c r="E1327" i="10"/>
  <c r="E1326" i="10"/>
  <c r="E1325" i="10"/>
  <c r="E1324" i="10"/>
  <c r="E1323" i="10"/>
  <c r="E1322" i="10"/>
  <c r="E1321" i="10"/>
  <c r="E1320" i="10"/>
  <c r="E1319" i="10"/>
  <c r="E1318" i="10"/>
  <c r="E1317" i="10"/>
  <c r="E1316" i="10"/>
  <c r="E1315" i="10"/>
  <c r="E1314" i="10"/>
  <c r="E1313" i="10"/>
  <c r="E1312" i="10"/>
  <c r="E1311" i="10"/>
  <c r="E1310" i="10"/>
  <c r="E1309" i="10"/>
  <c r="E26" i="10"/>
  <c r="E25" i="10"/>
  <c r="E1308" i="10"/>
  <c r="E1307" i="10"/>
  <c r="E1306" i="10"/>
  <c r="E1305" i="10"/>
  <c r="E1304" i="10"/>
  <c r="E1303" i="10"/>
  <c r="E1302" i="10"/>
  <c r="E1301" i="10"/>
  <c r="E1300" i="10"/>
  <c r="E1299" i="10"/>
  <c r="E1298" i="10"/>
  <c r="E1297" i="10"/>
  <c r="E1296" i="10"/>
  <c r="E1295" i="10"/>
  <c r="E1294" i="10"/>
  <c r="E1293" i="10"/>
  <c r="E1292" i="10"/>
  <c r="E1291" i="10"/>
  <c r="E1290" i="10"/>
  <c r="E1289" i="10"/>
  <c r="E1288" i="10"/>
  <c r="E1287" i="10"/>
  <c r="E1286" i="10"/>
  <c r="E1285" i="10"/>
  <c r="E1284" i="10"/>
  <c r="E1283" i="10"/>
  <c r="E1282" i="10"/>
  <c r="E1281" i="10"/>
  <c r="E1280" i="10"/>
  <c r="E1279" i="10"/>
  <c r="E1278" i="10"/>
  <c r="E1277" i="10"/>
  <c r="E1276" i="10"/>
  <c r="E1275" i="10"/>
  <c r="E1274" i="10"/>
  <c r="E1273" i="10"/>
  <c r="E1272" i="10"/>
  <c r="E1271" i="10"/>
  <c r="E1270" i="10"/>
  <c r="E1269" i="10"/>
  <c r="E1268" i="10"/>
  <c r="E1267" i="10"/>
  <c r="E1266" i="10"/>
  <c r="E1265" i="10"/>
  <c r="E1264" i="10"/>
  <c r="E1263" i="10"/>
  <c r="E1262" i="10"/>
  <c r="E1261" i="10"/>
  <c r="E1260" i="10"/>
  <c r="E1259" i="10"/>
  <c r="E1258" i="10"/>
  <c r="E1257" i="10"/>
  <c r="E1256" i="10"/>
  <c r="E1255" i="10"/>
  <c r="E24" i="10"/>
  <c r="E23" i="10"/>
  <c r="E1254" i="10"/>
  <c r="E1253" i="10"/>
  <c r="E1252" i="10"/>
  <c r="E1251" i="10"/>
  <c r="E1250" i="10"/>
  <c r="E1249" i="10"/>
  <c r="E1248" i="10"/>
  <c r="E1247" i="10"/>
  <c r="E1246" i="10"/>
  <c r="E1245" i="10"/>
  <c r="E1244" i="10"/>
  <c r="E1243" i="10"/>
  <c r="E1242" i="10"/>
  <c r="E1241" i="10"/>
  <c r="E1240" i="10"/>
  <c r="E1239" i="10"/>
  <c r="E1238" i="10"/>
  <c r="E1237" i="10"/>
  <c r="E1236" i="10"/>
  <c r="E1235" i="10"/>
  <c r="E1234" i="10"/>
  <c r="E1233" i="10"/>
  <c r="E1232" i="10"/>
  <c r="E1231" i="10"/>
  <c r="E1230" i="10"/>
  <c r="E1229" i="10"/>
  <c r="E1228" i="10"/>
  <c r="E1227" i="10"/>
  <c r="E1226" i="10"/>
  <c r="E1225" i="10"/>
  <c r="E1224" i="10"/>
  <c r="E1223" i="10"/>
  <c r="E1222" i="10"/>
  <c r="E1221" i="10"/>
  <c r="E1220" i="10"/>
  <c r="E1219" i="10"/>
  <c r="E1218" i="10"/>
  <c r="E1217" i="10"/>
  <c r="E1216" i="10"/>
  <c r="E1215" i="10"/>
  <c r="E1214" i="10"/>
  <c r="E1213" i="10"/>
  <c r="E1212" i="10"/>
  <c r="E1211" i="10"/>
  <c r="E1210" i="10"/>
  <c r="E1209" i="10"/>
  <c r="E1208" i="10"/>
  <c r="E1207" i="10"/>
  <c r="E1206" i="10"/>
  <c r="E1205" i="10"/>
  <c r="E1204" i="10"/>
  <c r="E1203" i="10"/>
  <c r="E1202" i="10"/>
  <c r="E1201" i="10"/>
  <c r="E1200" i="10"/>
  <c r="E1199" i="10"/>
  <c r="E1198" i="10"/>
  <c r="E1197" i="10"/>
  <c r="E1196" i="10"/>
  <c r="E1195" i="10"/>
  <c r="E1194" i="10"/>
  <c r="E1193" i="10"/>
  <c r="E1192" i="10"/>
  <c r="E1191" i="10"/>
  <c r="E1190" i="10"/>
  <c r="E1189" i="10"/>
  <c r="E1188" i="10"/>
  <c r="E1187" i="10"/>
  <c r="E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E1174" i="10"/>
  <c r="E1173" i="10"/>
  <c r="E1172" i="10"/>
  <c r="E1171" i="10"/>
  <c r="E1170" i="10"/>
  <c r="E1169" i="10"/>
  <c r="E1168" i="10"/>
  <c r="E1167" i="10"/>
  <c r="E1166" i="10"/>
  <c r="E1165" i="10"/>
  <c r="E1164" i="10"/>
  <c r="E1163" i="10"/>
  <c r="E1162" i="10"/>
  <c r="E1161" i="10"/>
  <c r="E1160" i="10"/>
  <c r="E1159" i="10"/>
  <c r="E1158" i="10"/>
  <c r="E1157" i="10"/>
  <c r="E1156" i="10"/>
  <c r="E1155" i="10"/>
  <c r="E1154" i="10"/>
  <c r="E1153" i="10"/>
  <c r="E1152" i="10"/>
  <c r="E1151" i="10"/>
  <c r="E1150" i="10"/>
  <c r="E1149" i="10"/>
  <c r="E1148" i="10"/>
  <c r="E1147" i="10"/>
  <c r="E1146" i="10"/>
  <c r="E1145" i="10"/>
  <c r="E1144" i="10"/>
  <c r="E1143" i="10"/>
  <c r="E1142" i="10"/>
  <c r="E1141" i="10"/>
  <c r="E1140" i="10"/>
  <c r="E1139" i="10"/>
  <c r="E1138" i="10"/>
  <c r="E1137" i="10"/>
  <c r="E1136" i="10"/>
  <c r="E1135" i="10"/>
  <c r="E1134" i="10"/>
  <c r="E1133" i="10"/>
  <c r="E1132" i="10"/>
  <c r="E1131" i="10"/>
  <c r="E1130" i="10"/>
  <c r="E1129" i="10"/>
  <c r="E1128" i="10"/>
  <c r="E1127" i="10"/>
  <c r="E1126" i="10"/>
  <c r="E1125" i="10"/>
  <c r="E1124" i="10"/>
  <c r="E1123" i="10"/>
  <c r="E1122" i="10"/>
  <c r="E1121" i="10"/>
  <c r="E1120" i="10"/>
  <c r="E1119" i="10"/>
  <c r="E1118" i="10"/>
  <c r="E1117" i="10"/>
  <c r="E1116" i="10"/>
  <c r="E1115" i="10"/>
  <c r="E1114" i="10"/>
  <c r="E1113" i="10"/>
  <c r="E1112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E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E1087" i="10"/>
  <c r="E1086" i="10"/>
  <c r="E1085" i="10"/>
  <c r="E1084" i="10"/>
  <c r="E1083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E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E1058" i="10"/>
  <c r="E1057" i="10"/>
  <c r="E1056" i="10"/>
  <c r="E1055" i="10"/>
  <c r="E1054" i="10"/>
  <c r="E1053" i="10"/>
  <c r="E1052" i="10"/>
  <c r="E1051" i="10"/>
  <c r="E1050" i="10"/>
  <c r="E1049" i="10"/>
  <c r="E22" i="10"/>
  <c r="E21" i="10"/>
  <c r="E1048" i="10"/>
  <c r="E1047" i="10"/>
  <c r="E1046" i="10"/>
  <c r="E1045" i="10"/>
  <c r="E1044" i="10"/>
  <c r="E1043" i="10"/>
  <c r="E1042" i="10"/>
  <c r="E1041" i="10"/>
  <c r="E20" i="10"/>
  <c r="E19" i="10"/>
  <c r="E1040" i="10"/>
  <c r="E1039" i="10"/>
  <c r="E1038" i="10"/>
  <c r="E1037" i="10"/>
  <c r="E1036" i="10"/>
  <c r="E1035" i="10"/>
  <c r="E1034" i="10"/>
  <c r="E1033" i="10"/>
  <c r="E1032" i="10"/>
  <c r="E1031" i="10"/>
  <c r="E1030" i="10"/>
  <c r="E1029" i="10"/>
  <c r="E1028" i="10"/>
  <c r="E1027" i="10"/>
  <c r="E1026" i="10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E979" i="10"/>
  <c r="E978" i="10"/>
  <c r="E977" i="10"/>
  <c r="E976" i="10"/>
  <c r="E975" i="10"/>
  <c r="E974" i="10"/>
  <c r="E973" i="10"/>
  <c r="E972" i="10"/>
  <c r="E971" i="10"/>
  <c r="E970" i="10"/>
  <c r="E969" i="10"/>
  <c r="E968" i="10"/>
  <c r="E967" i="10"/>
  <c r="E966" i="10"/>
  <c r="E965" i="10"/>
  <c r="E964" i="10"/>
  <c r="E963" i="10"/>
  <c r="E962" i="10"/>
  <c r="E961" i="10"/>
  <c r="E960" i="10"/>
  <c r="E959" i="10"/>
  <c r="E958" i="10"/>
  <c r="E957" i="10"/>
  <c r="E956" i="10"/>
  <c r="E955" i="10"/>
  <c r="E954" i="10"/>
  <c r="E953" i="10"/>
  <c r="E952" i="10"/>
  <c r="E951" i="10"/>
  <c r="E950" i="10"/>
  <c r="E949" i="10"/>
  <c r="E948" i="10"/>
  <c r="E947" i="10"/>
  <c r="E946" i="10"/>
  <c r="E945" i="10"/>
  <c r="E944" i="10"/>
  <c r="E943" i="10"/>
  <c r="E942" i="10"/>
  <c r="E941" i="10"/>
  <c r="E940" i="10"/>
  <c r="E939" i="10"/>
  <c r="E938" i="10"/>
  <c r="E937" i="10"/>
  <c r="E936" i="10"/>
  <c r="E935" i="10"/>
  <c r="E934" i="10"/>
  <c r="E933" i="10"/>
  <c r="E932" i="10"/>
  <c r="E931" i="10"/>
  <c r="E930" i="10"/>
  <c r="E929" i="10"/>
  <c r="E928" i="10"/>
  <c r="E927" i="10"/>
  <c r="E926" i="10"/>
  <c r="E925" i="10"/>
  <c r="E924" i="10"/>
  <c r="E923" i="10"/>
  <c r="E922" i="10"/>
  <c r="E921" i="10"/>
  <c r="E920" i="10"/>
  <c r="E919" i="10"/>
  <c r="E918" i="10"/>
  <c r="E917" i="10"/>
  <c r="E916" i="10"/>
  <c r="E915" i="10"/>
  <c r="E914" i="10"/>
  <c r="E913" i="10"/>
  <c r="E912" i="10"/>
  <c r="E911" i="10"/>
  <c r="E910" i="10"/>
  <c r="E909" i="10"/>
  <c r="E908" i="10"/>
  <c r="E907" i="10"/>
  <c r="E906" i="10"/>
  <c r="E905" i="10"/>
  <c r="E904" i="10"/>
  <c r="E903" i="10"/>
  <c r="E902" i="10"/>
  <c r="E901" i="10"/>
  <c r="E900" i="10"/>
  <c r="E899" i="10"/>
  <c r="E898" i="10"/>
  <c r="E897" i="10"/>
  <c r="E896" i="10"/>
  <c r="E895" i="10"/>
  <c r="E894" i="10"/>
  <c r="E893" i="10"/>
  <c r="E892" i="10"/>
  <c r="E891" i="10"/>
  <c r="E890" i="10"/>
  <c r="E18" i="10"/>
  <c r="E17" i="10"/>
  <c r="E889" i="10"/>
  <c r="E888" i="10"/>
  <c r="E887" i="10"/>
  <c r="E886" i="10"/>
  <c r="E885" i="10"/>
  <c r="E884" i="10"/>
  <c r="E883" i="10"/>
  <c r="E882" i="10"/>
  <c r="E881" i="10"/>
  <c r="E880" i="10"/>
  <c r="E879" i="10"/>
  <c r="E878" i="10"/>
  <c r="E16" i="10"/>
  <c r="E15" i="10"/>
  <c r="E877" i="10"/>
  <c r="E876" i="10"/>
  <c r="E875" i="10"/>
  <c r="E874" i="10"/>
  <c r="E873" i="10"/>
  <c r="E872" i="10"/>
  <c r="E871" i="10"/>
  <c r="E870" i="10"/>
  <c r="E869" i="10"/>
  <c r="E868" i="10"/>
  <c r="E14" i="10"/>
  <c r="E13" i="10"/>
  <c r="E867" i="10"/>
  <c r="E866" i="10"/>
  <c r="E865" i="10"/>
  <c r="E864" i="10"/>
  <c r="E863" i="10"/>
  <c r="E862" i="10"/>
  <c r="E861" i="10"/>
  <c r="E860" i="10"/>
  <c r="E859" i="10"/>
  <c r="E858" i="10"/>
  <c r="E857" i="10"/>
  <c r="E856" i="10"/>
  <c r="E855" i="10"/>
  <c r="E854" i="10"/>
  <c r="E853" i="10"/>
  <c r="E852" i="10"/>
  <c r="E851" i="10"/>
  <c r="E850" i="10"/>
  <c r="E849" i="10"/>
  <c r="E848" i="10"/>
  <c r="E847" i="10"/>
  <c r="E846" i="10"/>
  <c r="E845" i="10"/>
  <c r="E844" i="10"/>
  <c r="E843" i="10"/>
  <c r="E842" i="10"/>
  <c r="E841" i="10"/>
  <c r="E840" i="10"/>
  <c r="E839" i="10"/>
  <c r="E838" i="10"/>
  <c r="E837" i="10"/>
  <c r="E836" i="10"/>
  <c r="E835" i="10"/>
  <c r="E834" i="10"/>
  <c r="E833" i="10"/>
  <c r="E832" i="10"/>
  <c r="E831" i="10"/>
  <c r="E830" i="10"/>
  <c r="E829" i="10"/>
  <c r="E828" i="10"/>
  <c r="E827" i="10"/>
  <c r="E826" i="10"/>
  <c r="E825" i="10"/>
  <c r="E824" i="10"/>
  <c r="E823" i="10"/>
  <c r="E822" i="10"/>
  <c r="E821" i="10"/>
  <c r="E820" i="10"/>
  <c r="E819" i="10"/>
  <c r="E818" i="10"/>
  <c r="E817" i="10"/>
  <c r="E816" i="10"/>
  <c r="E815" i="10"/>
  <c r="E814" i="10"/>
  <c r="E813" i="10"/>
  <c r="E812" i="10"/>
  <c r="E811" i="10"/>
  <c r="E810" i="10"/>
  <c r="E809" i="10"/>
  <c r="E808" i="10"/>
  <c r="E807" i="10"/>
  <c r="E806" i="10"/>
  <c r="E805" i="10"/>
  <c r="E804" i="10"/>
  <c r="E803" i="10"/>
  <c r="E802" i="10"/>
  <c r="E801" i="10"/>
  <c r="E800" i="10"/>
  <c r="E799" i="10"/>
  <c r="E798" i="10"/>
  <c r="E797" i="10"/>
  <c r="E796" i="10"/>
  <c r="E795" i="10"/>
  <c r="E794" i="10"/>
  <c r="E793" i="10"/>
  <c r="E792" i="10"/>
  <c r="E791" i="10"/>
  <c r="E790" i="10"/>
  <c r="E789" i="10"/>
  <c r="E788" i="10"/>
  <c r="E787" i="10"/>
  <c r="E786" i="10"/>
  <c r="E785" i="10"/>
  <c r="E784" i="10"/>
  <c r="E783" i="10"/>
  <c r="E782" i="10"/>
  <c r="E781" i="10"/>
  <c r="E780" i="10"/>
  <c r="E779" i="10"/>
  <c r="E778" i="10"/>
  <c r="E777" i="10"/>
  <c r="E776" i="10"/>
  <c r="E775" i="10"/>
  <c r="E774" i="10"/>
  <c r="E773" i="10"/>
  <c r="E772" i="10"/>
  <c r="E771" i="10"/>
  <c r="E770" i="10"/>
  <c r="E769" i="10"/>
  <c r="E768" i="10"/>
  <c r="E767" i="10"/>
  <c r="E766" i="10"/>
  <c r="E765" i="10"/>
  <c r="E764" i="10"/>
  <c r="E763" i="10"/>
  <c r="E762" i="10"/>
  <c r="E761" i="10"/>
  <c r="E760" i="10"/>
  <c r="E759" i="10"/>
  <c r="E758" i="10"/>
  <c r="E757" i="10"/>
  <c r="E756" i="10"/>
  <c r="E755" i="10"/>
  <c r="E754" i="10"/>
  <c r="E753" i="10"/>
  <c r="E752" i="10"/>
  <c r="E751" i="10"/>
  <c r="E750" i="10"/>
  <c r="E749" i="10"/>
  <c r="E748" i="10"/>
  <c r="E747" i="10"/>
  <c r="E746" i="10"/>
  <c r="E745" i="10"/>
  <c r="E744" i="10"/>
  <c r="E743" i="10"/>
  <c r="E742" i="10"/>
  <c r="E741" i="10"/>
  <c r="E740" i="10"/>
  <c r="E739" i="10"/>
  <c r="E738" i="10"/>
  <c r="E737" i="10"/>
  <c r="E736" i="10"/>
  <c r="E735" i="10"/>
  <c r="E734" i="10"/>
  <c r="E733" i="10"/>
  <c r="E732" i="10"/>
  <c r="E731" i="10"/>
  <c r="E730" i="10"/>
  <c r="E729" i="10"/>
  <c r="E728" i="10"/>
  <c r="E727" i="10"/>
  <c r="E726" i="10"/>
  <c r="E725" i="10"/>
  <c r="E724" i="10"/>
  <c r="E723" i="10"/>
  <c r="E722" i="10"/>
  <c r="E721" i="10"/>
  <c r="E720" i="10"/>
  <c r="E719" i="10"/>
  <c r="E718" i="10"/>
  <c r="E717" i="10"/>
  <c r="E716" i="10"/>
  <c r="E715" i="10"/>
  <c r="E714" i="10"/>
  <c r="E713" i="10"/>
  <c r="E712" i="10"/>
  <c r="E711" i="10"/>
  <c r="E710" i="10"/>
  <c r="E709" i="10"/>
  <c r="E708" i="10"/>
  <c r="E707" i="10"/>
  <c r="E706" i="10"/>
  <c r="E705" i="10"/>
  <c r="E704" i="10"/>
  <c r="E703" i="10"/>
  <c r="E702" i="10"/>
  <c r="E701" i="10"/>
  <c r="E700" i="10"/>
  <c r="E699" i="10"/>
  <c r="E698" i="10"/>
  <c r="E697" i="10"/>
  <c r="E696" i="10"/>
  <c r="E695" i="10"/>
  <c r="E694" i="10"/>
  <c r="E693" i="10"/>
  <c r="E692" i="10"/>
  <c r="E691" i="10"/>
  <c r="E690" i="10"/>
  <c r="E689" i="10"/>
  <c r="E688" i="10"/>
  <c r="E687" i="10"/>
  <c r="E686" i="10"/>
  <c r="E685" i="10"/>
  <c r="E12" i="10"/>
  <c r="E11" i="10"/>
  <c r="E684" i="10"/>
  <c r="E683" i="10"/>
  <c r="E682" i="10"/>
  <c r="E681" i="10"/>
  <c r="E680" i="10"/>
  <c r="E679" i="10"/>
  <c r="E678" i="10"/>
  <c r="E677" i="10"/>
  <c r="E676" i="10"/>
  <c r="E675" i="10"/>
  <c r="E674" i="10"/>
  <c r="E673" i="10"/>
  <c r="E672" i="10"/>
  <c r="E671" i="10"/>
  <c r="E670" i="10"/>
  <c r="E669" i="10"/>
  <c r="E668" i="10"/>
  <c r="E667" i="10"/>
  <c r="E666" i="10"/>
  <c r="E665" i="10"/>
  <c r="E664" i="10"/>
  <c r="E663" i="10"/>
  <c r="E662" i="10"/>
  <c r="E661" i="10"/>
  <c r="E660" i="10"/>
  <c r="E659" i="10"/>
  <c r="E658" i="10"/>
  <c r="E657" i="10"/>
  <c r="E656" i="10"/>
  <c r="E655" i="10"/>
  <c r="E654" i="10"/>
  <c r="E653" i="10"/>
  <c r="E652" i="10"/>
  <c r="E651" i="10"/>
  <c r="E650" i="10"/>
  <c r="E649" i="10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E624" i="10"/>
  <c r="E623" i="10"/>
  <c r="E622" i="10"/>
  <c r="E621" i="10"/>
  <c r="E620" i="10"/>
  <c r="E619" i="10"/>
  <c r="E618" i="10"/>
  <c r="E617" i="10"/>
  <c r="E616" i="10"/>
  <c r="E615" i="10"/>
  <c r="E614" i="10"/>
  <c r="E613" i="10"/>
  <c r="E612" i="10"/>
  <c r="E611" i="10"/>
  <c r="E610" i="10"/>
  <c r="E609" i="10"/>
  <c r="E608" i="10"/>
  <c r="E607" i="10"/>
  <c r="E606" i="10"/>
  <c r="E605" i="10"/>
  <c r="E604" i="10"/>
  <c r="E603" i="10"/>
  <c r="E602" i="10"/>
  <c r="E601" i="10"/>
  <c r="E600" i="10"/>
  <c r="E599" i="10"/>
  <c r="E598" i="10"/>
  <c r="E597" i="10"/>
  <c r="E596" i="10"/>
  <c r="E595" i="10"/>
  <c r="E594" i="10"/>
  <c r="E593" i="10"/>
  <c r="E592" i="10"/>
  <c r="E591" i="10"/>
  <c r="E590" i="10"/>
  <c r="E589" i="10"/>
  <c r="E588" i="10"/>
  <c r="E587" i="10"/>
  <c r="E586" i="10"/>
  <c r="E585" i="10"/>
  <c r="E584" i="10"/>
  <c r="E583" i="10"/>
  <c r="E582" i="10"/>
  <c r="E581" i="10"/>
  <c r="E580" i="10"/>
  <c r="E579" i="10"/>
  <c r="E578" i="10"/>
  <c r="E10" i="10"/>
  <c r="E9" i="10"/>
  <c r="E577" i="10"/>
  <c r="E576" i="10"/>
  <c r="E575" i="10"/>
  <c r="E574" i="10"/>
  <c r="E8" i="10"/>
  <c r="E573" i="10"/>
  <c r="E7" i="10"/>
  <c r="E572" i="10"/>
  <c r="E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6" i="10"/>
  <c r="E5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4" i="10"/>
  <c r="E3" i="10"/>
  <c r="E2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C37" i="7" l="1"/>
  <c r="D31" i="7" l="1"/>
  <c r="D30" i="7"/>
  <c r="D22" i="7"/>
  <c r="D23" i="7"/>
  <c r="D24" i="7"/>
  <c r="D21" i="7"/>
  <c r="H7" i="7" l="1"/>
  <c r="H15" i="7"/>
  <c r="H8" i="7"/>
  <c r="H4" i="7"/>
  <c r="H9" i="7"/>
  <c r="H10" i="7"/>
  <c r="H11" i="7"/>
  <c r="H12" i="7"/>
  <c r="H5" i="7"/>
  <c r="H13" i="7"/>
  <c r="H6" i="7"/>
  <c r="H14" i="7"/>
  <c r="C44" i="7"/>
  <c r="C45" i="7" s="1"/>
  <c r="M14" i="8"/>
  <c r="H23" i="7"/>
  <c r="M6" i="6" l="1"/>
  <c r="M4" i="6" s="1"/>
  <c r="N4" i="6" s="1"/>
  <c r="O6" i="6"/>
  <c r="W10" i="6"/>
  <c r="W11" i="6"/>
  <c r="W12" i="6"/>
  <c r="W13" i="6"/>
  <c r="W14" i="6"/>
  <c r="W15" i="6"/>
  <c r="W16" i="6"/>
  <c r="W17" i="6"/>
  <c r="W18" i="6"/>
  <c r="W19" i="6"/>
  <c r="W20" i="6"/>
  <c r="W22" i="6"/>
  <c r="W23" i="6"/>
  <c r="W24" i="6"/>
  <c r="W25" i="6"/>
  <c r="W26" i="6"/>
  <c r="W27" i="6"/>
  <c r="W28" i="6"/>
  <c r="W29" i="6"/>
  <c r="W30" i="6"/>
  <c r="W31" i="6"/>
  <c r="W34" i="6"/>
  <c r="W35" i="6"/>
  <c r="W36" i="6"/>
  <c r="W37" i="6"/>
  <c r="W38" i="6"/>
  <c r="W39" i="6"/>
  <c r="W41" i="6"/>
  <c r="W42" i="6"/>
  <c r="W43" i="6"/>
  <c r="W45" i="6"/>
  <c r="W46" i="6"/>
  <c r="W47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5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6" i="6"/>
  <c r="W127" i="6"/>
  <c r="W128" i="6"/>
  <c r="W130" i="6"/>
  <c r="W132" i="6"/>
  <c r="W133" i="6"/>
  <c r="W134" i="6"/>
  <c r="W135" i="6"/>
  <c r="W136" i="6"/>
  <c r="W137" i="6"/>
  <c r="W138" i="6"/>
  <c r="W139" i="6"/>
  <c r="W140" i="6"/>
  <c r="W142" i="6"/>
  <c r="W143" i="6"/>
  <c r="W145" i="6"/>
  <c r="W146" i="6"/>
  <c r="W147" i="6"/>
  <c r="W148" i="6"/>
  <c r="W149" i="6"/>
  <c r="W151" i="6"/>
  <c r="W150" i="6"/>
  <c r="W152" i="6"/>
  <c r="W156" i="6"/>
  <c r="W157" i="6"/>
  <c r="W158" i="6"/>
  <c r="W159" i="6"/>
  <c r="W160" i="6"/>
  <c r="W161" i="6"/>
  <c r="W162" i="6"/>
  <c r="W163" i="6"/>
  <c r="W164" i="6"/>
  <c r="J164" i="6" s="1"/>
  <c r="E164" i="6" s="1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200" i="6"/>
  <c r="W201" i="6"/>
  <c r="W202" i="6"/>
  <c r="W203" i="6"/>
  <c r="J203" i="6" s="1"/>
  <c r="E203" i="6" s="1"/>
  <c r="W205" i="6"/>
  <c r="J205" i="6" s="1"/>
  <c r="E205" i="6" s="1"/>
  <c r="W206" i="6"/>
  <c r="W211" i="6"/>
  <c r="J211" i="6" s="1"/>
  <c r="E211" i="6" s="1"/>
  <c r="W212" i="6"/>
  <c r="W213" i="6"/>
  <c r="W215" i="6"/>
  <c r="W216" i="6"/>
  <c r="W217" i="6"/>
  <c r="W218" i="6"/>
  <c r="W219" i="6"/>
  <c r="W223" i="6"/>
  <c r="J223" i="6" s="1"/>
  <c r="E223" i="6" s="1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9" i="6"/>
  <c r="J289" i="6" s="1"/>
  <c r="E289" i="6" s="1"/>
  <c r="W297" i="6"/>
  <c r="J297" i="6" s="1"/>
  <c r="E297" i="6" s="1"/>
  <c r="W298" i="6"/>
  <c r="W299" i="6"/>
  <c r="W300" i="6"/>
  <c r="W301" i="6"/>
  <c r="W302" i="6"/>
  <c r="W303" i="6"/>
  <c r="W304" i="6"/>
  <c r="W305" i="6"/>
  <c r="W306" i="6"/>
  <c r="W307" i="6"/>
  <c r="W308" i="6"/>
  <c r="W309" i="6"/>
  <c r="J309" i="6" s="1"/>
  <c r="E309" i="6" s="1"/>
  <c r="W310" i="6"/>
  <c r="W311" i="6"/>
  <c r="W312" i="6"/>
  <c r="W313" i="6"/>
  <c r="W314" i="6"/>
  <c r="W316" i="6"/>
  <c r="J316" i="6" s="1"/>
  <c r="E316" i="6" s="1"/>
  <c r="W324" i="6"/>
  <c r="J324" i="6" s="1"/>
  <c r="E324" i="6" s="1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5" i="6"/>
  <c r="W386" i="6"/>
  <c r="W387" i="6"/>
  <c r="W388" i="6"/>
  <c r="W389" i="6"/>
  <c r="J389" i="6" s="1"/>
  <c r="E389" i="6" s="1"/>
  <c r="W390" i="6"/>
  <c r="J390" i="6" s="1"/>
  <c r="E390" i="6" s="1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6" i="6"/>
  <c r="W419" i="6"/>
  <c r="W422" i="6"/>
  <c r="W428" i="6"/>
  <c r="W430" i="6"/>
  <c r="W433" i="6"/>
  <c r="W434" i="6"/>
  <c r="W435" i="6"/>
  <c r="W436" i="6"/>
  <c r="W437" i="6"/>
  <c r="W438" i="6"/>
  <c r="W439" i="6"/>
  <c r="W440" i="6"/>
  <c r="W441" i="6"/>
  <c r="W442" i="6"/>
  <c r="W443" i="6"/>
  <c r="W444" i="6"/>
  <c r="W445" i="6"/>
  <c r="W446" i="6"/>
  <c r="W447" i="6"/>
  <c r="J447" i="6" s="1"/>
  <c r="E447" i="6" s="1"/>
  <c r="W450" i="6"/>
  <c r="W451" i="6"/>
  <c r="J451" i="6" s="1"/>
  <c r="E451" i="6" s="1"/>
  <c r="W452" i="6"/>
  <c r="W453" i="6"/>
  <c r="W457" i="6"/>
  <c r="W458" i="6"/>
  <c r="W459" i="6"/>
  <c r="W460" i="6"/>
  <c r="W461" i="6"/>
  <c r="W462" i="6"/>
  <c r="W464" i="6"/>
  <c r="W466" i="6"/>
  <c r="W467" i="6"/>
  <c r="W468" i="6"/>
  <c r="W469" i="6"/>
  <c r="W471" i="6"/>
  <c r="W473" i="6"/>
  <c r="W474" i="6"/>
  <c r="W475" i="6"/>
  <c r="W476" i="6"/>
  <c r="W477" i="6"/>
  <c r="W478" i="6"/>
  <c r="W479" i="6"/>
  <c r="W480" i="6"/>
  <c r="W481" i="6"/>
  <c r="W482" i="6"/>
  <c r="W483" i="6"/>
  <c r="W484" i="6"/>
  <c r="W485" i="6"/>
  <c r="W486" i="6"/>
  <c r="W487" i="6"/>
  <c r="W488" i="6"/>
  <c r="W489" i="6"/>
  <c r="W490" i="6"/>
  <c r="W491" i="6"/>
  <c r="W492" i="6"/>
  <c r="W493" i="6"/>
  <c r="W494" i="6"/>
  <c r="W495" i="6"/>
  <c r="W497" i="6"/>
  <c r="W499" i="6"/>
  <c r="W502" i="6"/>
  <c r="W503" i="6"/>
  <c r="W504" i="6"/>
  <c r="W505" i="6"/>
  <c r="W506" i="6"/>
  <c r="W507" i="6"/>
  <c r="J507" i="6" s="1"/>
  <c r="E507" i="6" s="1"/>
  <c r="W520" i="6"/>
  <c r="W521" i="6"/>
  <c r="W522" i="6"/>
  <c r="W523" i="6"/>
  <c r="W524" i="6"/>
  <c r="W525" i="6"/>
  <c r="W526" i="6"/>
  <c r="W527" i="6"/>
  <c r="W528" i="6"/>
  <c r="W530" i="6"/>
  <c r="W529" i="6"/>
  <c r="W531" i="6"/>
  <c r="W532" i="6"/>
  <c r="W533" i="6"/>
  <c r="W534" i="6"/>
  <c r="W535" i="6"/>
  <c r="W536" i="6"/>
  <c r="W537" i="6"/>
  <c r="W538" i="6"/>
  <c r="W540" i="6"/>
  <c r="W541" i="6"/>
  <c r="W543" i="6"/>
  <c r="W544" i="6"/>
  <c r="W545" i="6"/>
  <c r="W546" i="6"/>
  <c r="W547" i="6"/>
  <c r="W548" i="6"/>
  <c r="W549" i="6"/>
  <c r="W550" i="6"/>
  <c r="W551" i="6"/>
  <c r="W552" i="6"/>
  <c r="W553" i="6"/>
  <c r="W554" i="6"/>
  <c r="W555" i="6"/>
  <c r="W556" i="6"/>
  <c r="W557" i="6"/>
  <c r="W558" i="6"/>
  <c r="J558" i="6" s="1"/>
  <c r="E558" i="6" s="1"/>
  <c r="W560" i="6"/>
  <c r="W561" i="6"/>
  <c r="W562" i="6"/>
  <c r="W563" i="6"/>
  <c r="W567" i="6"/>
  <c r="W568" i="6"/>
  <c r="J568" i="6" s="1"/>
  <c r="E568" i="6" s="1"/>
  <c r="W574" i="6"/>
  <c r="W575" i="6"/>
  <c r="W576" i="6"/>
  <c r="W577" i="6"/>
  <c r="J577" i="6" s="1"/>
  <c r="E577" i="6" s="1"/>
  <c r="W580" i="6"/>
  <c r="W581" i="6"/>
  <c r="W582" i="6"/>
  <c r="W584" i="6"/>
  <c r="J584" i="6" s="1"/>
  <c r="E584" i="6" s="1"/>
  <c r="W587" i="6"/>
  <c r="J587" i="6" s="1"/>
  <c r="E587" i="6" s="1"/>
  <c r="W588" i="6"/>
  <c r="W589" i="6"/>
  <c r="W590" i="6"/>
  <c r="W591" i="6"/>
  <c r="W592" i="6"/>
  <c r="W593" i="6"/>
  <c r="W594" i="6"/>
  <c r="W595" i="6"/>
  <c r="W596" i="6"/>
  <c r="W597" i="6"/>
  <c r="W598" i="6"/>
  <c r="W599" i="6"/>
  <c r="W600" i="6"/>
  <c r="W601" i="6"/>
  <c r="W602" i="6"/>
  <c r="W603" i="6"/>
  <c r="W604" i="6"/>
  <c r="W605" i="6"/>
  <c r="W607" i="6"/>
  <c r="W608" i="6"/>
  <c r="W609" i="6"/>
  <c r="W610" i="6"/>
  <c r="W611" i="6"/>
  <c r="W612" i="6"/>
  <c r="W613" i="6"/>
  <c r="W614" i="6"/>
  <c r="W615" i="6"/>
  <c r="W616" i="6"/>
  <c r="W617" i="6"/>
  <c r="W618" i="6"/>
  <c r="W619" i="6"/>
  <c r="W620" i="6"/>
  <c r="W621" i="6"/>
  <c r="W622" i="6"/>
  <c r="W623" i="6"/>
  <c r="W624" i="6"/>
  <c r="W625" i="6"/>
  <c r="W626" i="6"/>
  <c r="W627" i="6"/>
  <c r="W628" i="6"/>
  <c r="W629" i="6"/>
  <c r="W630" i="6"/>
  <c r="W631" i="6"/>
  <c r="W632" i="6"/>
  <c r="W633" i="6"/>
  <c r="W634" i="6"/>
  <c r="W641" i="6"/>
  <c r="W643" i="6"/>
  <c r="W644" i="6"/>
  <c r="W645" i="6"/>
  <c r="W647" i="6"/>
  <c r="J647" i="6" s="1"/>
  <c r="E647" i="6" s="1"/>
  <c r="W658" i="6"/>
  <c r="J658" i="6" s="1"/>
  <c r="E658" i="6" s="1"/>
  <c r="W662" i="6"/>
  <c r="J662" i="6" s="1"/>
  <c r="E662" i="6" s="1"/>
  <c r="W664" i="6"/>
  <c r="J664" i="6" s="1"/>
  <c r="E664" i="6" s="1"/>
  <c r="W674" i="6"/>
  <c r="J674" i="6" s="1"/>
  <c r="E674" i="6" s="1"/>
  <c r="W683" i="6"/>
  <c r="W685" i="6"/>
  <c r="J685" i="6" s="1"/>
  <c r="E685" i="6" s="1"/>
  <c r="W698" i="6"/>
  <c r="W705" i="6"/>
  <c r="J705" i="6" s="1"/>
  <c r="W706" i="6"/>
  <c r="W708" i="6"/>
  <c r="W710" i="6"/>
  <c r="W711" i="6"/>
  <c r="W712" i="6"/>
  <c r="W713" i="6"/>
  <c r="W714" i="6"/>
  <c r="W715" i="6"/>
  <c r="W716" i="6"/>
  <c r="W718" i="6"/>
  <c r="J718" i="6" s="1"/>
  <c r="E718" i="6" s="1"/>
  <c r="W720" i="6"/>
  <c r="W721" i="6"/>
  <c r="J721" i="6" s="1"/>
  <c r="E721" i="6" s="1"/>
  <c r="W723" i="6"/>
  <c r="J723" i="6" s="1"/>
  <c r="E723" i="6" s="1"/>
  <c r="W724" i="6"/>
  <c r="W725" i="6"/>
  <c r="J725" i="6" s="1"/>
  <c r="E725" i="6" s="1"/>
  <c r="W728" i="6"/>
  <c r="J728" i="6" s="1"/>
  <c r="E728" i="6" s="1"/>
  <c r="W732" i="6"/>
  <c r="W733" i="6"/>
  <c r="W734" i="6"/>
  <c r="J734" i="6" s="1"/>
  <c r="E734" i="6" s="1"/>
  <c r="W737" i="6"/>
  <c r="J737" i="6" s="1"/>
  <c r="E737" i="6" s="1"/>
  <c r="W739" i="6"/>
  <c r="J739" i="6" s="1"/>
  <c r="E739" i="6" s="1"/>
  <c r="W741" i="6"/>
  <c r="J741" i="6" s="1"/>
  <c r="E741" i="6" s="1"/>
  <c r="W750" i="6"/>
  <c r="J750" i="6" s="1"/>
  <c r="E750" i="6" s="1"/>
  <c r="W751" i="6"/>
  <c r="J751" i="6" s="1"/>
  <c r="E751" i="6" s="1"/>
  <c r="W753" i="6"/>
  <c r="J753" i="6" s="1"/>
  <c r="E753" i="6" s="1"/>
  <c r="W758" i="6"/>
  <c r="J758" i="6" s="1"/>
  <c r="E758" i="6" s="1"/>
  <c r="W760" i="6"/>
  <c r="J760" i="6" s="1"/>
  <c r="E760" i="6" s="1"/>
  <c r="W761" i="6"/>
  <c r="W768" i="6"/>
  <c r="J768" i="6" s="1"/>
  <c r="E768" i="6" s="1"/>
  <c r="W762" i="6"/>
  <c r="J762" i="6" s="1"/>
  <c r="E762" i="6" s="1"/>
  <c r="W769" i="6"/>
  <c r="J769" i="6" s="1"/>
  <c r="E769" i="6" s="1"/>
  <c r="W777" i="6"/>
  <c r="J777" i="6" s="1"/>
  <c r="E777" i="6" s="1"/>
  <c r="W787" i="6"/>
  <c r="W788" i="6"/>
  <c r="W789" i="6"/>
  <c r="W790" i="6"/>
  <c r="W791" i="6"/>
  <c r="W792" i="6"/>
  <c r="W793" i="6"/>
  <c r="W794" i="6"/>
  <c r="W795" i="6"/>
  <c r="W796" i="6"/>
  <c r="W797" i="6"/>
  <c r="W798" i="6"/>
  <c r="W799" i="6"/>
  <c r="W800" i="6"/>
  <c r="W801" i="6"/>
  <c r="W802" i="6"/>
  <c r="W803" i="6"/>
  <c r="W804" i="6"/>
  <c r="W805" i="6"/>
  <c r="W806" i="6"/>
  <c r="W807" i="6"/>
  <c r="W808" i="6"/>
  <c r="W809" i="6"/>
  <c r="W810" i="6"/>
  <c r="J810" i="6" s="1"/>
  <c r="E810" i="6" s="1"/>
  <c r="W814" i="6"/>
  <c r="W815" i="6"/>
  <c r="W816" i="6"/>
  <c r="W817" i="6"/>
  <c r="W818" i="6"/>
  <c r="W819" i="6"/>
  <c r="W820" i="6"/>
  <c r="J820" i="6" s="1"/>
  <c r="E820" i="6" s="1"/>
  <c r="W821" i="6"/>
  <c r="W822" i="6"/>
  <c r="J822" i="6" s="1"/>
  <c r="E822" i="6" s="1"/>
  <c r="W824" i="6"/>
  <c r="W825" i="6"/>
  <c r="J825" i="6" s="1"/>
  <c r="E825" i="6" s="1"/>
  <c r="W826" i="6"/>
  <c r="J826" i="6" s="1"/>
  <c r="E826" i="6" s="1"/>
  <c r="W827" i="6"/>
  <c r="W828" i="6"/>
  <c r="W829" i="6"/>
  <c r="W830" i="6"/>
  <c r="W831" i="6"/>
  <c r="W832" i="6"/>
  <c r="W833" i="6"/>
  <c r="W834" i="6"/>
  <c r="W835" i="6"/>
  <c r="W836" i="6"/>
  <c r="W837" i="6"/>
  <c r="W838" i="6"/>
  <c r="W839" i="6"/>
  <c r="W840" i="6"/>
  <c r="W841" i="6"/>
  <c r="W842" i="6"/>
  <c r="W843" i="6"/>
  <c r="W844" i="6"/>
  <c r="W845" i="6"/>
  <c r="W846" i="6"/>
  <c r="W847" i="6"/>
  <c r="W848" i="6"/>
  <c r="W849" i="6"/>
  <c r="W850" i="6"/>
  <c r="W851" i="6"/>
  <c r="W852" i="6"/>
  <c r="W853" i="6"/>
  <c r="W854" i="6"/>
  <c r="W855" i="6"/>
  <c r="W856" i="6"/>
  <c r="W857" i="6"/>
  <c r="W858" i="6"/>
  <c r="W859" i="6"/>
  <c r="W860" i="6"/>
  <c r="W861" i="6"/>
  <c r="W862" i="6"/>
  <c r="W863" i="6"/>
  <c r="W864" i="6"/>
  <c r="W865" i="6"/>
  <c r="W866" i="6"/>
  <c r="W867" i="6"/>
  <c r="W868" i="6"/>
  <c r="W869" i="6"/>
  <c r="W870" i="6"/>
  <c r="W871" i="6"/>
  <c r="W873" i="6"/>
  <c r="W875" i="6"/>
  <c r="W876" i="6"/>
  <c r="W877" i="6"/>
  <c r="W878" i="6"/>
  <c r="W879" i="6"/>
  <c r="W880" i="6"/>
  <c r="W881" i="6"/>
  <c r="W882" i="6"/>
  <c r="W883" i="6"/>
  <c r="W884" i="6"/>
  <c r="W885" i="6"/>
  <c r="W887" i="6"/>
  <c r="W888" i="6"/>
  <c r="W889" i="6"/>
  <c r="W890" i="6"/>
  <c r="W891" i="6"/>
  <c r="W892" i="6"/>
  <c r="W893" i="6"/>
  <c r="W895" i="6"/>
  <c r="W896" i="6"/>
  <c r="W897" i="6"/>
  <c r="W898" i="6"/>
  <c r="W899" i="6"/>
  <c r="W900" i="6"/>
  <c r="W901" i="6"/>
  <c r="W902" i="6"/>
  <c r="W903" i="6"/>
  <c r="W904" i="6"/>
  <c r="W905" i="6"/>
  <c r="W906" i="6"/>
  <c r="J906" i="6" s="1"/>
  <c r="E906" i="6" s="1"/>
  <c r="W907" i="6"/>
  <c r="W908" i="6"/>
  <c r="W909" i="6"/>
  <c r="W910" i="6"/>
  <c r="W911" i="6"/>
  <c r="W912" i="6"/>
  <c r="W913" i="6"/>
  <c r="W914" i="6"/>
  <c r="W915" i="6"/>
  <c r="W916" i="6"/>
  <c r="W917" i="6"/>
  <c r="W918" i="6"/>
  <c r="W919" i="6"/>
  <c r="W921" i="6"/>
  <c r="W922" i="6"/>
  <c r="J922" i="6" s="1"/>
  <c r="E922" i="6" s="1"/>
  <c r="W937" i="6"/>
  <c r="W938" i="6"/>
  <c r="W939" i="6"/>
  <c r="W940" i="6"/>
  <c r="W941" i="6"/>
  <c r="W942" i="6"/>
  <c r="W943" i="6"/>
  <c r="W944" i="6"/>
  <c r="W945" i="6"/>
  <c r="W946" i="6"/>
  <c r="W947" i="6"/>
  <c r="W948" i="6"/>
  <c r="W949" i="6"/>
  <c r="W950" i="6"/>
  <c r="W951" i="6"/>
  <c r="W952" i="6"/>
  <c r="W953" i="6"/>
  <c r="W954" i="6"/>
  <c r="W955" i="6"/>
  <c r="W956" i="6"/>
  <c r="W957" i="6"/>
  <c r="W958" i="6"/>
  <c r="W959" i="6"/>
  <c r="W960" i="6"/>
  <c r="W961" i="6"/>
  <c r="W962" i="6"/>
  <c r="W963" i="6"/>
  <c r="W964" i="6"/>
  <c r="W965" i="6"/>
  <c r="W966" i="6"/>
  <c r="W967" i="6"/>
  <c r="W968" i="6"/>
  <c r="W969" i="6"/>
  <c r="W970" i="6"/>
  <c r="W971" i="6"/>
  <c r="W972" i="6"/>
  <c r="W973" i="6"/>
  <c r="W974" i="6"/>
  <c r="W975" i="6"/>
  <c r="W976" i="6"/>
  <c r="W977" i="6"/>
  <c r="W978" i="6"/>
  <c r="W979" i="6"/>
  <c r="W980" i="6"/>
  <c r="W981" i="6"/>
  <c r="W982" i="6"/>
  <c r="W983" i="6"/>
  <c r="W984" i="6"/>
  <c r="W985" i="6"/>
  <c r="W987" i="6"/>
  <c r="W988" i="6"/>
  <c r="W989" i="6"/>
  <c r="W990" i="6"/>
  <c r="W991" i="6"/>
  <c r="W992" i="6"/>
  <c r="W993" i="6"/>
  <c r="W994" i="6"/>
  <c r="W995" i="6"/>
  <c r="W996" i="6"/>
  <c r="W997" i="6"/>
  <c r="W998" i="6"/>
  <c r="W999" i="6"/>
  <c r="W1000" i="6"/>
  <c r="W1002" i="6"/>
  <c r="W1003" i="6"/>
  <c r="W1004" i="6"/>
  <c r="W1005" i="6"/>
  <c r="W1006" i="6"/>
  <c r="W1007" i="6"/>
  <c r="W1008" i="6"/>
  <c r="W1009" i="6"/>
  <c r="W1010" i="6"/>
  <c r="W1011" i="6"/>
  <c r="J1011" i="6" s="1"/>
  <c r="E1011" i="6" s="1"/>
  <c r="W1014" i="6"/>
  <c r="J1014" i="6" s="1"/>
  <c r="E1014" i="6" s="1"/>
  <c r="W1015" i="6"/>
  <c r="W1016" i="6"/>
  <c r="W1017" i="6"/>
  <c r="W1018" i="6"/>
  <c r="W1019" i="6"/>
  <c r="W1020" i="6"/>
  <c r="W1021" i="6"/>
  <c r="W1022" i="6"/>
  <c r="W1023" i="6"/>
  <c r="W1024" i="6"/>
  <c r="J1024" i="6" s="1"/>
  <c r="E1024" i="6" s="1"/>
  <c r="W1028" i="6"/>
  <c r="J1028" i="6" s="1"/>
  <c r="W1027" i="6"/>
  <c r="W1029" i="6"/>
  <c r="W1030" i="6"/>
  <c r="W1031" i="6"/>
  <c r="W1032" i="6"/>
  <c r="W1036" i="6"/>
  <c r="W1037" i="6"/>
  <c r="W1038" i="6"/>
  <c r="J1038" i="6" s="1"/>
  <c r="E1038" i="6" s="1"/>
  <c r="W1039" i="6"/>
  <c r="W1040" i="6"/>
  <c r="W1041" i="6"/>
  <c r="W1042" i="6"/>
  <c r="W1043" i="6"/>
  <c r="W1044" i="6"/>
  <c r="W1045" i="6"/>
  <c r="W1046" i="6"/>
  <c r="W1047" i="6"/>
  <c r="W1048" i="6"/>
  <c r="W1049" i="6"/>
  <c r="W1050" i="6"/>
  <c r="W1051" i="6"/>
  <c r="W1052" i="6"/>
  <c r="W1053" i="6"/>
  <c r="W1055" i="6"/>
  <c r="W1056" i="6"/>
  <c r="W1057" i="6"/>
  <c r="W1058" i="6"/>
  <c r="W1059" i="6"/>
  <c r="W1060" i="6"/>
  <c r="W1062" i="6"/>
  <c r="W1063" i="6"/>
  <c r="W1064" i="6"/>
  <c r="W1066" i="6"/>
  <c r="W1067" i="6"/>
  <c r="W1068" i="6"/>
  <c r="W1069" i="6"/>
  <c r="W1071" i="6"/>
  <c r="W1073" i="6"/>
  <c r="W1074" i="6"/>
  <c r="W1075" i="6"/>
  <c r="W1076" i="6"/>
  <c r="W1077" i="6"/>
  <c r="W1078" i="6"/>
  <c r="W1079" i="6"/>
  <c r="W1080" i="6"/>
  <c r="W1082" i="6"/>
  <c r="W1083" i="6"/>
  <c r="W1084" i="6"/>
  <c r="W1085" i="6"/>
  <c r="W1086" i="6"/>
  <c r="W1087" i="6"/>
  <c r="W1088" i="6"/>
  <c r="W1089" i="6"/>
  <c r="W1090" i="6"/>
  <c r="W1091" i="6"/>
  <c r="W1092" i="6"/>
  <c r="W1093" i="6"/>
  <c r="W1094" i="6"/>
  <c r="W1096" i="6"/>
  <c r="W1097" i="6"/>
  <c r="W1098" i="6"/>
  <c r="W1099" i="6"/>
  <c r="W1100" i="6"/>
  <c r="W1101" i="6"/>
  <c r="W1102" i="6"/>
  <c r="W1103" i="6"/>
  <c r="W1104" i="6"/>
  <c r="W1105" i="6"/>
  <c r="W1106" i="6"/>
  <c r="W1107" i="6"/>
  <c r="W1108" i="6"/>
  <c r="W1109" i="6"/>
  <c r="W1110" i="6"/>
  <c r="W1111" i="6"/>
  <c r="J1111" i="6" s="1"/>
  <c r="E1111" i="6" s="1"/>
  <c r="W1113" i="6"/>
  <c r="W1114" i="6"/>
  <c r="W1116" i="6"/>
  <c r="W1117" i="6"/>
  <c r="W1118" i="6"/>
  <c r="W1119" i="6"/>
  <c r="W1120" i="6"/>
  <c r="W1121" i="6"/>
  <c r="W1122" i="6"/>
  <c r="W1123" i="6"/>
  <c r="W1124" i="6"/>
  <c r="W1125" i="6"/>
  <c r="W1126" i="6"/>
  <c r="W1127" i="6"/>
  <c r="W1128" i="6"/>
  <c r="W1129" i="6"/>
  <c r="W1130" i="6"/>
  <c r="W1132" i="6"/>
  <c r="W1134" i="6"/>
  <c r="W1135" i="6"/>
  <c r="W1136" i="6"/>
  <c r="W1137" i="6"/>
  <c r="W1138" i="6"/>
  <c r="W1139" i="6"/>
  <c r="W1140" i="6"/>
  <c r="W1141" i="6"/>
  <c r="W1142" i="6"/>
  <c r="W1143" i="6"/>
  <c r="W1144" i="6"/>
  <c r="W1145" i="6"/>
  <c r="W1146" i="6"/>
  <c r="W1148" i="6"/>
  <c r="W1149" i="6"/>
  <c r="W1150" i="6"/>
  <c r="W1151" i="6"/>
  <c r="W1152" i="6"/>
  <c r="W1153" i="6"/>
  <c r="W1154" i="6"/>
  <c r="W1155" i="6"/>
  <c r="W1156" i="6"/>
  <c r="W1157" i="6"/>
  <c r="W1158" i="6"/>
  <c r="W1159" i="6"/>
  <c r="W1160" i="6"/>
  <c r="W1161" i="6"/>
  <c r="W1166" i="6"/>
  <c r="W1169" i="6"/>
  <c r="W1171" i="6"/>
  <c r="J1171" i="6" s="1"/>
  <c r="E1171" i="6" s="1"/>
  <c r="W1172" i="6"/>
  <c r="W1173" i="6"/>
  <c r="W1174" i="6"/>
  <c r="W1175" i="6"/>
  <c r="W1176" i="6"/>
  <c r="W1177" i="6"/>
  <c r="W1178" i="6"/>
  <c r="W1179" i="6"/>
  <c r="W1180" i="6"/>
  <c r="W1182" i="6"/>
  <c r="J1182" i="6" s="1"/>
  <c r="E1182" i="6" s="1"/>
  <c r="W1189" i="6"/>
  <c r="W1192" i="6"/>
  <c r="W1193" i="6"/>
  <c r="W1194" i="6"/>
  <c r="W1195" i="6"/>
  <c r="W1196" i="6"/>
  <c r="W1197" i="6"/>
  <c r="W1198" i="6"/>
  <c r="W1199" i="6"/>
  <c r="W1201" i="6"/>
  <c r="W1202" i="6"/>
  <c r="W1203" i="6"/>
  <c r="W1204" i="6"/>
  <c r="W1205" i="6"/>
  <c r="W1206" i="6"/>
  <c r="W1207" i="6"/>
  <c r="W1208" i="6"/>
  <c r="W1209" i="6"/>
  <c r="W1210" i="6"/>
  <c r="W1212" i="6"/>
  <c r="W1213" i="6"/>
  <c r="W1214" i="6"/>
  <c r="W1215" i="6"/>
  <c r="W1216" i="6"/>
  <c r="W1217" i="6"/>
  <c r="J1217" i="6" s="1"/>
  <c r="E1217" i="6" s="1"/>
  <c r="W1218" i="6"/>
  <c r="W1219" i="6"/>
  <c r="W1220" i="6"/>
  <c r="W1221" i="6"/>
  <c r="W1222" i="6"/>
  <c r="W1223" i="6"/>
  <c r="W1224" i="6"/>
  <c r="W1225" i="6"/>
  <c r="W1226" i="6"/>
  <c r="W1227" i="6"/>
  <c r="W1228" i="6"/>
  <c r="W1229" i="6"/>
  <c r="W1230" i="6"/>
  <c r="W1231" i="6"/>
  <c r="W1232" i="6"/>
  <c r="W1233" i="6"/>
  <c r="W1234" i="6"/>
  <c r="W1235" i="6"/>
  <c r="W1236" i="6"/>
  <c r="W1238" i="6"/>
  <c r="W1239" i="6"/>
  <c r="W1242" i="6"/>
  <c r="W1240" i="6"/>
  <c r="W1241" i="6"/>
  <c r="W1243" i="6"/>
  <c r="W1244" i="6"/>
  <c r="W1245" i="6"/>
  <c r="W1246" i="6"/>
  <c r="W1247" i="6"/>
  <c r="W1248" i="6"/>
  <c r="W1249" i="6"/>
  <c r="W1250" i="6"/>
  <c r="W1251" i="6"/>
  <c r="W1252" i="6"/>
  <c r="W1254" i="6"/>
  <c r="W1255" i="6"/>
  <c r="W1256" i="6"/>
  <c r="W1257" i="6"/>
  <c r="W1259" i="6"/>
  <c r="W1260" i="6"/>
  <c r="W1261" i="6"/>
  <c r="W1262" i="6"/>
  <c r="W1263" i="6"/>
  <c r="W1264" i="6"/>
  <c r="W1265" i="6"/>
  <c r="W1266" i="6"/>
  <c r="W1267" i="6"/>
  <c r="W1268" i="6"/>
  <c r="W1269" i="6"/>
  <c r="W1270" i="6"/>
  <c r="W1271" i="6"/>
  <c r="W1273" i="6"/>
  <c r="W1274" i="6"/>
  <c r="W1275" i="6"/>
  <c r="W1276" i="6"/>
  <c r="W1277" i="6"/>
  <c r="W1279" i="6"/>
  <c r="W1280" i="6"/>
  <c r="W1281" i="6"/>
  <c r="W1282" i="6"/>
  <c r="W1283" i="6"/>
  <c r="J1283" i="6" s="1"/>
  <c r="E1283" i="6" s="1"/>
  <c r="W1289" i="6"/>
  <c r="J1289" i="6" s="1"/>
  <c r="E1289" i="6" s="1"/>
  <c r="W1290" i="6"/>
  <c r="W1291" i="6"/>
  <c r="W1292" i="6"/>
  <c r="W1303" i="6"/>
  <c r="J1303" i="6" s="1"/>
  <c r="E1303" i="6" s="1"/>
  <c r="W1304" i="6"/>
  <c r="W1305" i="6"/>
  <c r="W1306" i="6"/>
  <c r="W1307" i="6"/>
  <c r="W1308" i="6"/>
  <c r="W1309" i="6"/>
  <c r="W1310" i="6"/>
  <c r="W1311" i="6"/>
  <c r="W1312" i="6"/>
  <c r="W1313" i="6"/>
  <c r="W1314" i="6"/>
  <c r="W1315" i="6"/>
  <c r="W1316" i="6"/>
  <c r="W1317" i="6"/>
  <c r="W1318" i="6"/>
  <c r="W1319" i="6"/>
  <c r="W1320" i="6"/>
  <c r="W1321" i="6"/>
  <c r="W1322" i="6"/>
  <c r="W1323" i="6"/>
  <c r="W1324" i="6"/>
  <c r="W1325" i="6"/>
  <c r="W1326" i="6"/>
  <c r="W1327" i="6"/>
  <c r="W1328" i="6"/>
  <c r="W1329" i="6"/>
  <c r="W1330" i="6"/>
  <c r="W1331" i="6"/>
  <c r="W1332" i="6"/>
  <c r="W1333" i="6"/>
  <c r="W1334" i="6"/>
  <c r="W1335" i="6"/>
  <c r="J1335" i="6" s="1"/>
  <c r="E1335" i="6" s="1"/>
  <c r="W1337" i="6"/>
  <c r="W1338" i="6"/>
  <c r="W1340" i="6"/>
  <c r="W1341" i="6"/>
  <c r="W1342" i="6"/>
  <c r="W1343" i="6"/>
  <c r="W1344" i="6"/>
  <c r="W1345" i="6"/>
  <c r="W1347" i="6"/>
  <c r="W1348" i="6"/>
  <c r="W1349" i="6"/>
  <c r="W1350" i="6"/>
  <c r="W1351" i="6"/>
  <c r="W1352" i="6"/>
  <c r="W1353" i="6"/>
  <c r="W1354" i="6"/>
  <c r="W1355" i="6"/>
  <c r="W1356" i="6"/>
  <c r="W1357" i="6"/>
  <c r="W1360" i="6"/>
  <c r="W1361" i="6"/>
  <c r="J1361" i="6" s="1"/>
  <c r="E1361" i="6" s="1"/>
  <c r="W1362" i="6"/>
  <c r="W1363" i="6"/>
  <c r="W1364" i="6"/>
  <c r="J1364" i="6" s="1"/>
  <c r="E1364" i="6" s="1"/>
  <c r="W1365" i="6"/>
  <c r="J1365" i="6" s="1"/>
  <c r="E1365" i="6" s="1"/>
  <c r="W1367" i="6"/>
  <c r="J1367" i="6" s="1"/>
  <c r="E1367" i="6" s="1"/>
  <c r="W1368" i="6"/>
  <c r="J1368" i="6" s="1"/>
  <c r="E1368" i="6" s="1"/>
  <c r="W1369" i="6"/>
  <c r="J1369" i="6" s="1"/>
  <c r="E1369" i="6" s="1"/>
  <c r="W1371" i="6"/>
  <c r="J1371" i="6" s="1"/>
  <c r="E1371" i="6" s="1"/>
  <c r="W1372" i="6"/>
  <c r="J1372" i="6" s="1"/>
  <c r="E1372" i="6" s="1"/>
  <c r="W1373" i="6"/>
  <c r="J1373" i="6" s="1"/>
  <c r="E1373" i="6" s="1"/>
  <c r="W1374" i="6"/>
  <c r="J1374" i="6" s="1"/>
  <c r="E1374" i="6" s="1"/>
  <c r="W1375" i="6"/>
  <c r="J1375" i="6" s="1"/>
  <c r="E1375" i="6" s="1"/>
  <c r="W1377" i="6"/>
  <c r="J1377" i="6" s="1"/>
  <c r="E1377" i="6" s="1"/>
  <c r="W1378" i="6"/>
  <c r="J1378" i="6" s="1"/>
  <c r="E1378" i="6" s="1"/>
  <c r="W1379" i="6"/>
  <c r="J1379" i="6" s="1"/>
  <c r="E1379" i="6" s="1"/>
  <c r="W1380" i="6"/>
  <c r="J1380" i="6" s="1"/>
  <c r="E1380" i="6" s="1"/>
  <c r="W1381" i="6"/>
  <c r="J1381" i="6" s="1"/>
  <c r="E1381" i="6" s="1"/>
  <c r="W1383" i="6"/>
  <c r="J1383" i="6" s="1"/>
  <c r="E1383" i="6" s="1"/>
  <c r="W1384" i="6"/>
  <c r="J1384" i="6" s="1"/>
  <c r="E1384" i="6" s="1"/>
  <c r="W1385" i="6"/>
  <c r="J1385" i="6" s="1"/>
  <c r="E1385" i="6" s="1"/>
  <c r="W1386" i="6"/>
  <c r="J1386" i="6" s="1"/>
  <c r="E1386" i="6" s="1"/>
  <c r="W1387" i="6"/>
  <c r="J1387" i="6" s="1"/>
  <c r="E1387" i="6" s="1"/>
  <c r="W1388" i="6"/>
  <c r="J1388" i="6" s="1"/>
  <c r="E1388" i="6" s="1"/>
  <c r="W1389" i="6"/>
  <c r="J1389" i="6" s="1"/>
  <c r="E1389" i="6" s="1"/>
  <c r="W1390" i="6"/>
  <c r="J1390" i="6" s="1"/>
  <c r="E1390" i="6" s="1"/>
  <c r="W1391" i="6"/>
  <c r="J1391" i="6" s="1"/>
  <c r="E1391" i="6" s="1"/>
  <c r="W1392" i="6"/>
  <c r="J1392" i="6" s="1"/>
  <c r="E1392" i="6" s="1"/>
  <c r="W1393" i="6"/>
  <c r="J1393" i="6" s="1"/>
  <c r="E1393" i="6" s="1"/>
  <c r="W1394" i="6"/>
  <c r="J1394" i="6" s="1"/>
  <c r="E1394" i="6" s="1"/>
  <c r="W1395" i="6"/>
  <c r="J1395" i="6" s="1"/>
  <c r="E1395" i="6" s="1"/>
  <c r="W1396" i="6"/>
  <c r="J1396" i="6" s="1"/>
  <c r="E1396" i="6" s="1"/>
  <c r="W1397" i="6"/>
  <c r="J1397" i="6" s="1"/>
  <c r="E1397" i="6" s="1"/>
  <c r="W1398" i="6"/>
  <c r="J1398" i="6" s="1"/>
  <c r="E1398" i="6" s="1"/>
  <c r="W1399" i="6"/>
  <c r="J1399" i="6" s="1"/>
  <c r="E1399" i="6" s="1"/>
  <c r="W1400" i="6"/>
  <c r="J1400" i="6" s="1"/>
  <c r="E1400" i="6" s="1"/>
  <c r="W1401" i="6"/>
  <c r="J1401" i="6" s="1"/>
  <c r="E1401" i="6" s="1"/>
  <c r="W1402" i="6"/>
  <c r="J1402" i="6" s="1"/>
  <c r="E1402" i="6" s="1"/>
  <c r="W1403" i="6"/>
  <c r="J1403" i="6" s="1"/>
  <c r="E1403" i="6" s="1"/>
  <c r="W1406" i="6"/>
  <c r="W1407" i="6"/>
  <c r="J1407" i="6" s="1"/>
  <c r="E1407" i="6" s="1"/>
  <c r="W1410" i="6"/>
  <c r="W1411" i="6"/>
  <c r="W1412" i="6"/>
  <c r="J1412" i="6" s="1"/>
  <c r="E1412" i="6" s="1"/>
  <c r="W1414" i="6"/>
  <c r="W1416" i="6"/>
  <c r="W1430" i="6"/>
  <c r="J1430" i="6" s="1"/>
  <c r="E1430" i="6" s="1"/>
  <c r="W1433" i="6"/>
  <c r="W1435" i="6"/>
  <c r="J1435" i="6" s="1"/>
  <c r="E1435" i="6" s="1"/>
  <c r="W1439" i="6"/>
  <c r="W1441" i="6"/>
  <c r="W1445" i="6"/>
  <c r="W1446" i="6"/>
  <c r="W1447" i="6"/>
  <c r="W1448" i="6"/>
  <c r="W1449" i="6"/>
  <c r="W1450" i="6"/>
  <c r="W1451" i="6"/>
  <c r="W1455" i="6"/>
  <c r="W1456" i="6"/>
  <c r="W1457" i="6"/>
  <c r="W1458" i="6"/>
  <c r="W1459" i="6"/>
  <c r="W1460" i="6"/>
  <c r="W1461" i="6"/>
  <c r="W1462" i="6"/>
  <c r="W1463" i="6"/>
  <c r="W1464" i="6"/>
  <c r="W1465" i="6"/>
  <c r="W1466" i="6"/>
  <c r="W1467" i="6"/>
  <c r="W1468" i="6"/>
  <c r="W1469" i="6"/>
  <c r="W1470" i="6"/>
  <c r="W1471" i="6"/>
  <c r="W1472" i="6"/>
  <c r="W1473" i="6"/>
  <c r="W1474" i="6"/>
  <c r="W1475" i="6"/>
  <c r="W1476" i="6"/>
  <c r="W1477" i="6"/>
  <c r="W1478" i="6"/>
  <c r="W1479" i="6"/>
  <c r="W1481" i="6"/>
  <c r="W1480" i="6"/>
  <c r="W1482" i="6"/>
  <c r="W1483" i="6"/>
  <c r="W1484" i="6"/>
  <c r="W1485" i="6"/>
  <c r="W1486" i="6"/>
  <c r="W1487" i="6"/>
  <c r="W1488" i="6"/>
  <c r="W1489" i="6"/>
  <c r="W1490" i="6"/>
  <c r="W1491" i="6"/>
  <c r="W1492" i="6"/>
  <c r="W1494" i="6"/>
  <c r="W1495" i="6"/>
  <c r="W1496" i="6"/>
  <c r="W1497" i="6"/>
  <c r="W1498" i="6"/>
  <c r="W1499" i="6"/>
  <c r="W1500" i="6"/>
  <c r="W1501" i="6"/>
  <c r="W1502" i="6"/>
  <c r="W1505" i="6"/>
  <c r="W1507" i="6"/>
  <c r="W1508" i="6"/>
  <c r="W1509" i="6"/>
  <c r="W1510" i="6"/>
  <c r="W1511" i="6"/>
  <c r="W1512" i="6"/>
  <c r="W1513" i="6"/>
  <c r="W1514" i="6"/>
  <c r="W1515" i="6"/>
  <c r="W1516" i="6"/>
  <c r="W1517" i="6"/>
  <c r="W1518" i="6"/>
  <c r="W1519" i="6"/>
  <c r="W1520" i="6"/>
  <c r="W1521" i="6"/>
  <c r="W1522" i="6"/>
  <c r="W1523" i="6"/>
  <c r="W1524" i="6"/>
  <c r="W1525" i="6"/>
  <c r="W1526" i="6"/>
  <c r="W1527" i="6"/>
  <c r="W1528" i="6"/>
  <c r="W1529" i="6"/>
  <c r="W1530" i="6"/>
  <c r="W1531" i="6"/>
  <c r="W1532" i="6"/>
  <c r="W1533" i="6"/>
  <c r="W1534" i="6"/>
  <c r="W1535" i="6"/>
  <c r="W1536" i="6"/>
  <c r="W1537" i="6"/>
  <c r="W1538" i="6"/>
  <c r="W1539" i="6"/>
  <c r="W1542" i="6"/>
  <c r="W1543" i="6"/>
  <c r="W1544" i="6"/>
  <c r="W1545" i="6"/>
  <c r="W1546" i="6"/>
  <c r="W1547" i="6"/>
  <c r="W1548" i="6"/>
  <c r="W1549" i="6"/>
  <c r="W1550" i="6"/>
  <c r="W1551" i="6"/>
  <c r="W1552" i="6"/>
  <c r="W1553" i="6"/>
  <c r="W1554" i="6"/>
  <c r="W1555" i="6"/>
  <c r="W1556" i="6"/>
  <c r="W1559" i="6"/>
  <c r="W1563" i="6"/>
  <c r="W1564" i="6"/>
  <c r="W1565" i="6"/>
  <c r="W1566" i="6"/>
  <c r="W1567" i="6"/>
  <c r="W1568" i="6"/>
  <c r="W1569" i="6"/>
  <c r="W1570" i="6"/>
  <c r="W1571" i="6"/>
  <c r="W1572" i="6"/>
  <c r="W1573" i="6"/>
  <c r="W1574" i="6"/>
  <c r="W1575" i="6"/>
  <c r="W1576" i="6"/>
  <c r="W1577" i="6"/>
  <c r="W1578" i="6"/>
  <c r="W1579" i="6"/>
  <c r="W1580" i="6"/>
  <c r="W1581" i="6"/>
  <c r="W1582" i="6"/>
  <c r="W1583" i="6"/>
  <c r="W1584" i="6"/>
  <c r="W1585" i="6"/>
  <c r="W1586" i="6"/>
  <c r="W1587" i="6"/>
  <c r="W1588" i="6"/>
  <c r="W1589" i="6"/>
  <c r="W1590" i="6"/>
  <c r="W1591" i="6"/>
  <c r="W1592" i="6"/>
  <c r="W1593" i="6"/>
  <c r="W1594" i="6"/>
  <c r="W1595" i="6"/>
  <c r="W1596" i="6"/>
  <c r="W1597" i="6"/>
  <c r="W1598" i="6"/>
  <c r="W1599" i="6"/>
  <c r="W1600" i="6"/>
  <c r="W1601" i="6"/>
  <c r="W1602" i="6"/>
  <c r="W1603" i="6"/>
  <c r="W1604" i="6"/>
  <c r="W1605" i="6"/>
  <c r="W1606" i="6"/>
  <c r="W1607" i="6"/>
  <c r="W1608" i="6"/>
  <c r="W1609" i="6"/>
  <c r="W1610" i="6"/>
  <c r="W1611" i="6"/>
  <c r="W1612" i="6"/>
  <c r="W1613" i="6"/>
  <c r="W1614" i="6"/>
  <c r="W1615" i="6"/>
  <c r="W1616" i="6"/>
  <c r="W1617" i="6"/>
  <c r="W1618" i="6"/>
  <c r="W1619" i="6"/>
  <c r="W1620" i="6"/>
  <c r="W1621" i="6"/>
  <c r="W1622" i="6"/>
  <c r="W1623" i="6"/>
  <c r="W1624" i="6"/>
  <c r="W1625" i="6"/>
  <c r="W1626" i="6"/>
  <c r="W1627" i="6"/>
  <c r="W1628" i="6"/>
  <c r="W1629" i="6"/>
  <c r="W1630" i="6"/>
  <c r="W1631" i="6"/>
  <c r="W1632" i="6"/>
  <c r="W1633" i="6"/>
  <c r="W1634" i="6"/>
  <c r="W1635" i="6"/>
  <c r="W1636" i="6"/>
  <c r="W1637" i="6"/>
  <c r="W1638" i="6"/>
  <c r="W1639" i="6"/>
  <c r="W1641" i="6"/>
  <c r="W1642" i="6"/>
  <c r="J1642" i="6" s="1"/>
  <c r="E1642" i="6" s="1"/>
  <c r="W1643" i="6"/>
  <c r="W1644" i="6"/>
  <c r="W1645" i="6"/>
  <c r="W1646" i="6"/>
  <c r="W1648" i="6"/>
  <c r="W1649" i="6"/>
  <c r="W1651" i="6"/>
  <c r="W1652" i="6"/>
  <c r="J1652" i="6" s="1"/>
  <c r="E1652" i="6" s="1"/>
  <c r="W1656" i="6"/>
  <c r="W1660" i="6"/>
  <c r="W1662" i="6"/>
  <c r="W1665" i="6"/>
  <c r="W1666" i="6"/>
  <c r="J1666" i="6" s="1"/>
  <c r="E1666" i="6" s="1"/>
  <c r="W1668" i="6"/>
  <c r="W1669" i="6"/>
  <c r="W1670" i="6"/>
  <c r="W1674" i="6"/>
  <c r="W1675" i="6"/>
  <c r="W1676" i="6"/>
  <c r="W1677" i="6"/>
  <c r="W1678" i="6"/>
  <c r="J1678" i="6" s="1"/>
  <c r="E1678" i="6" s="1"/>
  <c r="W1679" i="6"/>
  <c r="W1680" i="6"/>
  <c r="W1681" i="6"/>
  <c r="W1682" i="6"/>
  <c r="W1683" i="6"/>
  <c r="W1684" i="6"/>
  <c r="W1685" i="6"/>
  <c r="W1686" i="6"/>
  <c r="W1687" i="6"/>
  <c r="W1688" i="6"/>
  <c r="W1689" i="6"/>
  <c r="W1690" i="6"/>
  <c r="W1694" i="6"/>
  <c r="J1694" i="6" s="1"/>
  <c r="E1694" i="6" s="1"/>
  <c r="W1695" i="6"/>
  <c r="J1695" i="6" s="1"/>
  <c r="E1695" i="6" s="1"/>
  <c r="W1696" i="6"/>
  <c r="W1699" i="6"/>
  <c r="J1699" i="6" s="1"/>
  <c r="E1699" i="6" s="1"/>
  <c r="W1700" i="6"/>
  <c r="J1700" i="6" s="1"/>
  <c r="E1700" i="6" s="1"/>
  <c r="W1701" i="6"/>
  <c r="W1702" i="6"/>
  <c r="W1703" i="6"/>
  <c r="W1704" i="6"/>
  <c r="W1705" i="6"/>
  <c r="W1706" i="6"/>
  <c r="W1707" i="6"/>
  <c r="W1708" i="6"/>
  <c r="W1709" i="6"/>
  <c r="W1710" i="6"/>
  <c r="W1711" i="6"/>
  <c r="W1712" i="6"/>
  <c r="W1713" i="6"/>
  <c r="W1714" i="6"/>
  <c r="W1715" i="6"/>
  <c r="W1716" i="6"/>
  <c r="W1717" i="6"/>
  <c r="W1718" i="6"/>
  <c r="W1719" i="6"/>
  <c r="W1720" i="6"/>
  <c r="W1722" i="6"/>
  <c r="W1724" i="6"/>
  <c r="W1725" i="6"/>
  <c r="W1726" i="6"/>
  <c r="W1727" i="6"/>
  <c r="W1728" i="6"/>
  <c r="W1729" i="6"/>
  <c r="W1730" i="6"/>
  <c r="W1731" i="6"/>
  <c r="W1732" i="6"/>
  <c r="W1733" i="6"/>
  <c r="W1734" i="6"/>
  <c r="W1735" i="6"/>
  <c r="W1736" i="6"/>
  <c r="W1737" i="6"/>
  <c r="W1738" i="6"/>
  <c r="W1739" i="6"/>
  <c r="W1740" i="6"/>
  <c r="W1742" i="6"/>
  <c r="W1743" i="6"/>
  <c r="W1744" i="6"/>
  <c r="W1745" i="6"/>
  <c r="W1746" i="6"/>
  <c r="W1747" i="6"/>
  <c r="W1748" i="6"/>
  <c r="W1749" i="6"/>
  <c r="W1750" i="6"/>
  <c r="W1751" i="6"/>
  <c r="W1752" i="6"/>
  <c r="W1753" i="6"/>
  <c r="W1754" i="6"/>
  <c r="W1755" i="6"/>
  <c r="W1756" i="6"/>
  <c r="W1757" i="6"/>
  <c r="W1758" i="6"/>
  <c r="W1759" i="6"/>
  <c r="W1760" i="6"/>
  <c r="W1761" i="6"/>
  <c r="W1764" i="6"/>
  <c r="W1765" i="6"/>
  <c r="W1766" i="6"/>
  <c r="W1767" i="6"/>
  <c r="W1768" i="6"/>
  <c r="W1769" i="6"/>
  <c r="W1770" i="6"/>
  <c r="W1771" i="6"/>
  <c r="W1772" i="6"/>
  <c r="W1773" i="6"/>
  <c r="W1774" i="6"/>
  <c r="W1775" i="6"/>
  <c r="W1776" i="6"/>
  <c r="W1777" i="6"/>
  <c r="W1778" i="6"/>
  <c r="W1779" i="6"/>
  <c r="W1780" i="6"/>
  <c r="W1781" i="6"/>
  <c r="W1782" i="6"/>
  <c r="W1783" i="6"/>
  <c r="W1784" i="6"/>
  <c r="W1785" i="6"/>
  <c r="W1786" i="6"/>
  <c r="W1788" i="6"/>
  <c r="W1789" i="6"/>
  <c r="W1790" i="6"/>
  <c r="W1791" i="6"/>
  <c r="W1793" i="6"/>
  <c r="W1794" i="6"/>
  <c r="W1795" i="6"/>
  <c r="W1796" i="6"/>
  <c r="W1797" i="6"/>
  <c r="W1799" i="6"/>
  <c r="W1800" i="6"/>
  <c r="W1801" i="6"/>
  <c r="W1802" i="6"/>
  <c r="W1803" i="6"/>
  <c r="W1804" i="6"/>
  <c r="W1805" i="6"/>
  <c r="W1806" i="6"/>
  <c r="W1807" i="6"/>
  <c r="W1808" i="6"/>
  <c r="W1809" i="6"/>
  <c r="W1810" i="6"/>
  <c r="W1811" i="6"/>
  <c r="W1814" i="6"/>
  <c r="W1816" i="6"/>
  <c r="W1818" i="6"/>
  <c r="W1851" i="6"/>
  <c r="W1848" i="6"/>
  <c r="W1890" i="6"/>
  <c r="W1891" i="6"/>
  <c r="W1892" i="6"/>
  <c r="W1849" i="6"/>
  <c r="W1869" i="6"/>
  <c r="W1957" i="6"/>
  <c r="W1958" i="6"/>
  <c r="W1959" i="6"/>
  <c r="W1960" i="6"/>
  <c r="W1961" i="6"/>
  <c r="W1962" i="6"/>
  <c r="W9" i="6"/>
  <c r="K1851" i="6" l="1"/>
  <c r="E1851" i="6" s="1"/>
  <c r="E10" i="6" l="1"/>
  <c r="E11" i="6"/>
  <c r="E12" i="6"/>
  <c r="E13" i="6"/>
  <c r="E14" i="6"/>
  <c r="E15" i="6"/>
  <c r="E16" i="6"/>
  <c r="E17" i="6"/>
  <c r="E18" i="6"/>
  <c r="E19" i="6"/>
  <c r="E20" i="6"/>
  <c r="E22" i="6"/>
  <c r="E23" i="6"/>
  <c r="E24" i="6"/>
  <c r="E25" i="6"/>
  <c r="E26" i="6"/>
  <c r="E27" i="6"/>
  <c r="E28" i="6"/>
  <c r="E29" i="6"/>
  <c r="E30" i="6"/>
  <c r="E31" i="6"/>
  <c r="E34" i="6"/>
  <c r="E35" i="6"/>
  <c r="E36" i="6"/>
  <c r="E37" i="6"/>
  <c r="E38" i="6"/>
  <c r="E39" i="6"/>
  <c r="E41" i="6"/>
  <c r="E42" i="6"/>
  <c r="E43" i="6"/>
  <c r="E45" i="6"/>
  <c r="E46" i="6"/>
  <c r="E47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5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6" i="6"/>
  <c r="E127" i="6"/>
  <c r="E128" i="6"/>
  <c r="E130" i="6"/>
  <c r="E132" i="6"/>
  <c r="E133" i="6"/>
  <c r="E134" i="6"/>
  <c r="E135" i="6"/>
  <c r="E136" i="6"/>
  <c r="E137" i="6"/>
  <c r="E138" i="6"/>
  <c r="E139" i="6"/>
  <c r="E140" i="6"/>
  <c r="E142" i="6"/>
  <c r="E143" i="6"/>
  <c r="E145" i="6"/>
  <c r="E146" i="6"/>
  <c r="E147" i="6"/>
  <c r="E148" i="6"/>
  <c r="E149" i="6"/>
  <c r="E151" i="6"/>
  <c r="E150" i="6"/>
  <c r="E152" i="6"/>
  <c r="E156" i="6"/>
  <c r="E157" i="6"/>
  <c r="E158" i="6"/>
  <c r="E159" i="6"/>
  <c r="E160" i="6"/>
  <c r="E161" i="6"/>
  <c r="E162" i="6"/>
  <c r="E163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200" i="6"/>
  <c r="E201" i="6"/>
  <c r="E202" i="6"/>
  <c r="E212" i="6"/>
  <c r="E213" i="6"/>
  <c r="E215" i="6"/>
  <c r="E216" i="6"/>
  <c r="E217" i="6"/>
  <c r="E218" i="6"/>
  <c r="E219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98" i="6"/>
  <c r="E299" i="6"/>
  <c r="E300" i="6"/>
  <c r="E301" i="6"/>
  <c r="E302" i="6"/>
  <c r="E303" i="6"/>
  <c r="E304" i="6"/>
  <c r="E305" i="6"/>
  <c r="E306" i="6"/>
  <c r="E307" i="6"/>
  <c r="E308" i="6"/>
  <c r="E310" i="6"/>
  <c r="E311" i="6"/>
  <c r="E312" i="6"/>
  <c r="E313" i="6"/>
  <c r="E314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5" i="6"/>
  <c r="E386" i="6"/>
  <c r="E387" i="6"/>
  <c r="E388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6" i="6"/>
  <c r="E419" i="6"/>
  <c r="E422" i="6"/>
  <c r="E428" i="6"/>
  <c r="E430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50" i="6"/>
  <c r="E452" i="6"/>
  <c r="E453" i="6"/>
  <c r="E457" i="6"/>
  <c r="E458" i="6"/>
  <c r="E459" i="6"/>
  <c r="E460" i="6"/>
  <c r="E461" i="6"/>
  <c r="E462" i="6"/>
  <c r="E464" i="6"/>
  <c r="E466" i="6"/>
  <c r="E467" i="6"/>
  <c r="E468" i="6"/>
  <c r="E469" i="6"/>
  <c r="E471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7" i="6"/>
  <c r="E499" i="6"/>
  <c r="E502" i="6"/>
  <c r="E503" i="6"/>
  <c r="E504" i="6"/>
  <c r="E505" i="6"/>
  <c r="E506" i="6"/>
  <c r="E520" i="6"/>
  <c r="E521" i="6"/>
  <c r="E522" i="6"/>
  <c r="E523" i="6"/>
  <c r="E524" i="6"/>
  <c r="E525" i="6"/>
  <c r="E526" i="6"/>
  <c r="E527" i="6"/>
  <c r="E528" i="6"/>
  <c r="E530" i="6"/>
  <c r="E529" i="6"/>
  <c r="E531" i="6"/>
  <c r="E532" i="6"/>
  <c r="E533" i="6"/>
  <c r="E534" i="6"/>
  <c r="E535" i="6"/>
  <c r="E536" i="6"/>
  <c r="E537" i="6"/>
  <c r="E538" i="6"/>
  <c r="E540" i="6"/>
  <c r="E541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60" i="6"/>
  <c r="E561" i="6"/>
  <c r="E562" i="6"/>
  <c r="E563" i="6"/>
  <c r="E567" i="6"/>
  <c r="E574" i="6"/>
  <c r="E575" i="6"/>
  <c r="E576" i="6"/>
  <c r="E580" i="6"/>
  <c r="E581" i="6"/>
  <c r="E582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41" i="6"/>
  <c r="E643" i="6"/>
  <c r="E644" i="6"/>
  <c r="E645" i="6"/>
  <c r="E698" i="6"/>
  <c r="E706" i="6"/>
  <c r="E708" i="6"/>
  <c r="E710" i="6"/>
  <c r="E711" i="6"/>
  <c r="E712" i="6"/>
  <c r="E713" i="6"/>
  <c r="E716" i="6"/>
  <c r="E720" i="6"/>
  <c r="E724" i="6"/>
  <c r="E732" i="6"/>
  <c r="E733" i="6"/>
  <c r="E761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4" i="6"/>
  <c r="E815" i="6"/>
  <c r="E816" i="6"/>
  <c r="E817" i="6"/>
  <c r="E818" i="6"/>
  <c r="E819" i="6"/>
  <c r="E821" i="6"/>
  <c r="E824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3" i="6"/>
  <c r="E875" i="6"/>
  <c r="E876" i="6"/>
  <c r="E877" i="6"/>
  <c r="E878" i="6"/>
  <c r="E879" i="6"/>
  <c r="E880" i="6"/>
  <c r="E881" i="6"/>
  <c r="E882" i="6"/>
  <c r="E883" i="6"/>
  <c r="E884" i="6"/>
  <c r="E885" i="6"/>
  <c r="E888" i="6"/>
  <c r="E889" i="6"/>
  <c r="E890" i="6"/>
  <c r="E891" i="6"/>
  <c r="E892" i="6"/>
  <c r="E893" i="6"/>
  <c r="E895" i="6"/>
  <c r="E896" i="6"/>
  <c r="E897" i="6"/>
  <c r="E898" i="6"/>
  <c r="E899" i="6"/>
  <c r="E900" i="6"/>
  <c r="E901" i="6"/>
  <c r="E902" i="6"/>
  <c r="E903" i="6"/>
  <c r="E904" i="6"/>
  <c r="E905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1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2" i="6"/>
  <c r="E1003" i="6"/>
  <c r="E1004" i="6"/>
  <c r="E1005" i="6"/>
  <c r="E1006" i="6"/>
  <c r="E1007" i="6"/>
  <c r="E1008" i="6"/>
  <c r="E1009" i="6"/>
  <c r="E1010" i="6"/>
  <c r="E1015" i="6"/>
  <c r="E1016" i="6"/>
  <c r="E1017" i="6"/>
  <c r="E1018" i="6"/>
  <c r="E1019" i="6"/>
  <c r="E1020" i="6"/>
  <c r="E1021" i="6"/>
  <c r="E1022" i="6"/>
  <c r="E1023" i="6"/>
  <c r="E1027" i="6"/>
  <c r="E1029" i="6"/>
  <c r="E1030" i="6"/>
  <c r="E1031" i="6"/>
  <c r="E1032" i="6"/>
  <c r="E1036" i="6"/>
  <c r="E1037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5" i="6"/>
  <c r="E1056" i="6"/>
  <c r="E1057" i="6"/>
  <c r="E1058" i="6"/>
  <c r="E1059" i="6"/>
  <c r="E1060" i="6"/>
  <c r="E1062" i="6"/>
  <c r="E1063" i="6"/>
  <c r="E1064" i="6"/>
  <c r="E1066" i="6"/>
  <c r="E1067" i="6"/>
  <c r="E1068" i="6"/>
  <c r="E1069" i="6"/>
  <c r="E1071" i="6"/>
  <c r="E1073" i="6"/>
  <c r="E1074" i="6"/>
  <c r="E1075" i="6"/>
  <c r="E1076" i="6"/>
  <c r="E1077" i="6"/>
  <c r="E1078" i="6"/>
  <c r="E1079" i="6"/>
  <c r="E1080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4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3" i="6"/>
  <c r="E1114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2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6" i="6"/>
  <c r="E1169" i="6"/>
  <c r="E1172" i="6"/>
  <c r="E1173" i="6"/>
  <c r="E1174" i="6"/>
  <c r="E1175" i="6"/>
  <c r="E1176" i="6"/>
  <c r="E1177" i="6"/>
  <c r="E1178" i="6"/>
  <c r="E1179" i="6"/>
  <c r="E1180" i="6"/>
  <c r="E1189" i="6"/>
  <c r="E1192" i="6"/>
  <c r="E1193" i="6"/>
  <c r="E1194" i="6"/>
  <c r="E1195" i="6"/>
  <c r="E1196" i="6"/>
  <c r="E1197" i="6"/>
  <c r="E1198" i="6"/>
  <c r="E1199" i="6"/>
  <c r="E1201" i="6"/>
  <c r="E1202" i="6"/>
  <c r="E1203" i="6"/>
  <c r="E1204" i="6"/>
  <c r="E1205" i="6"/>
  <c r="E1206" i="6"/>
  <c r="E1207" i="6"/>
  <c r="E1208" i="6"/>
  <c r="E1209" i="6"/>
  <c r="E1210" i="6"/>
  <c r="E1212" i="6"/>
  <c r="E1213" i="6"/>
  <c r="E1214" i="6"/>
  <c r="E1215" i="6"/>
  <c r="E1216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6" i="6"/>
  <c r="E1238" i="6"/>
  <c r="E1239" i="6"/>
  <c r="E1242" i="6"/>
  <c r="E1240" i="6"/>
  <c r="E1241" i="6"/>
  <c r="E1243" i="6"/>
  <c r="E1244" i="6"/>
  <c r="E1245" i="6"/>
  <c r="E1246" i="6"/>
  <c r="E1247" i="6"/>
  <c r="E1248" i="6"/>
  <c r="E1249" i="6"/>
  <c r="E1250" i="6"/>
  <c r="E1251" i="6"/>
  <c r="E1252" i="6"/>
  <c r="E1254" i="6"/>
  <c r="E1255" i="6"/>
  <c r="E1256" i="6"/>
  <c r="E1257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1" i="6"/>
  <c r="E1273" i="6"/>
  <c r="E1274" i="6"/>
  <c r="E1275" i="6"/>
  <c r="E1276" i="6"/>
  <c r="E1277" i="6"/>
  <c r="E1279" i="6"/>
  <c r="E1280" i="6"/>
  <c r="E1281" i="6"/>
  <c r="E1282" i="6"/>
  <c r="E1290" i="6"/>
  <c r="E1291" i="6"/>
  <c r="E1292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7" i="6"/>
  <c r="E1338" i="6"/>
  <c r="E1340" i="6"/>
  <c r="E1341" i="6"/>
  <c r="E1342" i="6"/>
  <c r="E1343" i="6"/>
  <c r="E1344" i="6"/>
  <c r="E1345" i="6"/>
  <c r="E1347" i="6"/>
  <c r="E1348" i="6"/>
  <c r="E1349" i="6"/>
  <c r="E1350" i="6"/>
  <c r="E1351" i="6"/>
  <c r="E1352" i="6"/>
  <c r="E1353" i="6"/>
  <c r="E1354" i="6"/>
  <c r="E1355" i="6"/>
  <c r="E1356" i="6"/>
  <c r="E1357" i="6"/>
  <c r="E1360" i="6"/>
  <c r="E1362" i="6"/>
  <c r="E1363" i="6"/>
  <c r="E1406" i="6"/>
  <c r="E1410" i="6"/>
  <c r="E1411" i="6"/>
  <c r="E1414" i="6"/>
  <c r="E1416" i="6"/>
  <c r="E1433" i="6"/>
  <c r="E1439" i="6"/>
  <c r="E1441" i="6"/>
  <c r="E1445" i="6"/>
  <c r="E1446" i="6"/>
  <c r="E1447" i="6"/>
  <c r="E1448" i="6"/>
  <c r="E1449" i="6"/>
  <c r="E1450" i="6"/>
  <c r="E1451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1" i="6"/>
  <c r="E1480" i="6"/>
  <c r="E1482" i="6"/>
  <c r="E1483" i="6"/>
  <c r="E1484" i="6"/>
  <c r="E1485" i="6"/>
  <c r="E1486" i="6"/>
  <c r="E1487" i="6"/>
  <c r="E1488" i="6"/>
  <c r="E1489" i="6"/>
  <c r="E1490" i="6"/>
  <c r="E1491" i="6"/>
  <c r="E1492" i="6"/>
  <c r="E1494" i="6"/>
  <c r="E1495" i="6"/>
  <c r="E1496" i="6"/>
  <c r="E1497" i="6"/>
  <c r="E1498" i="6"/>
  <c r="E1499" i="6"/>
  <c r="E1500" i="6"/>
  <c r="E1501" i="6"/>
  <c r="E1502" i="6"/>
  <c r="E1505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59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1" i="6"/>
  <c r="E1643" i="6"/>
  <c r="E1644" i="6"/>
  <c r="E1645" i="6"/>
  <c r="E1646" i="6"/>
  <c r="E1648" i="6"/>
  <c r="E1649" i="6"/>
  <c r="E1651" i="6"/>
  <c r="E1656" i="6"/>
  <c r="E1660" i="6"/>
  <c r="E1662" i="6"/>
  <c r="E1665" i="6"/>
  <c r="E1668" i="6"/>
  <c r="E1669" i="6"/>
  <c r="E1670" i="6"/>
  <c r="E1674" i="6"/>
  <c r="E1675" i="6"/>
  <c r="E1676" i="6"/>
  <c r="E1677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6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2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8" i="6"/>
  <c r="E1789" i="6"/>
  <c r="E1790" i="6"/>
  <c r="E1791" i="6"/>
  <c r="E1793" i="6"/>
  <c r="E1794" i="6"/>
  <c r="E1795" i="6"/>
  <c r="E1796" i="6"/>
  <c r="E1797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4" i="6"/>
  <c r="E1816" i="6"/>
  <c r="E1818" i="6"/>
  <c r="E1848" i="6"/>
  <c r="E1890" i="6"/>
  <c r="E1891" i="6"/>
  <c r="E1892" i="6"/>
  <c r="E1849" i="6"/>
  <c r="E1869" i="6"/>
  <c r="E1957" i="6"/>
  <c r="E1958" i="6"/>
  <c r="E1959" i="6"/>
  <c r="E1960" i="6"/>
  <c r="E1961" i="6"/>
  <c r="E1962" i="6"/>
  <c r="E9" i="6"/>
  <c r="E1693" i="6"/>
  <c r="E1697" i="6"/>
  <c r="E640" i="6"/>
  <c r="E1191" i="6"/>
  <c r="E1190" i="6"/>
  <c r="E709" i="6"/>
  <c r="E1664" i="6"/>
  <c r="E823" i="6"/>
  <c r="E1671" i="6"/>
  <c r="E1558" i="6"/>
  <c r="E1667" i="6"/>
  <c r="E1288" i="6"/>
  <c r="E1787" i="6"/>
  <c r="E1640" i="6"/>
  <c r="E1650" i="6"/>
  <c r="E813" i="6"/>
  <c r="E1912" i="6"/>
  <c r="E1914" i="6"/>
  <c r="E1894" i="6"/>
  <c r="E1902" i="6"/>
  <c r="E1846" i="6"/>
  <c r="E1907" i="6"/>
  <c r="E1883" i="6"/>
  <c r="E1841" i="6"/>
  <c r="E1868" i="6"/>
  <c r="E1860" i="6"/>
  <c r="E1863" i="6"/>
  <c r="E1872" i="6"/>
  <c r="E1879" i="6"/>
  <c r="E1923" i="6"/>
  <c r="E1882" i="6"/>
  <c r="E1928" i="6"/>
  <c r="E1926" i="6"/>
  <c r="E1921" i="6"/>
  <c r="E1874" i="6"/>
  <c r="E1922" i="6"/>
  <c r="E1920" i="6"/>
  <c r="E1840" i="6"/>
  <c r="E1904" i="6"/>
  <c r="E1901" i="6"/>
  <c r="E1880" i="6"/>
  <c r="E1906" i="6"/>
  <c r="E1918" i="6"/>
  <c r="E1917" i="6"/>
  <c r="E1886" i="6"/>
  <c r="E1900" i="6"/>
  <c r="E1842" i="6"/>
  <c r="E1839" i="6"/>
  <c r="E1927" i="6"/>
  <c r="E1820" i="6"/>
  <c r="E1878" i="6"/>
  <c r="E1866" i="6"/>
  <c r="E1844" i="6"/>
  <c r="E1924" i="6"/>
  <c r="E1908" i="6"/>
  <c r="E1873" i="6"/>
  <c r="E1854" i="6"/>
  <c r="E1843" i="6"/>
  <c r="E1913" i="6"/>
  <c r="E1919" i="6"/>
  <c r="E1925" i="6"/>
  <c r="E1847" i="6"/>
  <c r="E1895" i="6"/>
  <c r="E1905" i="6"/>
  <c r="E1903" i="6"/>
  <c r="E1876" i="6"/>
  <c r="E1899" i="6"/>
  <c r="E1887" i="6"/>
  <c r="E1853" i="6"/>
  <c r="E1898" i="6"/>
  <c r="E1881" i="6"/>
  <c r="E1871" i="6"/>
  <c r="E1845" i="6"/>
  <c r="E1821" i="6"/>
  <c r="E1911" i="6"/>
  <c r="E1885" i="6"/>
  <c r="E1875" i="6"/>
  <c r="E1862" i="6"/>
  <c r="E1884" i="6"/>
  <c r="E1870" i="6"/>
  <c r="E1915" i="6"/>
  <c r="E1916" i="6"/>
  <c r="E1897" i="6"/>
  <c r="E1929" i="6"/>
  <c r="E1893" i="6"/>
  <c r="E1864" i="6"/>
  <c r="E1888" i="6"/>
  <c r="E1909" i="6"/>
  <c r="E8" i="6"/>
  <c r="E125" i="6"/>
  <c r="E129" i="6"/>
  <c r="E131" i="6"/>
  <c r="E141" i="6"/>
  <c r="E144" i="6"/>
  <c r="E153" i="6"/>
  <c r="E154" i="6"/>
  <c r="E155" i="6"/>
  <c r="E21" i="6"/>
  <c r="E32" i="6"/>
  <c r="E33" i="6"/>
  <c r="E40" i="6"/>
  <c r="E44" i="6"/>
  <c r="E48" i="6"/>
  <c r="E64" i="6"/>
  <c r="E66" i="6"/>
  <c r="E67" i="6"/>
  <c r="E68" i="6"/>
  <c r="E222" i="6"/>
  <c r="E518" i="6"/>
  <c r="E517" i="6"/>
  <c r="E519" i="6"/>
  <c r="E317" i="6"/>
  <c r="E321" i="6"/>
  <c r="E323" i="6"/>
  <c r="E322" i="6"/>
  <c r="E331" i="6"/>
  <c r="E364" i="6"/>
  <c r="E383" i="6"/>
  <c r="E384" i="6"/>
  <c r="E465" i="6"/>
  <c r="E470" i="6"/>
  <c r="E472" i="6"/>
  <c r="E463" i="6"/>
  <c r="E496" i="6"/>
  <c r="E539" i="6"/>
  <c r="E542" i="6"/>
  <c r="E559" i="6"/>
  <c r="E583" i="6"/>
  <c r="E1452" i="6"/>
  <c r="E1453" i="6"/>
  <c r="E1454" i="6"/>
  <c r="E719" i="6"/>
  <c r="E736" i="6"/>
  <c r="E655" i="6"/>
  <c r="E656" i="6"/>
  <c r="E661" i="6"/>
  <c r="E680" i="6"/>
  <c r="E693" i="6"/>
  <c r="E872" i="6"/>
  <c r="E874" i="6"/>
  <c r="E886" i="6"/>
  <c r="E431" i="6"/>
  <c r="E930" i="6"/>
  <c r="E986" i="6"/>
  <c r="E1034" i="6"/>
  <c r="E1033" i="6"/>
  <c r="E1054" i="6"/>
  <c r="E1061" i="6"/>
  <c r="E1065" i="6"/>
  <c r="E1070" i="6"/>
  <c r="E1072" i="6"/>
  <c r="E1081" i="6"/>
  <c r="E1095" i="6"/>
  <c r="E448" i="6"/>
  <c r="E449" i="6"/>
  <c r="E1147" i="6"/>
  <c r="E1200" i="6"/>
  <c r="E1211" i="6"/>
  <c r="E1237" i="6"/>
  <c r="E1258" i="6"/>
  <c r="E1272" i="6"/>
  <c r="E1896" i="6"/>
  <c r="E1346" i="6"/>
  <c r="E812" i="6"/>
  <c r="E811" i="6"/>
  <c r="E1131" i="6"/>
  <c r="E1858" i="6"/>
  <c r="E1857" i="6"/>
  <c r="E1859" i="6"/>
  <c r="E1855" i="6"/>
  <c r="E1852" i="6"/>
  <c r="E1861" i="6"/>
  <c r="E1493" i="6"/>
  <c r="E1506" i="6"/>
  <c r="E1540" i="6"/>
  <c r="E1444" i="6"/>
  <c r="E1443" i="6"/>
  <c r="E1659" i="6"/>
  <c r="E1658" i="6"/>
  <c r="E1657" i="6"/>
  <c r="E1663" i="6"/>
  <c r="E1661" i="6"/>
  <c r="E1721" i="6"/>
  <c r="E1723" i="6"/>
  <c r="E1741" i="6"/>
  <c r="E1865" i="6"/>
  <c r="E1948" i="6"/>
  <c r="E1253" i="6"/>
  <c r="E1278" i="6"/>
  <c r="E1541" i="6"/>
  <c r="E776" i="6"/>
  <c r="E642" i="6"/>
  <c r="E199" i="6"/>
  <c r="E1910" i="6"/>
  <c r="E1963" i="6"/>
  <c r="E1964" i="6"/>
  <c r="E1965" i="6"/>
  <c r="E1966" i="6"/>
  <c r="E1287" i="6"/>
  <c r="E1560" i="6"/>
  <c r="E1561" i="6"/>
  <c r="E1562" i="6"/>
  <c r="E578" i="6"/>
  <c r="E579" i="6"/>
  <c r="E1949" i="6"/>
  <c r="E1950" i="6"/>
  <c r="E1867" i="6"/>
  <c r="E1698" i="6"/>
  <c r="E291" i="6"/>
  <c r="E293" i="6"/>
  <c r="E294" i="6"/>
  <c r="E292" i="6"/>
  <c r="E295" i="6"/>
  <c r="E296" i="6"/>
  <c r="E214" i="6"/>
  <c r="E1115" i="6"/>
  <c r="E411" i="6"/>
  <c r="E1889" i="6"/>
  <c r="E1877" i="6"/>
  <c r="E424" i="6"/>
  <c r="E426" i="6"/>
  <c r="E427" i="6"/>
  <c r="E410" i="6"/>
  <c r="E412" i="6"/>
  <c r="E413" i="6"/>
  <c r="E414" i="6"/>
  <c r="E1013" i="6"/>
  <c r="E1812" i="6"/>
  <c r="E1792" i="6"/>
  <c r="E1817" i="6"/>
  <c r="E1815" i="6"/>
  <c r="E1813" i="6"/>
  <c r="E1798" i="6"/>
  <c r="E931" i="6"/>
  <c r="E936" i="6"/>
  <c r="E1672" i="6"/>
  <c r="E1296" i="6"/>
  <c r="E1294" i="6"/>
  <c r="E1850" i="6"/>
  <c r="E415" i="6"/>
  <c r="E417" i="6"/>
  <c r="E418" i="6"/>
  <c r="E1163" i="6"/>
  <c r="E1164" i="6"/>
  <c r="E1165" i="6"/>
  <c r="E1167" i="6"/>
  <c r="E1168" i="6"/>
  <c r="E1170" i="6"/>
  <c r="E1952" i="6"/>
  <c r="E1953" i="6"/>
  <c r="E1954" i="6"/>
  <c r="E1955" i="6"/>
  <c r="E1956" i="6"/>
  <c r="E1856" i="6"/>
  <c r="E1819" i="6" l="1"/>
  <c r="L5" i="6" l="1"/>
  <c r="L1626" i="6" l="1"/>
  <c r="L1653" i="6"/>
  <c r="L1596" i="6"/>
  <c r="L727" i="6"/>
  <c r="L1663" i="6"/>
  <c r="L460" i="6"/>
  <c r="L465" i="6"/>
  <c r="L1090" i="6"/>
  <c r="L192" i="6"/>
  <c r="L201" i="6"/>
  <c r="L1673" i="6"/>
  <c r="L275" i="6"/>
  <c r="L447" i="6"/>
  <c r="L919" i="6"/>
  <c r="L1268" i="6"/>
  <c r="L1396" i="6"/>
  <c r="L1620" i="6"/>
  <c r="L1418" i="6"/>
  <c r="L480" i="6"/>
  <c r="L448" i="6"/>
  <c r="L1351" i="6"/>
  <c r="L1485" i="6"/>
  <c r="L801" i="6"/>
  <c r="L347" i="6"/>
  <c r="L851" i="6"/>
  <c r="L1906" i="6"/>
  <c r="L115" i="6"/>
  <c r="L998" i="6"/>
  <c r="L1420" i="6"/>
  <c r="L573" i="6"/>
  <c r="L663" i="6"/>
  <c r="L63" i="6"/>
  <c r="L941" i="6"/>
  <c r="L40" i="6"/>
  <c r="L1753" i="6"/>
  <c r="L1225" i="6"/>
  <c r="L791" i="6"/>
  <c r="L550" i="6"/>
  <c r="L77" i="6"/>
  <c r="L142" i="6"/>
  <c r="L1125" i="6"/>
  <c r="L425" i="6"/>
  <c r="L75" i="6"/>
  <c r="L1250" i="6"/>
  <c r="L242" i="6"/>
  <c r="L1042" i="6"/>
  <c r="L577" i="6"/>
  <c r="L1580" i="6"/>
  <c r="L1521" i="6"/>
  <c r="L1751" i="6"/>
  <c r="L469" i="6"/>
  <c r="L482" i="6"/>
  <c r="L471" i="6"/>
  <c r="L1572" i="6"/>
  <c r="L1434" i="6"/>
  <c r="L551" i="6"/>
  <c r="L910" i="6"/>
  <c r="L1790" i="6"/>
  <c r="L215" i="6"/>
  <c r="L513" i="6"/>
  <c r="L134" i="6"/>
  <c r="L302" i="6"/>
  <c r="L1218" i="6"/>
  <c r="L1946" i="6"/>
  <c r="L655" i="6"/>
  <c r="L98" i="6"/>
  <c r="L949" i="6"/>
  <c r="L1743" i="6"/>
  <c r="L1641" i="6"/>
  <c r="L1143" i="6"/>
  <c r="L1075" i="6"/>
  <c r="L1291" i="6"/>
  <c r="L226" i="6"/>
  <c r="L535" i="6"/>
  <c r="L965" i="6"/>
  <c r="L1361" i="6"/>
  <c r="L1680" i="6"/>
  <c r="L635" i="6"/>
  <c r="L1856" i="6"/>
  <c r="L1788" i="6"/>
  <c r="L752" i="6"/>
  <c r="L234" i="6"/>
  <c r="L631" i="6"/>
  <c r="L1052" i="6"/>
  <c r="L1449" i="6"/>
  <c r="L1890" i="6"/>
  <c r="L1404" i="6"/>
  <c r="L1866" i="6"/>
  <c r="L725" i="6"/>
  <c r="L1379" i="6"/>
  <c r="L772" i="6"/>
  <c r="L1054" i="6"/>
  <c r="L365" i="6"/>
  <c r="L1534" i="6"/>
  <c r="L1310" i="6"/>
  <c r="L10" i="6"/>
  <c r="L36" i="6"/>
  <c r="L598" i="6"/>
  <c r="L1044" i="6"/>
  <c r="L1388" i="6"/>
  <c r="L1734" i="6"/>
  <c r="L785" i="6"/>
  <c r="L1891" i="6"/>
  <c r="L1692" i="6"/>
  <c r="L930" i="6"/>
  <c r="L283" i="6"/>
  <c r="L769" i="6"/>
  <c r="L1160" i="6"/>
  <c r="L1476" i="6"/>
  <c r="L1917" i="6"/>
  <c r="L1768" i="6"/>
  <c r="L214" i="6"/>
  <c r="L820" i="6"/>
  <c r="L1612" i="6"/>
  <c r="L1339" i="6"/>
  <c r="L1963" i="6"/>
  <c r="L794" i="6"/>
  <c r="L508" i="6"/>
  <c r="L567" i="6"/>
  <c r="L168" i="6"/>
  <c r="L114" i="6"/>
  <c r="L698" i="6"/>
  <c r="L1073" i="6"/>
  <c r="L1433" i="6"/>
  <c r="L640" i="6"/>
  <c r="L700" i="6"/>
  <c r="L1935" i="6"/>
  <c r="L233" i="6"/>
  <c r="L1960" i="6"/>
  <c r="L406" i="6"/>
  <c r="L836" i="6"/>
  <c r="L1201" i="6"/>
  <c r="L1551" i="6"/>
  <c r="L207" i="6"/>
  <c r="L1295" i="6"/>
  <c r="L184" i="6"/>
  <c r="L893" i="6"/>
  <c r="L1726" i="6"/>
  <c r="L1908" i="6"/>
  <c r="L1034" i="6"/>
  <c r="L844" i="6"/>
  <c r="L931" i="6"/>
  <c r="L1681" i="6"/>
  <c r="L129" i="6"/>
  <c r="L497" i="6"/>
  <c r="L876" i="6"/>
  <c r="L1192" i="6"/>
  <c r="L1468" i="6"/>
  <c r="L1808" i="6"/>
  <c r="L745" i="6"/>
  <c r="L1296" i="6"/>
  <c r="L1661" i="6"/>
  <c r="L193" i="6"/>
  <c r="L46" i="6"/>
  <c r="L324" i="6"/>
  <c r="L714" i="6"/>
  <c r="L1023" i="6"/>
  <c r="L1342" i="6"/>
  <c r="L1688" i="6"/>
  <c r="L606" i="6"/>
  <c r="L1841" i="6"/>
  <c r="L1038" i="6"/>
  <c r="L552" i="6"/>
  <c r="L1233" i="6"/>
  <c r="L1774" i="6"/>
  <c r="L323" i="6"/>
  <c r="L683" i="6"/>
  <c r="L553" i="6"/>
  <c r="L1513" i="6"/>
  <c r="L382" i="6"/>
  <c r="L682" i="6"/>
  <c r="L680" i="6"/>
  <c r="L783" i="6"/>
  <c r="L390" i="6"/>
  <c r="L981" i="6"/>
  <c r="L1533" i="6"/>
  <c r="L329" i="6"/>
  <c r="L1867" i="6"/>
  <c r="L478" i="6"/>
  <c r="L243" i="6"/>
  <c r="L1176" i="6"/>
  <c r="L1442" i="6"/>
  <c r="L787" i="6"/>
  <c r="L1638" i="6"/>
  <c r="L1292" i="6"/>
  <c r="L1682" i="6"/>
  <c r="L1959" i="6"/>
  <c r="L113" i="6"/>
  <c r="L106" i="6"/>
  <c r="L488" i="6"/>
  <c r="L1036" i="6"/>
  <c r="L1460" i="6"/>
  <c r="L1958" i="6"/>
  <c r="L1168" i="6"/>
  <c r="L1598" i="6"/>
  <c r="L1198" i="6"/>
  <c r="L301" i="6"/>
  <c r="L982" i="6"/>
  <c r="L1557" i="6"/>
  <c r="L178" i="6"/>
  <c r="L1127" i="6"/>
  <c r="L428" i="6"/>
  <c r="L91" i="6"/>
  <c r="L308" i="6"/>
  <c r="L439" i="6"/>
  <c r="L750" i="6"/>
  <c r="L1015" i="6"/>
  <c r="L1241" i="6"/>
  <c r="L1492" i="6"/>
  <c r="L1781" i="6"/>
  <c r="L519" i="6"/>
  <c r="L1859" i="6"/>
  <c r="L813" i="6"/>
  <c r="L955" i="6"/>
  <c r="L1439" i="6"/>
  <c r="L17" i="6"/>
  <c r="L259" i="6"/>
  <c r="L520" i="6"/>
  <c r="L858" i="6"/>
  <c r="L1107" i="6"/>
  <c r="L1369" i="6"/>
  <c r="L1628" i="6"/>
  <c r="L1947" i="6"/>
  <c r="L1297" i="6"/>
  <c r="L1886" i="6"/>
  <c r="L92" i="6"/>
  <c r="L55" i="6"/>
  <c r="L430" i="6"/>
  <c r="L843" i="6"/>
  <c r="L1209" i="6"/>
  <c r="L1564" i="6"/>
  <c r="L1898" i="6"/>
  <c r="L1910" i="6"/>
  <c r="L417" i="6"/>
  <c r="L337" i="6"/>
  <c r="L90" i="6"/>
  <c r="L530" i="6"/>
  <c r="L1091" i="6"/>
  <c r="L1782" i="6"/>
  <c r="L338" i="6"/>
  <c r="L887" i="6"/>
  <c r="L877" i="6"/>
  <c r="L1024" i="6"/>
  <c r="L903" i="6"/>
  <c r="L293" i="6"/>
  <c r="L1524" i="6"/>
  <c r="L812" i="6"/>
  <c r="L1927" i="6"/>
  <c r="L161" i="6"/>
  <c r="L591" i="6"/>
  <c r="L1118" i="6"/>
  <c r="L1565" i="6"/>
  <c r="L1266" i="6"/>
  <c r="L408" i="6"/>
  <c r="L759" i="6"/>
  <c r="L1045" i="6"/>
  <c r="L1453" i="6"/>
  <c r="L1186" i="6"/>
  <c r="L144" i="6"/>
  <c r="L143" i="6"/>
  <c r="L1493" i="6"/>
  <c r="L1322" i="6"/>
  <c r="L84" i="6"/>
  <c r="L391" i="6"/>
  <c r="L867" i="6"/>
  <c r="L1261" i="6"/>
  <c r="L1702" i="6"/>
  <c r="L807" i="6"/>
  <c r="L357" i="6"/>
  <c r="L1166" i="6"/>
  <c r="L1272" i="6"/>
  <c r="L421" i="6"/>
  <c r="L1604" i="6"/>
  <c r="L1882" i="6"/>
  <c r="L766" i="6"/>
  <c r="L420" i="6"/>
  <c r="L1855" i="6"/>
  <c r="L169" i="6"/>
  <c r="L26" i="6"/>
  <c r="L267" i="6"/>
  <c r="L645" i="6"/>
  <c r="L1006" i="6"/>
  <c r="L1324" i="6"/>
  <c r="L1588" i="6"/>
  <c r="L1376" i="6"/>
  <c r="L924" i="6"/>
  <c r="L1801" i="6"/>
  <c r="L1105" i="6"/>
  <c r="L749" i="6"/>
  <c r="L1698" i="6"/>
  <c r="L1602" i="6"/>
  <c r="L56" i="6"/>
  <c r="L340" i="6"/>
  <c r="L616" i="6"/>
  <c r="L1007" i="6"/>
  <c r="L1352" i="6"/>
  <c r="L1727" i="6"/>
  <c r="L198" i="6"/>
  <c r="L150" i="6"/>
  <c r="L609" i="6"/>
  <c r="L1647" i="6"/>
  <c r="L251" i="6"/>
  <c r="L796" i="6"/>
  <c r="L1278" i="6"/>
  <c r="L1462" i="6"/>
  <c r="L1597" i="6"/>
  <c r="L829" i="6"/>
  <c r="L1912" i="6"/>
  <c r="L1873" i="6"/>
  <c r="L1046" i="6"/>
  <c r="L581" i="6"/>
  <c r="L285" i="6"/>
  <c r="L49" i="6"/>
  <c r="L1059" i="6"/>
  <c r="L740" i="6"/>
  <c r="L1670" i="6"/>
  <c r="L1380" i="6"/>
  <c r="L1144" i="6"/>
  <c r="L958" i="6"/>
  <c r="L728" i="6"/>
  <c r="L433" i="6"/>
  <c r="L216" i="6"/>
  <c r="L27" i="6"/>
  <c r="L564" i="6"/>
  <c r="L1050" i="6"/>
  <c r="L414" i="6"/>
  <c r="L726" i="6"/>
  <c r="L65" i="6"/>
  <c r="L1954" i="6"/>
  <c r="L1904" i="6"/>
  <c r="L1423" i="6"/>
  <c r="L743" i="6"/>
  <c r="L1840" i="6"/>
  <c r="L1701" i="6"/>
  <c r="L1512" i="6"/>
  <c r="L1260" i="6"/>
  <c r="L1062" i="6"/>
  <c r="L866" i="6"/>
  <c r="L590" i="6"/>
  <c r="L363" i="6"/>
  <c r="L133" i="6"/>
  <c r="L509" i="6"/>
  <c r="L1244" i="6"/>
  <c r="L1231" i="6"/>
  <c r="L518" i="6"/>
  <c r="L569" i="6"/>
  <c r="L886" i="6"/>
  <c r="L319" i="6"/>
  <c r="L1558" i="6"/>
  <c r="L1651" i="6"/>
  <c r="L1501" i="6"/>
  <c r="L1316" i="6"/>
  <c r="L1135" i="6"/>
  <c r="L973" i="6"/>
  <c r="L809" i="6"/>
  <c r="L544" i="6"/>
  <c r="L355" i="6"/>
  <c r="L176" i="6"/>
  <c r="L1931" i="6"/>
  <c r="L579" i="6"/>
  <c r="L37" i="6"/>
  <c r="L370" i="6"/>
  <c r="L1881" i="6"/>
  <c r="L411" i="6"/>
  <c r="L1033" i="6"/>
  <c r="L456" i="6"/>
  <c r="L1883" i="6"/>
  <c r="L1709" i="6"/>
  <c r="L1519" i="6"/>
  <c r="L1332" i="6"/>
  <c r="L1152" i="6"/>
  <c r="L990" i="6"/>
  <c r="L828" i="6"/>
  <c r="L561" i="6"/>
  <c r="L372" i="6"/>
  <c r="L695" i="6"/>
  <c r="L1674" i="6"/>
  <c r="L9" i="6"/>
  <c r="L1173" i="6"/>
  <c r="L617" i="6"/>
  <c r="L1435" i="6"/>
  <c r="L473" i="6"/>
  <c r="L1574" i="6"/>
  <c r="L1190" i="6"/>
  <c r="L951" i="6"/>
  <c r="L522" i="6"/>
  <c r="L236" i="6"/>
  <c r="L19" i="6"/>
  <c r="L250" i="6"/>
  <c r="L697" i="6"/>
  <c r="L398" i="6"/>
  <c r="L623" i="6"/>
  <c r="L902" i="6"/>
  <c r="L1099" i="6"/>
  <c r="L1308" i="6"/>
  <c r="L1543" i="6"/>
  <c r="L1759" i="6"/>
  <c r="L1862" i="6"/>
  <c r="L668" i="6"/>
  <c r="L1562" i="6"/>
  <c r="L44" i="6"/>
  <c r="L1367" i="6"/>
  <c r="L1154" i="6"/>
  <c r="L975" i="6"/>
  <c r="L122" i="6"/>
  <c r="L380" i="6"/>
  <c r="L607" i="6"/>
  <c r="L884" i="6"/>
  <c r="L1082" i="6"/>
  <c r="L1276" i="6"/>
  <c r="L1526" i="6"/>
  <c r="L1717" i="6"/>
  <c r="L1847" i="6"/>
  <c r="L651" i="6"/>
  <c r="L1763" i="6"/>
  <c r="L539" i="6"/>
  <c r="L774" i="6"/>
  <c r="L442" i="6"/>
  <c r="L83" i="6"/>
  <c r="L300" i="6"/>
  <c r="L615" i="6"/>
  <c r="L918" i="6"/>
  <c r="L1175" i="6"/>
  <c r="L1406" i="6"/>
  <c r="L1669" i="6"/>
  <c r="L1820" i="6"/>
  <c r="L690" i="6"/>
  <c r="L1798" i="6"/>
  <c r="L290" i="6"/>
  <c r="L371" i="6"/>
  <c r="L782" i="6"/>
  <c r="L174" i="6"/>
  <c r="L1482" i="6"/>
  <c r="L316" i="6"/>
  <c r="L185" i="6"/>
  <c r="L489" i="6"/>
  <c r="L821" i="6"/>
  <c r="L1037" i="6"/>
  <c r="L1325" i="6"/>
  <c r="L1613" i="6"/>
  <c r="L1298" i="6"/>
  <c r="L1578" i="6"/>
  <c r="L203" i="6"/>
  <c r="L716" i="6"/>
  <c r="L1761" i="6"/>
  <c r="L1293" i="6"/>
  <c r="L1389" i="6"/>
  <c r="L1540" i="6"/>
  <c r="L646" i="6"/>
  <c r="L1783" i="6"/>
  <c r="L810" i="6"/>
  <c r="L1065" i="6"/>
  <c r="L592" i="6"/>
  <c r="L1794" i="6"/>
  <c r="L1718" i="6"/>
  <c r="L872" i="6"/>
  <c r="L1522" i="6"/>
  <c r="L399" i="6"/>
  <c r="L1269" i="6"/>
  <c r="L1402" i="6"/>
  <c r="L1353" i="6"/>
  <c r="L673" i="6"/>
  <c r="L349" i="6"/>
  <c r="L838" i="6"/>
  <c r="L1381" i="6"/>
  <c r="L1216" i="6"/>
  <c r="L1871" i="6"/>
  <c r="L440" i="6"/>
  <c r="L1074" i="6"/>
  <c r="L767" i="6"/>
  <c r="L341" i="6"/>
  <c r="L16" i="6"/>
  <c r="L235" i="6"/>
  <c r="L400" i="6"/>
  <c r="L1210" i="6"/>
  <c r="L1461" i="6"/>
  <c r="L1637" i="6"/>
  <c r="L1895" i="6"/>
  <c r="L776" i="6"/>
  <c r="L1772" i="6"/>
  <c r="L124" i="6"/>
  <c r="L333" i="6"/>
  <c r="L546" i="6"/>
  <c r="L860" i="6"/>
  <c r="L1344" i="6"/>
  <c r="L1845" i="6"/>
  <c r="L1390" i="6"/>
  <c r="L345" i="6"/>
  <c r="L562" i="6"/>
  <c r="L1193" i="6"/>
  <c r="L1710" i="6"/>
  <c r="L217" i="6"/>
  <c r="L1398" i="6"/>
  <c r="L1428" i="6"/>
  <c r="L974" i="6"/>
  <c r="L1145" i="6"/>
  <c r="L1309" i="6"/>
  <c r="L330" i="6"/>
  <c r="L1815" i="6"/>
  <c r="L896" i="6"/>
  <c r="L1363" i="6"/>
  <c r="L1658" i="6"/>
  <c r="L1552" i="6"/>
  <c r="L1372" i="6"/>
  <c r="L227" i="6"/>
  <c r="L751" i="6"/>
  <c r="L1100" i="6"/>
  <c r="L1544" i="6"/>
  <c r="L1425" i="6"/>
  <c r="L162" i="6"/>
  <c r="L845" i="6"/>
  <c r="L472" i="6"/>
  <c r="L1170" i="6"/>
  <c r="L608" i="6"/>
  <c r="L666" i="6"/>
  <c r="L1138" i="6"/>
  <c r="L1047" i="6"/>
  <c r="L1803" i="6"/>
  <c r="L1084" i="6"/>
  <c r="L1451" i="6"/>
  <c r="L755" i="6"/>
  <c r="L503" i="6"/>
  <c r="L1703" i="6"/>
  <c r="L209" i="6"/>
  <c r="L276" i="6"/>
  <c r="L599" i="6"/>
  <c r="L966" i="6"/>
  <c r="L1219" i="6"/>
  <c r="L1469" i="6"/>
  <c r="L1760" i="6"/>
  <c r="L427" i="6"/>
  <c r="L85" i="6"/>
  <c r="L392" i="6"/>
  <c r="L1055" i="6"/>
  <c r="L470" i="6"/>
  <c r="L1802" i="6"/>
  <c r="L273" i="6"/>
  <c r="L260" i="6"/>
  <c r="L1226" i="6"/>
  <c r="L93" i="6"/>
  <c r="L48" i="6"/>
  <c r="L86" i="6"/>
  <c r="L1896" i="6"/>
  <c r="L1119" i="6"/>
  <c r="L1486" i="6"/>
  <c r="L1877" i="6"/>
  <c r="L983" i="6"/>
  <c r="L1776" i="6"/>
  <c r="L1440" i="6"/>
  <c r="L348" i="6"/>
  <c r="L705" i="6"/>
  <c r="L1016" i="6"/>
  <c r="L1243" i="6"/>
  <c r="L1494" i="6"/>
  <c r="L1791" i="6"/>
  <c r="L533" i="6"/>
  <c r="L108" i="6"/>
  <c r="L490" i="6"/>
  <c r="L1092" i="6"/>
  <c r="L650" i="6"/>
  <c r="L1901" i="6"/>
  <c r="L1559" i="6"/>
  <c r="L545" i="6"/>
  <c r="L1527" i="6"/>
  <c r="L170" i="6"/>
  <c r="L1147" i="6"/>
  <c r="L146" i="6"/>
  <c r="L135" i="6"/>
  <c r="L434" i="6"/>
  <c r="L921" i="6"/>
  <c r="L1505" i="6"/>
  <c r="L967" i="6"/>
  <c r="L932" i="6"/>
  <c r="L1846" i="6"/>
  <c r="L356" i="6"/>
  <c r="L1202" i="6"/>
  <c r="L1358" i="6"/>
  <c r="L852" i="6"/>
  <c r="L1892" i="6"/>
  <c r="L831" i="6"/>
  <c r="L1507" i="6"/>
  <c r="L1314" i="6"/>
  <c r="L658" i="6"/>
  <c r="L1227" i="6"/>
  <c r="L1868" i="6"/>
  <c r="L1101" i="6"/>
  <c r="L744" i="6"/>
  <c r="L841" i="6"/>
  <c r="L177" i="6"/>
  <c r="L632" i="6"/>
  <c r="L1397" i="6"/>
  <c r="L15" i="6"/>
  <c r="L441" i="6"/>
  <c r="L1056" i="6"/>
  <c r="L1162" i="6"/>
  <c r="L935" i="6"/>
  <c r="L117" i="6"/>
  <c r="L1415" i="6"/>
  <c r="L795" i="6"/>
  <c r="L1137" i="6"/>
  <c r="L1711" i="6"/>
  <c r="L1531" i="6"/>
  <c r="L1728" i="6"/>
  <c r="L1634" i="6"/>
  <c r="L996" i="6"/>
  <c r="L47" i="6"/>
  <c r="L580" i="6"/>
  <c r="L1136" i="6"/>
  <c r="L1652" i="6"/>
  <c r="L11" i="6"/>
  <c r="L803" i="6"/>
  <c r="L879" i="6"/>
  <c r="L1914" i="6"/>
  <c r="L74" i="6"/>
  <c r="L41" i="6"/>
  <c r="L286" i="6"/>
  <c r="L491" i="6"/>
  <c r="L1419" i="6"/>
  <c r="L109" i="6"/>
  <c r="L1667" i="6"/>
  <c r="L1452" i="6"/>
  <c r="L536" i="6"/>
  <c r="L69" i="6"/>
  <c r="L583" i="6"/>
  <c r="L1317" i="6"/>
  <c r="L885" i="6"/>
  <c r="L381" i="6"/>
  <c r="L18" i="6"/>
  <c r="L1158" i="6"/>
  <c r="L1253" i="6"/>
  <c r="L1438" i="6"/>
  <c r="L1194" i="6"/>
  <c r="L1712" i="6"/>
  <c r="L1582" i="6"/>
  <c r="L1177" i="6"/>
  <c r="L868" i="6"/>
  <c r="L529" i="6"/>
  <c r="L269" i="6"/>
  <c r="L487" i="6"/>
  <c r="L298" i="6"/>
  <c r="L1864" i="6"/>
  <c r="L1573" i="6"/>
  <c r="L1362" i="6"/>
  <c r="L1126" i="6"/>
  <c r="L942" i="6"/>
  <c r="L624" i="6"/>
  <c r="L373" i="6"/>
  <c r="L70" i="6"/>
  <c r="L315" i="6"/>
  <c r="L1495" i="6"/>
  <c r="L229" i="6"/>
  <c r="L1061" i="6"/>
  <c r="L1566" i="6"/>
  <c r="L1212" i="6"/>
  <c r="L912" i="6"/>
  <c r="L633" i="6"/>
  <c r="L451" i="6"/>
  <c r="L261" i="6"/>
  <c r="L100" i="6"/>
  <c r="L321" i="6"/>
  <c r="L458" i="6"/>
  <c r="L684" i="6"/>
  <c r="L1752" i="6"/>
  <c r="L1589" i="6"/>
  <c r="L1407" i="6"/>
  <c r="L1234" i="6"/>
  <c r="L1063" i="6"/>
  <c r="L895" i="6"/>
  <c r="L647" i="6"/>
  <c r="L461" i="6"/>
  <c r="L268" i="6"/>
  <c r="L107" i="6"/>
  <c r="L191" i="6"/>
  <c r="L1740" i="6"/>
  <c r="L900" i="6"/>
  <c r="L1072" i="6"/>
  <c r="L689" i="6"/>
  <c r="L1334" i="6"/>
  <c r="L1929" i="6"/>
  <c r="L449" i="6"/>
  <c r="L1191" i="6"/>
  <c r="L1443" i="6"/>
  <c r="L665" i="6"/>
  <c r="L141" i="6"/>
  <c r="L1800" i="6"/>
  <c r="L1636" i="6"/>
  <c r="L1484" i="6"/>
  <c r="L1290" i="6"/>
  <c r="L1117" i="6"/>
  <c r="L957" i="6"/>
  <c r="L793" i="6"/>
  <c r="L528" i="6"/>
  <c r="L339" i="6"/>
  <c r="L160" i="6"/>
  <c r="L8" i="6"/>
  <c r="L927" i="6"/>
  <c r="L534" i="6"/>
  <c r="L232" i="6"/>
  <c r="L1884" i="6"/>
  <c r="L413" i="6"/>
  <c r="L999" i="6"/>
  <c r="L1371" i="6"/>
  <c r="L1744" i="6"/>
  <c r="L1725" i="6"/>
  <c r="L374" i="6"/>
  <c r="L1109" i="6"/>
  <c r="L379" i="6"/>
  <c r="L322" i="6"/>
  <c r="L1678" i="6"/>
  <c r="L1777" i="6"/>
  <c r="L1858" i="6"/>
  <c r="L1195" i="6"/>
  <c r="L1537" i="6"/>
  <c r="L494" i="6"/>
  <c r="L1270" i="6"/>
  <c r="L153" i="6"/>
  <c r="L1258" i="6"/>
  <c r="L422" i="6"/>
  <c r="L517" i="6"/>
  <c r="L76" i="6"/>
  <c r="L407" i="6"/>
  <c r="L859" i="6"/>
  <c r="L1161" i="6"/>
  <c r="L1502" i="6"/>
  <c r="L1878" i="6"/>
  <c r="L1517" i="6"/>
  <c r="L194" i="6"/>
  <c r="L625" i="6"/>
  <c r="L1643" i="6"/>
  <c r="L976" i="6"/>
  <c r="L542" i="6"/>
  <c r="L799" i="6"/>
  <c r="L1169" i="6"/>
  <c r="L1474" i="6"/>
  <c r="L79" i="6"/>
  <c r="L1746" i="6"/>
  <c r="L1689" i="6"/>
  <c r="L1889" i="6"/>
  <c r="L1919" i="6"/>
  <c r="L228" i="6"/>
  <c r="L600" i="6"/>
  <c r="L1279" i="6"/>
  <c r="L1779" i="6"/>
  <c r="L1793" i="6"/>
  <c r="L1284" i="6"/>
  <c r="L947" i="6"/>
  <c r="L1085" i="6"/>
  <c r="L1541" i="6"/>
  <c r="L1204" i="6"/>
  <c r="L1018" i="6"/>
  <c r="L1211" i="6"/>
  <c r="L1412" i="6"/>
  <c r="L1373" i="6"/>
  <c r="L937" i="6"/>
  <c r="L926" i="6"/>
  <c r="L1861" i="6"/>
  <c r="L171" i="6"/>
  <c r="L1427" i="6"/>
  <c r="L1812" i="6"/>
  <c r="L367" i="6"/>
  <c r="L662" i="6"/>
  <c r="L1546" i="6"/>
  <c r="L873" i="6"/>
  <c r="L35" i="6"/>
  <c r="L830" i="6"/>
  <c r="L1590" i="6"/>
  <c r="L163" i="6"/>
  <c r="L1690" i="6"/>
  <c r="L656" i="6"/>
  <c r="L764" i="6"/>
  <c r="L1088" i="6"/>
  <c r="L537" i="6"/>
  <c r="L936" i="6"/>
  <c r="L849" i="6"/>
  <c r="L94" i="6"/>
  <c r="L464" i="6"/>
  <c r="L1155" i="6"/>
  <c r="L1879" i="6"/>
  <c r="L30" i="6"/>
  <c r="L1000" i="6"/>
  <c r="L1410" i="6"/>
  <c r="L676" i="6"/>
  <c r="L39" i="6"/>
  <c r="L1606" i="6"/>
  <c r="L1888" i="6"/>
  <c r="L1025" i="6"/>
  <c r="L1842" i="6"/>
  <c r="L1012" i="6"/>
  <c r="L326" i="6"/>
  <c r="L245" i="6"/>
  <c r="L1254" i="6"/>
  <c r="L1849" i="6"/>
  <c r="L265" i="6"/>
  <c r="L274" i="6"/>
  <c r="L758" i="6"/>
  <c r="L172" i="6"/>
  <c r="L824" i="6"/>
  <c r="L1441" i="6"/>
  <c r="L575" i="6"/>
  <c r="L929" i="6"/>
  <c r="L523" i="6"/>
  <c r="L1445" i="6"/>
  <c r="L1064" i="6"/>
  <c r="L1553" i="6"/>
  <c r="L1721" i="6"/>
  <c r="L136" i="6"/>
  <c r="L1656" i="6"/>
  <c r="L210" i="6"/>
  <c r="L1503" i="6"/>
  <c r="L1915" i="6"/>
  <c r="L1164" i="6"/>
  <c r="L677" i="6"/>
  <c r="L311" i="6"/>
  <c r="L1184" i="6"/>
  <c r="L325" i="6"/>
  <c r="L604" i="6"/>
  <c r="L58" i="6"/>
  <c r="L853" i="6"/>
  <c r="L255" i="6"/>
  <c r="L944" i="6"/>
  <c r="L1496" i="6"/>
  <c r="L1123" i="6"/>
  <c r="L149" i="6"/>
  <c r="L547" i="6"/>
  <c r="L1257" i="6"/>
  <c r="L270" i="6"/>
  <c r="L708" i="6"/>
  <c r="L811" i="6"/>
  <c r="L154" i="6"/>
  <c r="L675" i="6"/>
  <c r="L1610" i="6"/>
  <c r="L29" i="6"/>
  <c r="L1280" i="6"/>
  <c r="L393" i="6"/>
  <c r="L846" i="6"/>
  <c r="L1245" i="6"/>
  <c r="L64" i="6"/>
  <c r="L87" i="6"/>
  <c r="L351" i="6"/>
  <c r="L1146" i="6"/>
  <c r="L814" i="6"/>
  <c r="L1008" i="6"/>
  <c r="L1252" i="6"/>
  <c r="L1528" i="6"/>
  <c r="L510" i="6"/>
  <c r="L166" i="6"/>
  <c r="L1017" i="6"/>
  <c r="L1614" i="6"/>
  <c r="L786" i="6"/>
  <c r="L1357" i="6"/>
  <c r="L309" i="6"/>
  <c r="L499" i="6"/>
  <c r="L802" i="6"/>
  <c r="L991" i="6"/>
  <c r="L1153" i="6"/>
  <c r="L1333" i="6"/>
  <c r="L1520" i="6"/>
  <c r="L1735" i="6"/>
  <c r="L894" i="6"/>
  <c r="L856" i="6"/>
  <c r="L57" i="6"/>
  <c r="L244" i="6"/>
  <c r="L462" i="6"/>
  <c r="L732" i="6"/>
  <c r="L959" i="6"/>
  <c r="L1318" i="6"/>
  <c r="L1622" i="6"/>
  <c r="L1852" i="6"/>
  <c r="L626" i="6"/>
  <c r="L1470" i="6"/>
  <c r="L667" i="6"/>
  <c r="L342" i="6"/>
  <c r="L34" i="6"/>
  <c r="L1447" i="6"/>
  <c r="L25" i="6"/>
  <c r="L202" i="6"/>
  <c r="L450" i="6"/>
  <c r="L837" i="6"/>
  <c r="L1053" i="6"/>
  <c r="L1343" i="6"/>
  <c r="L1581" i="6"/>
  <c r="L208" i="6"/>
  <c r="L396" i="6"/>
  <c r="L38" i="6"/>
  <c r="L253" i="6"/>
  <c r="L563" i="6"/>
  <c r="L878" i="6"/>
  <c r="L1326" i="6"/>
  <c r="L1736" i="6"/>
  <c r="L891" i="6"/>
  <c r="L195" i="6"/>
  <c r="L1630" i="6"/>
  <c r="L1928" i="6"/>
  <c r="L687" i="6"/>
  <c r="L1013" i="6"/>
  <c r="L679" i="6"/>
  <c r="L224" i="6"/>
  <c r="L1693" i="6"/>
  <c r="L350" i="6"/>
  <c r="L601" i="6"/>
  <c r="L1345" i="6"/>
  <c r="L1951" i="6"/>
  <c r="L653" i="6"/>
  <c r="L445" i="6"/>
  <c r="L1732" i="6"/>
  <c r="L151" i="6"/>
  <c r="L952" i="6"/>
  <c r="L137" i="6"/>
  <c r="L555" i="6"/>
  <c r="L968" i="6"/>
  <c r="L1271" i="6"/>
  <c r="L1784" i="6"/>
  <c r="L213" i="6"/>
  <c r="L252" i="6"/>
  <c r="L82" i="6"/>
  <c r="L739" i="6"/>
  <c r="L1966" i="6"/>
  <c r="L1550" i="6"/>
  <c r="L595" i="6"/>
  <c r="L1769" i="6"/>
  <c r="L78" i="6"/>
  <c r="L156" i="6"/>
  <c r="L1729" i="6"/>
  <c r="L206" i="6"/>
  <c r="L81" i="6"/>
  <c r="L1720" i="6"/>
  <c r="L1391" i="6"/>
  <c r="L1102" i="6"/>
  <c r="L897" i="6"/>
  <c r="L618" i="6"/>
  <c r="L376" i="6"/>
  <c r="L13" i="6"/>
  <c r="L1110" i="6"/>
  <c r="L254" i="6"/>
  <c r="L278" i="6"/>
  <c r="L637" i="6"/>
  <c r="L1141" i="6"/>
  <c r="L53" i="6"/>
  <c r="L1187" i="6"/>
  <c r="L1854" i="6"/>
  <c r="L292" i="6"/>
  <c r="L928" i="6"/>
  <c r="L1002" i="6"/>
  <c r="L475" i="6"/>
  <c r="L438" i="6"/>
  <c r="L12" i="6"/>
  <c r="L1570" i="6"/>
  <c r="L541" i="6"/>
  <c r="L295" i="6"/>
  <c r="L586" i="6"/>
  <c r="L1764" i="6"/>
  <c r="L1426" i="6"/>
  <c r="L765" i="6"/>
  <c r="L1905" i="6"/>
  <c r="L1745" i="6"/>
  <c r="L1319" i="6"/>
  <c r="L804" i="6"/>
  <c r="L498" i="6"/>
  <c r="L672" i="6"/>
  <c r="L1936" i="6"/>
  <c r="L1514" i="6"/>
  <c r="L1235" i="6"/>
  <c r="L943" i="6"/>
  <c r="L753" i="6"/>
  <c r="L502" i="6"/>
  <c r="L310" i="6"/>
  <c r="L145" i="6"/>
  <c r="L54" i="6"/>
  <c r="L979" i="6"/>
  <c r="L1437" i="6"/>
  <c r="L1809" i="6"/>
  <c r="L1629" i="6"/>
  <c r="L1477" i="6"/>
  <c r="L1277" i="6"/>
  <c r="L1108" i="6"/>
  <c r="L950" i="6"/>
  <c r="L777" i="6"/>
  <c r="L521" i="6"/>
  <c r="L332" i="6"/>
  <c r="L123" i="6"/>
  <c r="L266" i="6"/>
  <c r="L719" i="6"/>
  <c r="L1070" i="6"/>
  <c r="L1327" i="6"/>
  <c r="L50" i="6"/>
  <c r="L1510" i="6"/>
  <c r="L1660" i="6"/>
  <c r="L147" i="6"/>
  <c r="L1504" i="6"/>
  <c r="L1644" i="6"/>
  <c r="L1311" i="6"/>
  <c r="L1076" i="6"/>
  <c r="L869" i="6"/>
  <c r="L593" i="6"/>
  <c r="L312" i="6"/>
  <c r="L346" i="6"/>
  <c r="L1027" i="6"/>
  <c r="L187" i="6"/>
  <c r="L218" i="6"/>
  <c r="L1939" i="6"/>
  <c r="L1004" i="6"/>
  <c r="L1659" i="6"/>
  <c r="L694" i="6"/>
  <c r="L1926" i="6"/>
  <c r="L1964" i="6"/>
  <c r="L696" i="6"/>
  <c r="L905" i="6"/>
  <c r="L401" i="6"/>
  <c r="L121" i="6"/>
  <c r="L225" i="6"/>
  <c r="L1416" i="6"/>
  <c r="L378" i="6"/>
  <c r="L1654" i="6"/>
  <c r="L511" i="6"/>
  <c r="L423" i="6"/>
  <c r="L1302" i="6"/>
  <c r="L730" i="6"/>
  <c r="L1900" i="6"/>
  <c r="L1719" i="6"/>
  <c r="L1228" i="6"/>
  <c r="L303" i="6"/>
  <c r="L375" i="6"/>
  <c r="L709" i="6"/>
  <c r="L1810" i="6"/>
  <c r="L1478" i="6"/>
  <c r="L1203" i="6"/>
  <c r="L904" i="6"/>
  <c r="L706" i="6"/>
  <c r="L474" i="6"/>
  <c r="L277" i="6"/>
  <c r="L116" i="6"/>
  <c r="L1081" i="6"/>
  <c r="L613" i="6"/>
  <c r="L1185" i="6"/>
  <c r="L1775" i="6"/>
  <c r="L1605" i="6"/>
  <c r="L1450" i="6"/>
  <c r="L1251" i="6"/>
  <c r="L1083" i="6"/>
  <c r="L911" i="6"/>
  <c r="L715" i="6"/>
  <c r="L481" i="6"/>
  <c r="L284" i="6"/>
  <c r="L99" i="6"/>
  <c r="L159" i="6"/>
  <c r="L1686" i="6"/>
  <c r="L596" i="6"/>
  <c r="L294" i="6"/>
  <c r="L712" i="6"/>
  <c r="L585" i="6"/>
  <c r="L1545" i="6"/>
  <c r="L1028" i="6"/>
  <c r="L1949" i="6"/>
  <c r="L1870" i="6"/>
  <c r="L1535" i="6"/>
  <c r="L1262" i="6"/>
  <c r="L992" i="6"/>
  <c r="L822" i="6"/>
  <c r="L554" i="6"/>
  <c r="L366" i="6"/>
  <c r="L186" i="6"/>
  <c r="L28" i="6"/>
  <c r="L1114" i="6"/>
  <c r="L578" i="6"/>
  <c r="L1930" i="6"/>
  <c r="L1621" i="6"/>
  <c r="L720" i="6"/>
  <c r="L1623" i="6"/>
  <c r="L1359" i="6"/>
  <c r="L1283" i="6"/>
  <c r="L22" i="6"/>
  <c r="L1754" i="6"/>
  <c r="L1955" i="6"/>
  <c r="L183" i="6"/>
  <c r="L913" i="6"/>
  <c r="L1079" i="6"/>
  <c r="L816" i="6"/>
  <c r="L1128" i="6"/>
  <c r="L1335" i="6"/>
  <c r="L1575" i="6"/>
  <c r="L1288" i="6"/>
  <c r="L404" i="6"/>
  <c r="L389" i="6"/>
  <c r="L416" i="6"/>
  <c r="L731" i="6"/>
  <c r="L1648" i="6"/>
  <c r="L484" i="6"/>
  <c r="L358" i="6"/>
  <c r="L1487" i="6"/>
  <c r="L196" i="6"/>
  <c r="L1472" i="6"/>
  <c r="L1607" i="6"/>
  <c r="L1112" i="6"/>
  <c r="L735" i="6"/>
  <c r="L127" i="6"/>
  <c r="L237" i="6"/>
  <c r="L1066" i="6"/>
  <c r="L1409" i="6"/>
  <c r="L649" i="6"/>
  <c r="L1713" i="6"/>
  <c r="L1865" i="6"/>
  <c r="L1749" i="6"/>
  <c r="L386" i="6"/>
  <c r="L1479" i="6"/>
  <c r="L1903" i="6"/>
  <c r="L468" i="6"/>
  <c r="L95" i="6"/>
  <c r="L359" i="6"/>
  <c r="L152" i="6"/>
  <c r="L634" i="6"/>
  <c r="L1704" i="6"/>
  <c r="L175" i="6"/>
  <c r="L395" i="6"/>
  <c r="L1058" i="6"/>
  <c r="L704" i="6"/>
  <c r="L248" i="6"/>
  <c r="L1586" i="6"/>
  <c r="L110" i="6"/>
  <c r="L258" i="6"/>
  <c r="L1455" i="6"/>
  <c r="L1694" i="6"/>
  <c r="L654" i="6"/>
  <c r="L306" i="6"/>
  <c r="L1797" i="6"/>
  <c r="L279" i="6"/>
  <c r="L188" i="6"/>
  <c r="L20" i="6"/>
  <c r="L262" i="6"/>
  <c r="L610" i="6"/>
  <c r="L1303" i="6"/>
  <c r="L1961" i="6"/>
  <c r="L1650" i="6"/>
  <c r="L1705" i="6"/>
  <c r="L1857" i="6"/>
  <c r="L657" i="6"/>
  <c r="L437" i="6"/>
  <c r="L1286" i="6"/>
  <c r="L834" i="6"/>
  <c r="L500" i="6"/>
  <c r="L263" i="6"/>
  <c r="L118" i="6"/>
  <c r="L1583" i="6"/>
  <c r="L1860" i="6"/>
  <c r="L424" i="6"/>
  <c r="L1021" i="6"/>
  <c r="L59" i="6"/>
  <c r="L282" i="6"/>
  <c r="L429" i="6"/>
  <c r="L126" i="6"/>
  <c r="L385" i="6"/>
  <c r="L1009" i="6"/>
  <c r="L1567" i="6"/>
  <c r="L61" i="6"/>
  <c r="L164" i="6"/>
  <c r="L771" i="6"/>
  <c r="L1094" i="6"/>
  <c r="L1401" i="6"/>
  <c r="L1925" i="6"/>
  <c r="L775" i="6"/>
  <c r="L1843" i="6"/>
  <c r="L1340" i="6"/>
  <c r="L459" i="6"/>
  <c r="L1422" i="6"/>
  <c r="L289" i="6"/>
  <c r="L495" i="6"/>
  <c r="L205" i="6"/>
  <c r="L483" i="6"/>
  <c r="L960" i="6"/>
  <c r="L1411" i="6"/>
  <c r="L364" i="6"/>
  <c r="L1242" i="6"/>
  <c r="L1464" i="6"/>
  <c r="L60" i="6"/>
  <c r="L889" i="6"/>
  <c r="L1238" i="6"/>
  <c r="L1384" i="6"/>
  <c r="L1236" i="6"/>
  <c r="L1615" i="6"/>
  <c r="L1965" i="6"/>
  <c r="L1539" i="6"/>
  <c r="L1156" i="6"/>
  <c r="L1677" i="6"/>
  <c r="L584" i="6"/>
  <c r="L1624" i="6"/>
  <c r="L1765" i="6"/>
  <c r="L678" i="6"/>
  <c r="L861" i="6"/>
  <c r="L1178" i="6"/>
  <c r="L1536" i="6"/>
  <c r="L1909" i="6"/>
  <c r="L190" i="6"/>
  <c r="L1948" i="6"/>
  <c r="L1264" i="6"/>
  <c r="L1950" i="6"/>
  <c r="L1282" i="6"/>
  <c r="L914" i="6"/>
  <c r="L882" i="6"/>
  <c r="L594" i="6"/>
  <c r="L568" i="6"/>
  <c r="L1069" i="6"/>
  <c r="L576" i="6"/>
  <c r="L702" i="6"/>
  <c r="L467" i="6"/>
  <c r="L737" i="6"/>
  <c r="L1618" i="6"/>
  <c r="L280" i="6"/>
  <c r="L452" i="6"/>
  <c r="L815" i="6"/>
  <c r="L1093" i="6"/>
  <c r="L1383" i="6"/>
  <c r="L1639" i="6"/>
  <c r="L688" i="6"/>
  <c r="L526" i="6"/>
  <c r="L32" i="6"/>
  <c r="L1121" i="6"/>
  <c r="L1821" i="6"/>
  <c r="L1885" i="6"/>
  <c r="L524" i="6"/>
  <c r="L977" i="6"/>
  <c r="L1285" i="6"/>
  <c r="L1755" i="6"/>
  <c r="L961" i="6"/>
  <c r="L1448" i="6"/>
  <c r="L1457" i="6"/>
  <c r="L246" i="6"/>
  <c r="L138" i="6"/>
  <c r="L1196" i="6"/>
  <c r="L1400" i="6"/>
  <c r="L742" i="6"/>
  <c r="L1273" i="6"/>
  <c r="L1424" i="6"/>
  <c r="L1897" i="6"/>
  <c r="L1031" i="6"/>
  <c r="L664" i="6"/>
  <c r="L1771" i="6"/>
  <c r="L1490" i="6"/>
  <c r="L875" i="6"/>
  <c r="L1014" i="6"/>
  <c r="L1633" i="6"/>
  <c r="L611" i="6"/>
  <c r="L1029" i="6"/>
  <c r="L1863" i="6"/>
  <c r="L871" i="6"/>
  <c r="L1943" i="6"/>
  <c r="L343" i="6"/>
  <c r="L1600" i="6"/>
  <c r="L1804" i="6"/>
  <c r="L729" i="6"/>
  <c r="L505" i="6"/>
  <c r="L558" i="6"/>
  <c r="L1569" i="6"/>
  <c r="L906" i="6"/>
  <c r="L1001" i="6"/>
  <c r="L1374" i="6"/>
  <c r="L643" i="6"/>
  <c r="L426" i="6"/>
  <c r="L956" i="6"/>
  <c r="L847" i="6"/>
  <c r="L1664" i="6"/>
  <c r="L1509" i="6"/>
  <c r="L1933" i="6"/>
  <c r="L1312" i="6"/>
  <c r="L819" i="6"/>
  <c r="L881" i="6"/>
  <c r="L1632" i="6"/>
  <c r="L612" i="6"/>
  <c r="L746" i="6"/>
  <c r="L839" i="6"/>
  <c r="L1205" i="6"/>
  <c r="L1916" i="6"/>
  <c r="L247" i="6"/>
  <c r="L1515" i="6"/>
  <c r="L1560" i="6"/>
  <c r="L394" i="6"/>
  <c r="L1077" i="6"/>
  <c r="L43" i="6"/>
  <c r="L1454" i="6"/>
  <c r="L832" i="6"/>
  <c r="L1766" i="6"/>
  <c r="L96" i="6"/>
  <c r="L1078" i="6"/>
  <c r="L67" i="6"/>
  <c r="L1880" i="6"/>
  <c r="L1758" i="6"/>
  <c r="L1067" i="6"/>
  <c r="L757" i="6"/>
  <c r="L1096" i="6"/>
  <c r="L531" i="6"/>
  <c r="L1040" i="6"/>
  <c r="L770" i="6"/>
  <c r="L1304" i="6"/>
  <c r="L798" i="6"/>
  <c r="L945" i="6"/>
  <c r="L31" i="6"/>
  <c r="L1818" i="6"/>
  <c r="L1307" i="6"/>
  <c r="L1869" i="6"/>
  <c r="L128" i="6"/>
  <c r="L909" i="6"/>
  <c r="L1635" i="6"/>
  <c r="L572" i="6"/>
  <c r="L574" i="6"/>
  <c r="L1140" i="6"/>
  <c r="L781" i="6"/>
  <c r="L360" i="6"/>
  <c r="L972" i="6"/>
  <c r="L1549" i="6"/>
  <c r="L773" i="6"/>
  <c r="L1762" i="6"/>
  <c r="L72" i="6"/>
  <c r="L855" i="6"/>
  <c r="L1011" i="6"/>
  <c r="L1456" i="6"/>
  <c r="L1655" i="6"/>
  <c r="L103" i="6"/>
  <c r="L954" i="6"/>
  <c r="L864" i="6"/>
  <c r="L1593" i="6"/>
  <c r="L1159" i="6"/>
  <c r="L734" i="6"/>
  <c r="L1246" i="6"/>
  <c r="L1506" i="6"/>
  <c r="L1111" i="6"/>
  <c r="L281" i="6"/>
  <c r="L602" i="6"/>
  <c r="L222" i="6"/>
  <c r="L1742" i="6"/>
  <c r="L182" i="6"/>
  <c r="L313" i="6"/>
  <c r="L1530" i="6"/>
  <c r="L1095" i="6"/>
  <c r="L1787" i="6"/>
  <c r="L240" i="6"/>
  <c r="L387" i="6"/>
  <c r="L1394" i="6"/>
  <c r="L1336" i="6"/>
  <c r="L1116" i="6"/>
  <c r="L1405" i="6"/>
  <c r="L997" i="6"/>
  <c r="L1956" i="6"/>
  <c r="L1446" i="6"/>
  <c r="L713" i="6"/>
  <c r="L741" i="6"/>
  <c r="L1548" i="6"/>
  <c r="L1838" i="6"/>
  <c r="L1921" i="6"/>
  <c r="L1913" i="6"/>
  <c r="L1432" i="6"/>
  <c r="L587" i="6"/>
  <c r="L1739" i="6"/>
  <c r="L1459" i="6"/>
  <c r="L989" i="6"/>
  <c r="L1617" i="6"/>
  <c r="L1387" i="6"/>
  <c r="L638" i="6"/>
  <c r="L1716" i="6"/>
  <c r="L788" i="6"/>
  <c r="L1039" i="6"/>
  <c r="L1263" i="6"/>
  <c r="L1737" i="6"/>
  <c r="L1026" i="6"/>
  <c r="L361" i="6"/>
  <c r="L1715" i="6"/>
  <c r="L102" i="6"/>
  <c r="L1355" i="6"/>
  <c r="L463" i="6"/>
  <c r="L621" i="6"/>
  <c r="L1796" i="6"/>
  <c r="L789" i="6"/>
  <c r="L1003" i="6"/>
  <c r="L1547" i="6"/>
  <c r="L1133" i="6"/>
  <c r="L436" i="6"/>
  <c r="L1328" i="6"/>
  <c r="L707" i="6"/>
  <c r="L674" i="6"/>
  <c r="L368" i="6"/>
  <c r="L825" i="6"/>
  <c r="L1214" i="6"/>
  <c r="L327" i="6"/>
  <c r="L305" i="6"/>
  <c r="L1488" i="6"/>
  <c r="L479" i="6"/>
  <c r="L627" i="6"/>
  <c r="L1392" i="6"/>
  <c r="L1665" i="6"/>
  <c r="L1249" i="6"/>
  <c r="L42" i="6"/>
  <c r="L540" i="6"/>
  <c r="L1609" i="6"/>
  <c r="L1923" i="6"/>
  <c r="L1662" i="6"/>
  <c r="L1429" i="6"/>
  <c r="L388" i="6"/>
  <c r="L157" i="6"/>
  <c r="L915" i="6"/>
  <c r="L1666" i="6"/>
  <c r="L1098" i="6"/>
  <c r="L1265" i="6"/>
  <c r="L1349" i="6"/>
  <c r="L1393" i="6"/>
  <c r="L1807" i="6"/>
  <c r="L1825" i="6"/>
  <c r="L299" i="6"/>
  <c r="L1360" i="6"/>
  <c r="L1149" i="6"/>
  <c r="L1306" i="6"/>
  <c r="L614" i="6"/>
  <c r="L221" i="6"/>
  <c r="L1189" i="6"/>
  <c r="L1738" i="6"/>
  <c r="L826" i="6"/>
  <c r="L1068" i="6"/>
  <c r="L939" i="6"/>
  <c r="L197" i="6"/>
  <c r="L761" i="6"/>
  <c r="L1300" i="6"/>
  <c r="L1375" i="6"/>
  <c r="L1555" i="6"/>
  <c r="L514" i="6"/>
  <c r="L1748" i="6"/>
  <c r="L1386" i="6"/>
  <c r="L264" i="6"/>
  <c r="L840" i="6"/>
  <c r="L1767" i="6"/>
  <c r="L1217" i="6"/>
  <c r="L1657" i="6"/>
  <c r="L412" i="6"/>
  <c r="L1756" i="6"/>
  <c r="L249" i="6"/>
  <c r="L1275" i="6"/>
  <c r="L158" i="6"/>
  <c r="L792" i="6"/>
  <c r="L1835" i="6"/>
  <c r="L1806" i="6"/>
  <c r="L1467" i="6"/>
  <c r="L1899" i="6"/>
  <c r="L1518" i="6"/>
  <c r="L605" i="6"/>
  <c r="L1642" i="6"/>
  <c r="L901" i="6"/>
  <c r="L1829" i="6"/>
  <c r="L1106" i="6"/>
  <c r="L1403" i="6"/>
  <c r="L1700" i="6"/>
  <c r="L1671" i="6"/>
  <c r="L940" i="6"/>
  <c r="L1338" i="6"/>
  <c r="L597" i="6"/>
  <c r="L948" i="6"/>
  <c r="L1831" i="6"/>
  <c r="L1826" i="6"/>
  <c r="L1851" i="6"/>
  <c r="L1368" i="6"/>
  <c r="L1382" i="6"/>
  <c r="L660" i="6"/>
  <c r="L892" i="6"/>
  <c r="L762" i="6"/>
  <c r="L1853" i="6"/>
  <c r="L1060" i="6"/>
  <c r="L1603" i="6"/>
  <c r="L1945" i="6"/>
  <c r="L768" i="6"/>
  <c r="L1872" i="6"/>
  <c r="L1577" i="6"/>
  <c r="L1313" i="6"/>
  <c r="L1595" i="6"/>
  <c r="L570" i="6"/>
  <c r="L1032" i="6"/>
  <c r="L1813" i="6"/>
  <c r="L446" i="6"/>
  <c r="L908" i="6"/>
  <c r="L1151" i="6"/>
  <c r="L257" i="6"/>
  <c r="L1816" i="6"/>
  <c r="L1538" i="6"/>
  <c r="L1305" i="6"/>
  <c r="L1789" i="6"/>
  <c r="L865" i="6"/>
  <c r="L1341" i="6"/>
  <c r="L835" i="6"/>
  <c r="L644" i="6"/>
  <c r="L1248" i="6"/>
  <c r="L724" i="6"/>
  <c r="L589" i="6"/>
  <c r="L1207" i="6"/>
  <c r="L1491" i="6"/>
  <c r="L1556" i="6"/>
  <c r="L863" i="6"/>
  <c r="L549" i="6"/>
  <c r="L297" i="6"/>
  <c r="L80" i="6"/>
  <c r="L1699" i="6"/>
  <c r="L415" i="6"/>
  <c r="L1786" i="6"/>
  <c r="L1131" i="6"/>
  <c r="L383" i="6"/>
  <c r="L1795" i="6"/>
  <c r="L1584" i="6"/>
  <c r="L1347" i="6"/>
  <c r="L24" i="6"/>
  <c r="L978" i="6"/>
  <c r="L1104" i="6"/>
  <c r="L806" i="6"/>
  <c r="L477" i="6"/>
  <c r="L231" i="6"/>
  <c r="L14" i="6"/>
  <c r="L1097" i="6"/>
  <c r="L652" i="6"/>
  <c r="L1130" i="6"/>
  <c r="L212" i="6"/>
  <c r="L995" i="6"/>
  <c r="L566" i="6"/>
  <c r="L1814" i="6"/>
  <c r="L1148" i="6"/>
  <c r="L854" i="6"/>
  <c r="L538" i="6"/>
  <c r="L1172" i="6"/>
  <c r="L516" i="6"/>
  <c r="L1932" i="6"/>
  <c r="L1221" i="6"/>
  <c r="L493" i="6"/>
  <c r="L1792" i="6"/>
  <c r="L1139" i="6"/>
  <c r="L870" i="6"/>
  <c r="L556" i="6"/>
  <c r="L304" i="6"/>
  <c r="L899" i="6"/>
  <c r="L1911" i="6"/>
  <c r="L1962" i="6"/>
  <c r="L1171" i="6"/>
  <c r="L620" i="6"/>
  <c r="L1731" i="6"/>
  <c r="E4" i="8"/>
  <c r="E5" i="8" s="1"/>
  <c r="L1823" i="6"/>
  <c r="L1691" i="6"/>
  <c r="L1436" i="6"/>
  <c r="L1071" i="6"/>
  <c r="L1563" i="6"/>
  <c r="L1848" i="6"/>
  <c r="L1561" i="6"/>
  <c r="L1417" i="6"/>
  <c r="L1331" i="6"/>
  <c r="L722" i="6"/>
  <c r="L685" i="6"/>
  <c r="L1005" i="6"/>
  <c r="L89" i="6"/>
  <c r="L1778" i="6"/>
  <c r="L1247" i="6"/>
  <c r="L980" i="6"/>
  <c r="L1733" i="6"/>
  <c r="L874" i="6"/>
  <c r="L1907" i="6"/>
  <c r="L62" i="6"/>
  <c r="L139" i="6"/>
  <c r="L200" i="6"/>
  <c r="L686" i="6"/>
  <c r="L1714" i="6"/>
  <c r="L1489" i="6"/>
  <c r="L1239" i="6"/>
  <c r="L1174" i="6"/>
  <c r="L1942" i="6"/>
  <c r="L923" i="6"/>
  <c r="L501" i="6"/>
  <c r="L167" i="6"/>
  <c r="L588" i="6"/>
  <c r="L33" i="6"/>
  <c r="L132" i="6"/>
  <c r="L506" i="6"/>
  <c r="L362" i="6"/>
  <c r="L1113" i="6"/>
  <c r="L817" i="6"/>
  <c r="L485" i="6"/>
  <c r="L239" i="6"/>
  <c r="L23" i="6"/>
  <c r="L1150" i="6"/>
  <c r="L670" i="6"/>
  <c r="L1953" i="6"/>
  <c r="L986" i="6"/>
  <c r="L155" i="6"/>
  <c r="L1747" i="6"/>
  <c r="L1529" i="6"/>
  <c r="L1281" i="6"/>
  <c r="L1321" i="6"/>
  <c r="L1940" i="6"/>
  <c r="L320" i="6"/>
  <c r="L711" i="6"/>
  <c r="L403" i="6"/>
  <c r="L173" i="6"/>
  <c r="L1165" i="6"/>
  <c r="L723" i="6"/>
  <c r="L331" i="6"/>
  <c r="L1030" i="6"/>
  <c r="L1087" i="6"/>
  <c r="L557" i="6"/>
  <c r="L1163" i="6"/>
  <c r="L1645" i="6"/>
  <c r="L1019" i="6"/>
  <c r="L805" i="6"/>
  <c r="L476" i="6"/>
  <c r="L532" i="6"/>
  <c r="L1850" i="6"/>
  <c r="L1730" i="6"/>
  <c r="L1827" i="6"/>
  <c r="L1836" i="6"/>
  <c r="L1837" i="6"/>
  <c r="L784" i="6"/>
  <c r="L917" i="6"/>
  <c r="L1378" i="6"/>
  <c r="L1687" i="6"/>
  <c r="L565" i="6"/>
  <c r="L648" i="6"/>
  <c r="L1022" i="6"/>
  <c r="L1773" i="6"/>
  <c r="L1237" i="6"/>
  <c r="L527" i="6"/>
  <c r="L431" i="6"/>
  <c r="L1724" i="6"/>
  <c r="L1498" i="6"/>
  <c r="L1222" i="6"/>
  <c r="L291" i="6"/>
  <c r="L1430" i="6"/>
  <c r="L1934" i="6"/>
  <c r="L1668" i="6"/>
  <c r="L1181" i="6"/>
  <c r="L1287" i="6"/>
  <c r="L693" i="6"/>
  <c r="L756" i="6"/>
  <c r="L1685" i="6"/>
  <c r="L1465" i="6"/>
  <c r="L1215" i="6"/>
  <c r="L622" i="6"/>
  <c r="L1619" i="6"/>
  <c r="L738" i="6"/>
  <c r="L1957" i="6"/>
  <c r="L410" i="6"/>
  <c r="L120" i="6"/>
  <c r="L1413" i="6"/>
  <c r="L104" i="6"/>
  <c r="L1466" i="6"/>
  <c r="L1049" i="6"/>
  <c r="L790" i="6"/>
  <c r="L457" i="6"/>
  <c r="L211" i="6"/>
  <c r="L405" i="6"/>
  <c r="L988" i="6"/>
  <c r="L748" i="6"/>
  <c r="L934" i="6"/>
  <c r="L703" i="6"/>
  <c r="L1876" i="6"/>
  <c r="L1722" i="6"/>
  <c r="L1508" i="6"/>
  <c r="L1255" i="6"/>
  <c r="L1256" i="6"/>
  <c r="L1571" i="6"/>
  <c r="L823" i="6"/>
  <c r="L946" i="6"/>
  <c r="L628" i="6"/>
  <c r="L377" i="6"/>
  <c r="L148" i="6"/>
  <c r="L1301" i="6"/>
  <c r="L486" i="6"/>
  <c r="L1750" i="6"/>
  <c r="L970" i="6"/>
  <c r="L1020" i="6"/>
  <c r="L369" i="6"/>
  <c r="L432" i="6"/>
  <c r="L1576" i="6"/>
  <c r="L994" i="6"/>
  <c r="L760" i="6"/>
  <c r="L443" i="6"/>
  <c r="L344" i="6"/>
  <c r="L1741" i="6"/>
  <c r="L1048" i="6"/>
  <c r="L241" i="6"/>
  <c r="L925" i="6"/>
  <c r="L1523" i="6"/>
  <c r="L1010" i="6"/>
  <c r="L797" i="6"/>
  <c r="L466" i="6"/>
  <c r="L219" i="6"/>
  <c r="L272" i="6"/>
  <c r="L1366" i="6"/>
  <c r="L1592" i="6"/>
  <c r="L328" i="6"/>
  <c r="L88" i="6"/>
  <c r="L1832" i="6"/>
  <c r="L1833" i="6"/>
  <c r="L1830" i="6"/>
  <c r="L288" i="6"/>
  <c r="L560" i="6"/>
  <c r="L1142" i="6"/>
  <c r="L1525" i="6"/>
  <c r="L1679" i="6"/>
  <c r="L204" i="6"/>
  <c r="L1167" i="6"/>
  <c r="L1483" i="6"/>
  <c r="L1875" i="6"/>
  <c r="L97" i="6"/>
  <c r="L778" i="6"/>
  <c r="L1696" i="6"/>
  <c r="L1473" i="6"/>
  <c r="L1197" i="6"/>
  <c r="L636" i="6"/>
  <c r="L1089" i="6"/>
  <c r="L1587" i="6"/>
  <c r="L1395" i="6"/>
  <c r="L68" i="6"/>
  <c r="L1323" i="6"/>
  <c r="L1757" i="6"/>
  <c r="L384" i="6"/>
  <c r="L1414" i="6"/>
  <c r="L1180" i="6"/>
  <c r="L1421" i="6"/>
  <c r="L1315" i="6"/>
  <c r="L1780" i="6"/>
  <c r="L1579" i="6"/>
  <c r="L779" i="6"/>
  <c r="L1431" i="6"/>
  <c r="L1532" i="6"/>
  <c r="L747" i="6"/>
  <c r="L1817" i="6"/>
  <c r="L736" i="6"/>
  <c r="L987" i="6"/>
  <c r="L721" i="6"/>
  <c r="L419" i="6"/>
  <c r="L181" i="6"/>
  <c r="L45" i="6"/>
  <c r="L827" i="6"/>
  <c r="L496" i="6"/>
  <c r="L296" i="6"/>
  <c r="L669" i="6"/>
  <c r="L1941" i="6"/>
  <c r="L1695" i="6"/>
  <c r="L1481" i="6"/>
  <c r="L199" i="6"/>
  <c r="L1206" i="6"/>
  <c r="L808" i="6"/>
  <c r="L1706" i="6"/>
  <c r="L907" i="6"/>
  <c r="L603" i="6"/>
  <c r="L352" i="6"/>
  <c r="L119" i="6"/>
  <c r="L287" i="6"/>
  <c r="L353" i="6"/>
  <c r="L1611" i="6"/>
  <c r="L1124" i="6"/>
  <c r="L962" i="6"/>
  <c r="L189" i="6"/>
  <c r="L692" i="6"/>
  <c r="L1497" i="6"/>
  <c r="L969" i="6"/>
  <c r="L710" i="6"/>
  <c r="L402" i="6"/>
  <c r="L165" i="6"/>
  <c r="L1346" i="6"/>
  <c r="L1568" i="6"/>
  <c r="L1232" i="6"/>
  <c r="L1223" i="6"/>
  <c r="M15" i="8"/>
  <c r="L1822" i="6"/>
  <c r="L1224" i="6"/>
  <c r="L131" i="6"/>
  <c r="L418" i="6"/>
  <c r="L1672" i="6"/>
  <c r="L1475" i="6"/>
  <c r="L1274" i="6"/>
  <c r="L318" i="6"/>
  <c r="L671" i="6"/>
  <c r="L314" i="6"/>
  <c r="L73" i="6"/>
  <c r="L1516" i="6"/>
  <c r="L1500" i="6"/>
  <c r="L850" i="6"/>
  <c r="L397" i="6"/>
  <c r="L1035" i="6"/>
  <c r="L963" i="6"/>
  <c r="L1480" i="6"/>
  <c r="L525" i="6"/>
  <c r="L52" i="6"/>
  <c r="L1200" i="6"/>
  <c r="L1188" i="6"/>
  <c r="L1770" i="6"/>
  <c r="L1320" i="6"/>
  <c r="L454" i="6"/>
  <c r="L1041" i="6"/>
  <c r="L444" i="6"/>
  <c r="L354" i="6"/>
  <c r="L717" i="6"/>
  <c r="L1122" i="6"/>
  <c r="L1902" i="6"/>
  <c r="L1086" i="6"/>
  <c r="L504" i="6"/>
  <c r="L1805" i="6"/>
  <c r="L1179" i="6"/>
  <c r="L125" i="6"/>
  <c r="L1684" i="6"/>
  <c r="L985" i="6"/>
  <c r="L619" i="6"/>
  <c r="L271" i="6"/>
  <c r="L111" i="6"/>
  <c r="L317" i="6"/>
  <c r="L1103" i="6"/>
  <c r="L699" i="6"/>
  <c r="L559" i="6"/>
  <c r="L1365" i="6"/>
  <c r="L953" i="6"/>
  <c r="L641" i="6"/>
  <c r="L848" i="6"/>
  <c r="L1938" i="6"/>
  <c r="L1894" i="6"/>
  <c r="L1229" i="6"/>
  <c r="L543" i="6"/>
  <c r="L1377" i="6"/>
  <c r="L112" i="6"/>
  <c r="L754" i="6"/>
  <c r="L1675" i="6"/>
  <c r="L1463" i="6"/>
  <c r="L1213" i="6"/>
  <c r="L984" i="6"/>
  <c r="L718" i="6"/>
  <c r="L409" i="6"/>
  <c r="L179" i="6"/>
  <c r="L307" i="6"/>
  <c r="L238" i="6"/>
  <c r="L453" i="6"/>
  <c r="L140" i="6"/>
  <c r="L1182" i="6"/>
  <c r="L933" i="6"/>
  <c r="L515" i="6"/>
  <c r="L1631" i="6"/>
  <c r="L1399" i="6"/>
  <c r="L105" i="6"/>
  <c r="L51" i="6"/>
  <c r="L1458" i="6"/>
  <c r="L130" i="6"/>
  <c r="L780" i="6"/>
  <c r="L1683" i="6"/>
  <c r="L1471" i="6"/>
  <c r="L1220" i="6"/>
  <c r="L993" i="6"/>
  <c r="L733" i="6"/>
  <c r="L435" i="6"/>
  <c r="L1828" i="6"/>
  <c r="L1834" i="6"/>
  <c r="L1444" i="6"/>
  <c r="L1350" i="6"/>
  <c r="L1697" i="6"/>
  <c r="L1134" i="6"/>
  <c r="L455" i="6"/>
  <c r="L1646" i="6"/>
  <c r="L1157" i="6"/>
  <c r="L1199" i="6"/>
  <c r="L883" i="6"/>
  <c r="L21" i="6"/>
  <c r="L1385" i="6"/>
  <c r="L1893" i="6"/>
  <c r="L1542" i="6"/>
  <c r="L1887" i="6"/>
  <c r="L1240" i="6"/>
  <c r="L630" i="6"/>
  <c r="L1819" i="6"/>
  <c r="L507" i="6"/>
  <c r="L691" i="6"/>
  <c r="L1208" i="6"/>
  <c r="L1708" i="6"/>
  <c r="L857" i="6"/>
  <c r="L1594" i="6"/>
  <c r="L1625" i="6"/>
  <c r="L701" i="6"/>
  <c r="L681" i="6"/>
  <c r="L964" i="6"/>
  <c r="L763" i="6"/>
  <c r="L1839" i="6"/>
  <c r="L1356" i="6"/>
  <c r="L1649" i="6"/>
  <c r="L1267" i="6"/>
  <c r="L1707" i="6"/>
  <c r="L1051" i="6"/>
  <c r="L920" i="6"/>
  <c r="L1824" i="6"/>
  <c r="L922" i="6"/>
  <c r="L512" i="6"/>
  <c r="L1043" i="6"/>
  <c r="L1183" i="6"/>
  <c r="L1299" i="6"/>
  <c r="L1132" i="6"/>
  <c r="L1601" i="6"/>
  <c r="L1920" i="6"/>
  <c r="L1511" i="6"/>
  <c r="L800" i="6"/>
  <c r="L1627" i="6"/>
  <c r="L1640" i="6"/>
  <c r="L1329" i="6"/>
  <c r="L1289" i="6"/>
  <c r="L1080" i="6"/>
  <c r="L1499" i="6"/>
  <c r="L842" i="6"/>
  <c r="L1799" i="6"/>
  <c r="L890" i="6"/>
  <c r="L336" i="6"/>
  <c r="L1922" i="6"/>
  <c r="L1874" i="6"/>
  <c r="L639" i="6"/>
  <c r="L1608" i="6"/>
  <c r="L1259" i="6"/>
  <c r="L642" i="6"/>
  <c r="L833" i="6"/>
  <c r="L256" i="6"/>
  <c r="L1330" i="6"/>
  <c r="L818" i="6"/>
  <c r="L1230" i="6"/>
  <c r="L1937" i="6"/>
  <c r="L880" i="6"/>
  <c r="L1585" i="6"/>
  <c r="L66" i="6"/>
  <c r="L938" i="6"/>
  <c r="L220" i="6"/>
  <c r="L1337" i="6"/>
  <c r="L898" i="6"/>
  <c r="L492" i="6"/>
  <c r="L659" i="6"/>
  <c r="L1370" i="6"/>
  <c r="L1676" i="6"/>
  <c r="L1348" i="6"/>
  <c r="L1944" i="6"/>
  <c r="L1785" i="6"/>
  <c r="L1129" i="6"/>
  <c r="L862" i="6"/>
  <c r="L548" i="6"/>
  <c r="L223" i="6"/>
  <c r="L1408" i="6"/>
  <c r="L1616" i="6"/>
  <c r="L1057" i="6"/>
  <c r="L661" i="6"/>
  <c r="L916" i="6"/>
  <c r="L1294" i="6"/>
  <c r="L1918" i="6"/>
  <c r="L1591" i="6"/>
  <c r="L1354" i="6"/>
  <c r="L1120" i="6"/>
  <c r="L888" i="6"/>
  <c r="L582" i="6"/>
  <c r="L334" i="6"/>
  <c r="L101" i="6"/>
  <c r="L571" i="6"/>
  <c r="L71" i="6"/>
  <c r="L230" i="6"/>
  <c r="L1924" i="6"/>
  <c r="L629" i="6"/>
  <c r="L1723" i="6"/>
  <c r="L1811" i="6"/>
  <c r="L1554" i="6"/>
  <c r="L180" i="6"/>
  <c r="L335" i="6"/>
  <c r="L1115" i="6"/>
  <c r="L971" i="6"/>
  <c r="L1952" i="6"/>
  <c r="L1844" i="6"/>
  <c r="L1599" i="6"/>
  <c r="L1364" i="6"/>
  <c r="O5" i="6"/>
  <c r="O1440" i="6" s="1"/>
  <c r="M5" i="6"/>
  <c r="O212" i="6" l="1"/>
  <c r="O224" i="6"/>
  <c r="O1708" i="6"/>
  <c r="O1466" i="6"/>
  <c r="O869" i="6"/>
  <c r="O1390" i="6"/>
  <c r="O9" i="6"/>
  <c r="O1609" i="6"/>
  <c r="O457" i="6"/>
  <c r="O155" i="6"/>
  <c r="O1027" i="6"/>
  <c r="O1192" i="6"/>
  <c r="O1641" i="6"/>
  <c r="O1507" i="6"/>
  <c r="O70" i="6"/>
  <c r="O941" i="6"/>
  <c r="O353" i="6"/>
  <c r="O809" i="6"/>
  <c r="O1105" i="6"/>
  <c r="O1195" i="6"/>
  <c r="O1885" i="6"/>
  <c r="O884" i="6"/>
  <c r="O1106" i="6"/>
  <c r="O321" i="6"/>
  <c r="O1064" i="6"/>
  <c r="O984" i="6"/>
  <c r="O55" i="6"/>
  <c r="O241" i="6"/>
  <c r="O785" i="6"/>
  <c r="O94" i="6"/>
  <c r="O835" i="6"/>
  <c r="O1700" i="6"/>
  <c r="O458" i="6"/>
  <c r="O332" i="6"/>
  <c r="O1241" i="6"/>
  <c r="O853" i="6"/>
  <c r="O1247" i="6"/>
  <c r="O389" i="6"/>
  <c r="O96" i="6"/>
  <c r="O1249" i="6"/>
  <c r="O1017" i="6"/>
  <c r="O91" i="6"/>
  <c r="O507" i="6"/>
  <c r="O1643" i="6"/>
  <c r="O951" i="6"/>
  <c r="O1177" i="6"/>
  <c r="O580" i="6"/>
  <c r="O1032" i="6"/>
  <c r="O630" i="6"/>
  <c r="O864" i="6"/>
  <c r="O816" i="6"/>
  <c r="O283" i="6"/>
  <c r="O1714" i="6"/>
  <c r="O508" i="6"/>
  <c r="O1095" i="6"/>
  <c r="O1007" i="6"/>
  <c r="O1412" i="6"/>
  <c r="O386" i="6"/>
  <c r="O228" i="6"/>
  <c r="O400" i="6"/>
  <c r="O1614" i="6"/>
  <c r="O1341" i="6"/>
  <c r="O1056" i="6"/>
  <c r="O1335" i="6"/>
  <c r="O1382" i="6"/>
  <c r="O1191" i="6"/>
  <c r="O1094" i="6"/>
  <c r="O1635" i="6"/>
  <c r="O915" i="6"/>
  <c r="O342" i="6"/>
  <c r="O1236" i="6"/>
  <c r="O1444" i="6"/>
  <c r="O1933" i="6"/>
  <c r="O1749" i="6"/>
  <c r="O105" i="6"/>
  <c r="O1514" i="6"/>
  <c r="O1134" i="6"/>
  <c r="O778" i="6"/>
  <c r="O1240" i="6"/>
  <c r="O1037" i="6"/>
  <c r="O396" i="6"/>
  <c r="O1222" i="6"/>
  <c r="O1144" i="6"/>
  <c r="O1468" i="6"/>
  <c r="O219" i="6"/>
  <c r="O934" i="6"/>
  <c r="O713" i="6"/>
  <c r="O549" i="6"/>
  <c r="O263" i="6"/>
  <c r="O497" i="6"/>
  <c r="O1205" i="6"/>
  <c r="O87" i="6"/>
  <c r="O1223" i="6"/>
  <c r="O1919" i="6"/>
  <c r="O1366" i="6"/>
  <c r="O695" i="6"/>
  <c r="O780" i="6"/>
  <c r="O476" i="6"/>
  <c r="O1269" i="6"/>
  <c r="O1410" i="6"/>
  <c r="O192" i="6"/>
  <c r="O1596" i="6"/>
  <c r="O1067" i="6"/>
  <c r="O218" i="6"/>
  <c r="O612" i="6"/>
  <c r="O235" i="6"/>
  <c r="O637" i="6"/>
  <c r="O1369" i="6"/>
  <c r="O47" i="6"/>
  <c r="O629" i="6"/>
  <c r="O1063" i="6"/>
  <c r="O821" i="6"/>
  <c r="O1541" i="6"/>
  <c r="O1043" i="6"/>
  <c r="O569" i="6"/>
  <c r="O1331" i="6"/>
  <c r="O871" i="6"/>
  <c r="O43" i="6"/>
  <c r="O578" i="6"/>
  <c r="O1058" i="6"/>
  <c r="O394" i="6"/>
  <c r="O608" i="6"/>
  <c r="O1303" i="6"/>
  <c r="O862" i="6"/>
  <c r="O202" i="6"/>
  <c r="O706" i="6"/>
  <c r="O14" i="6"/>
  <c r="O1481" i="6"/>
  <c r="O1760" i="6"/>
  <c r="O1550" i="6"/>
  <c r="O1670" i="6"/>
  <c r="O1073" i="6"/>
  <c r="O750" i="6"/>
  <c r="O170" i="6"/>
  <c r="O311" i="6"/>
  <c r="O1957" i="6"/>
  <c r="O1292" i="6"/>
  <c r="O62" i="6"/>
  <c r="O1622" i="6"/>
  <c r="O50" i="6"/>
  <c r="O419" i="6"/>
  <c r="O890" i="6"/>
  <c r="O1677" i="6"/>
  <c r="O26" i="6"/>
  <c r="O1519" i="6"/>
  <c r="O259" i="6"/>
  <c r="O1510" i="6"/>
  <c r="O108" i="6"/>
  <c r="O1147" i="6"/>
  <c r="O1379" i="6"/>
  <c r="O1365" i="6"/>
  <c r="O296" i="6"/>
  <c r="O268" i="6"/>
  <c r="O1558" i="6"/>
  <c r="O92" i="6"/>
  <c r="O1710" i="6"/>
  <c r="O1755" i="6"/>
  <c r="O44" i="6"/>
  <c r="O1062" i="6"/>
  <c r="O1486" i="6"/>
  <c r="O46" i="6"/>
  <c r="O491" i="6"/>
  <c r="O303" i="6"/>
  <c r="O1320" i="6"/>
  <c r="O916" i="6"/>
  <c r="O922" i="6"/>
  <c r="O356" i="6"/>
  <c r="O453" i="6"/>
  <c r="O1780" i="6"/>
  <c r="O521" i="6"/>
  <c r="O585" i="6"/>
  <c r="O1100" i="6"/>
  <c r="O1566" i="6"/>
  <c r="O594" i="6"/>
  <c r="O275" i="6"/>
  <c r="O1385" i="6"/>
  <c r="O310" i="6"/>
  <c r="O537" i="6"/>
  <c r="O1489" i="6"/>
  <c r="O896" i="6"/>
  <c r="O1456" i="6"/>
  <c r="O72" i="6"/>
  <c r="O124" i="6"/>
  <c r="O1669" i="6"/>
  <c r="O856" i="6"/>
  <c r="O41" i="6"/>
  <c r="O1109" i="6"/>
  <c r="O1732" i="6"/>
  <c r="O1070" i="6"/>
  <c r="O197" i="6"/>
  <c r="O1906" i="6"/>
  <c r="O826" i="6"/>
  <c r="O731" i="6"/>
  <c r="O1053" i="6"/>
  <c r="O1855" i="6"/>
  <c r="O1553" i="6"/>
  <c r="O1434" i="6"/>
  <c r="O1562" i="6"/>
  <c r="O1902" i="6"/>
  <c r="O378" i="6"/>
  <c r="O728" i="6"/>
  <c r="O278" i="6"/>
  <c r="O373" i="6"/>
  <c r="O1388" i="6"/>
  <c r="O1281" i="6"/>
  <c r="O39" i="6"/>
  <c r="O475" i="6"/>
  <c r="O1204" i="6"/>
  <c r="O1726" i="6"/>
  <c r="O947" i="6"/>
  <c r="O1865" i="6"/>
  <c r="O82" i="6"/>
  <c r="O1638" i="6"/>
  <c r="O1362" i="6"/>
  <c r="O761" i="6"/>
  <c r="O173" i="6"/>
  <c r="O796" i="6"/>
  <c r="O1009" i="6"/>
  <c r="O33" i="6"/>
  <c r="O20" i="6"/>
  <c r="O381" i="6"/>
  <c r="O967" i="6"/>
  <c r="O838" i="6"/>
  <c r="O244" i="6"/>
  <c r="O1462" i="6"/>
  <c r="O213" i="6"/>
  <c r="O965" i="6"/>
  <c r="O1545" i="6"/>
  <c r="O279" i="6"/>
  <c r="O1564" i="6"/>
  <c r="O1471" i="6"/>
  <c r="O1414" i="6"/>
  <c r="O1742" i="6"/>
  <c r="O602" i="6"/>
  <c r="O1213" i="6"/>
  <c r="O1200" i="6"/>
  <c r="O1580" i="6"/>
  <c r="O1129" i="6"/>
  <c r="O1718" i="6"/>
  <c r="O446" i="6"/>
  <c r="O1656" i="6"/>
  <c r="O179" i="6"/>
  <c r="O1019" i="6"/>
  <c r="O691" i="6"/>
  <c r="O1357" i="6"/>
  <c r="O1090" i="6"/>
  <c r="O290" i="6"/>
  <c r="O963" i="6"/>
  <c r="O1790" i="6"/>
  <c r="O1495" i="6"/>
  <c r="O566" i="6"/>
  <c r="O1526" i="6"/>
  <c r="O1115" i="6"/>
  <c r="O987" i="6"/>
  <c r="O1569" i="6"/>
  <c r="O408" i="6"/>
  <c r="O738" i="6"/>
  <c r="O1617" i="6"/>
  <c r="O1665" i="6"/>
  <c r="O1157" i="6"/>
  <c r="O1178" i="6"/>
  <c r="O1480" i="6"/>
  <c r="O16" i="6"/>
  <c r="O1844" i="6"/>
  <c r="O546" i="6"/>
  <c r="O1012" i="6"/>
  <c r="O1542" i="6"/>
  <c r="O801" i="6"/>
  <c r="O945" i="6"/>
  <c r="O707" i="6"/>
  <c r="O1653" i="6"/>
  <c r="O1048" i="6"/>
  <c r="O1899" i="6"/>
  <c r="O716" i="6"/>
  <c r="O1599" i="6"/>
  <c r="O1521" i="6"/>
  <c r="O1923" i="6"/>
  <c r="O1476" i="6"/>
  <c r="O689" i="6"/>
  <c r="O1577" i="6"/>
  <c r="O1289" i="6"/>
  <c r="O248" i="6"/>
  <c r="O1613" i="6"/>
  <c r="O1442" i="6"/>
  <c r="O1515" i="6"/>
  <c r="O919" i="6"/>
  <c r="O260" i="6"/>
  <c r="O754" i="6"/>
  <c r="O1877" i="6"/>
  <c r="O1441" i="6"/>
  <c r="O351" i="6"/>
  <c r="O1920" i="6"/>
  <c r="O1511" i="6"/>
  <c r="O1604" i="6"/>
  <c r="O1150" i="6"/>
  <c r="O1889" i="6"/>
  <c r="O1215" i="6"/>
  <c r="O190" i="6"/>
  <c r="O1446" i="6"/>
  <c r="O812" i="6"/>
  <c r="O1458" i="6"/>
  <c r="O893" i="6"/>
  <c r="O1000" i="6"/>
  <c r="O655" i="6"/>
  <c r="O1142" i="6"/>
  <c r="O133" i="6"/>
  <c r="O1800" i="6"/>
  <c r="O928" i="6"/>
  <c r="O1363" i="6"/>
  <c r="O741" i="6"/>
  <c r="O1046" i="6"/>
  <c r="O543" i="6"/>
  <c r="O1926" i="6"/>
  <c r="O416" i="6"/>
  <c r="O527" i="6"/>
  <c r="O817" i="6"/>
  <c r="O1243" i="6"/>
  <c r="O1381" i="6"/>
  <c r="O367" i="6"/>
  <c r="O492" i="6"/>
  <c r="O1512" i="6"/>
  <c r="O359" i="6"/>
  <c r="O1340" i="6"/>
  <c r="O726" i="6"/>
  <c r="O925" i="6"/>
  <c r="O524" i="6"/>
  <c r="O545" i="6"/>
  <c r="O1014" i="6"/>
  <c r="O337" i="6"/>
  <c r="O876" i="6"/>
  <c r="O902" i="6"/>
  <c r="O802" i="6"/>
  <c r="O1720" i="6"/>
  <c r="O158" i="6"/>
  <c r="O13" i="6"/>
  <c r="O1952" i="6"/>
  <c r="O288" i="6"/>
  <c r="O1071" i="6"/>
  <c r="O1228" i="6"/>
  <c r="O1235" i="6"/>
  <c r="O600" i="6"/>
  <c r="O1008" i="6"/>
  <c r="O464" i="6"/>
  <c r="O724" i="6"/>
  <c r="O1264" i="6"/>
  <c r="O59" i="6"/>
  <c r="O177" i="6"/>
  <c r="O1275" i="6"/>
  <c r="O19" i="6"/>
  <c r="O1186" i="6"/>
  <c r="O210" i="6"/>
  <c r="O927" i="6"/>
  <c r="O1490" i="6"/>
  <c r="O914" i="6"/>
  <c r="O1715" i="6"/>
  <c r="O1881" i="6"/>
  <c r="O1583" i="6"/>
  <c r="O1025" i="6"/>
  <c r="O842" i="6"/>
  <c r="O1779" i="6"/>
  <c r="O745" i="6"/>
  <c r="O1816" i="6"/>
  <c r="O1203" i="6"/>
  <c r="O1345" i="6"/>
  <c r="O32" i="6"/>
  <c r="O1786" i="6"/>
  <c r="O671" i="6"/>
  <c r="O432" i="6"/>
  <c r="O1944" i="6"/>
  <c r="O1674" i="6"/>
  <c r="O515" i="6"/>
  <c r="O1162" i="6"/>
  <c r="O513" i="6"/>
  <c r="O715" i="6"/>
  <c r="O1642" i="6"/>
  <c r="O559" i="6"/>
  <c r="O1498" i="6"/>
  <c r="O1069" i="6"/>
  <c r="O1112" i="6"/>
  <c r="O917" i="6"/>
  <c r="O1801" i="6"/>
  <c r="O1689" i="6"/>
  <c r="O509" i="6"/>
  <c r="O1148" i="6"/>
  <c r="O366" i="6"/>
  <c r="O295" i="6"/>
  <c r="O647" i="6"/>
  <c r="O1554" i="6"/>
  <c r="O1011" i="6"/>
  <c r="O15" i="6"/>
  <c r="O639" i="6"/>
  <c r="O729" i="6"/>
  <c r="O1910" i="6"/>
  <c r="O377" i="6"/>
  <c r="O48" i="6"/>
  <c r="O859" i="6"/>
  <c r="O1415" i="6"/>
  <c r="O1497" i="6"/>
  <c r="O1876" i="6"/>
  <c r="O1082" i="6"/>
  <c r="O330" i="6"/>
  <c r="O262" i="6"/>
  <c r="O1668" i="6"/>
  <c r="O819" i="6"/>
  <c r="O1287" i="6"/>
  <c r="O427" i="6"/>
  <c r="O1901" i="6"/>
  <c r="O1531" i="6"/>
  <c r="O174" i="6"/>
  <c r="O189" i="6"/>
  <c r="O1136" i="6"/>
  <c r="O1724" i="6"/>
  <c r="O1050" i="6"/>
  <c r="O1098" i="6"/>
  <c r="O349" i="6"/>
  <c r="O30" i="6"/>
  <c r="O908" i="6"/>
  <c r="O588" i="6"/>
  <c r="O834" i="6"/>
  <c r="O1324" i="6"/>
  <c r="O1383" i="6"/>
  <c r="O1234" i="6"/>
  <c r="O437" i="6"/>
  <c r="O1160" i="6"/>
  <c r="O428" i="6"/>
  <c r="O123" i="6"/>
  <c r="O1230" i="6"/>
  <c r="O551" i="6"/>
  <c r="O1508" i="6"/>
  <c r="O499" i="6"/>
  <c r="O733" i="6"/>
  <c r="O1099" i="6"/>
  <c r="O375" i="6"/>
  <c r="O712" i="6"/>
  <c r="O1636" i="6"/>
  <c r="O1921" i="6"/>
  <c r="O392" i="6"/>
  <c r="O436" i="6"/>
  <c r="O732" i="6"/>
  <c r="O246" i="6"/>
  <c r="O405" i="6"/>
  <c r="O725" i="6"/>
  <c r="O651" i="6"/>
  <c r="O861" i="6"/>
  <c r="O624" i="6"/>
  <c r="O954" i="6"/>
  <c r="O526" i="6"/>
  <c r="O959" i="6"/>
  <c r="M177" i="6"/>
  <c r="N177" i="6" s="1"/>
  <c r="M809" i="6"/>
  <c r="N809" i="6" s="1"/>
  <c r="M347" i="6"/>
  <c r="N347" i="6" s="1"/>
  <c r="M632" i="6"/>
  <c r="N632" i="6" s="1"/>
  <c r="O1459" i="6"/>
  <c r="O1942" i="6"/>
  <c r="O1353" i="6"/>
  <c r="O115" i="6"/>
  <c r="O1578" i="6"/>
  <c r="O474" i="6"/>
  <c r="O195" i="6"/>
  <c r="O815" i="6"/>
  <c r="O848" i="6"/>
  <c r="O388" i="6"/>
  <c r="O627" i="6"/>
  <c r="O846" i="6"/>
  <c r="O1015" i="6"/>
  <c r="O362" i="6"/>
  <c r="O883" i="6"/>
  <c r="O940" i="6"/>
  <c r="O1761" i="6"/>
  <c r="O1119" i="6"/>
  <c r="O1075" i="6"/>
  <c r="O1168" i="6"/>
  <c r="O322" i="6"/>
  <c r="O1397" i="6"/>
  <c r="O352" i="6"/>
  <c r="O1124" i="6"/>
  <c r="O68" i="6"/>
  <c r="O472" i="6"/>
  <c r="O905" i="6"/>
  <c r="O273" i="6"/>
  <c r="O465" i="6"/>
  <c r="O204" i="6"/>
  <c r="O73" i="6"/>
  <c r="O1891" i="6"/>
  <c r="O913" i="6"/>
  <c r="O1201" i="6"/>
  <c r="O1847" i="6"/>
  <c r="O968" i="6"/>
  <c r="O1427" i="6"/>
  <c r="O615" i="6"/>
  <c r="O199" i="6"/>
  <c r="O736" i="6"/>
  <c r="O926" i="6"/>
  <c r="O571" i="6"/>
  <c r="O1394" i="6"/>
  <c r="O238" i="6"/>
  <c r="O610" i="6"/>
  <c r="O169" i="6"/>
  <c r="O1198" i="6"/>
  <c r="O264" i="6"/>
  <c r="O201" i="6"/>
  <c r="O1138" i="6"/>
  <c r="O1586" i="6"/>
  <c r="O1654" i="6"/>
  <c r="O1685" i="6"/>
  <c r="O395" i="6"/>
  <c r="O1367" i="6"/>
  <c r="O667" i="6"/>
  <c r="O632" i="6"/>
  <c r="O1620" i="6"/>
  <c r="O562" i="6"/>
  <c r="O1176" i="6"/>
  <c r="O1315" i="6"/>
  <c r="O478" i="6"/>
  <c r="O1316" i="6"/>
  <c r="O340" i="6"/>
  <c r="O229" i="6"/>
  <c r="O1140" i="6"/>
  <c r="O54" i="6"/>
  <c r="O1529" i="6"/>
  <c r="O406" i="6"/>
  <c r="O272" i="6"/>
  <c r="O153" i="6"/>
  <c r="O614" i="6"/>
  <c r="O250" i="6"/>
  <c r="O1592" i="6"/>
  <c r="O1478" i="6"/>
  <c r="O339" i="6"/>
  <c r="O1873" i="6"/>
  <c r="O1296" i="6"/>
  <c r="O1127" i="6"/>
  <c r="O1587" i="6"/>
  <c r="O621" i="6"/>
  <c r="O1516" i="6"/>
  <c r="O461" i="6"/>
  <c r="O1777" i="6"/>
  <c r="O886" i="6"/>
  <c r="O962" i="6"/>
  <c r="O574" i="6"/>
  <c r="O289" i="6"/>
  <c r="O1862" i="6"/>
  <c r="O65" i="6"/>
  <c r="O326" i="6"/>
  <c r="O519" i="6"/>
  <c r="O1794" i="6"/>
  <c r="O1615" i="6"/>
  <c r="O583" i="6"/>
  <c r="O257" i="6"/>
  <c r="O206" i="6"/>
  <c r="O361" i="6"/>
  <c r="O1189" i="6"/>
  <c r="O620" i="6"/>
  <c r="O554" i="6"/>
  <c r="O1428" i="6"/>
  <c r="O1807" i="6"/>
  <c r="O1694" i="6"/>
  <c r="O462" i="6"/>
  <c r="O623" i="6"/>
  <c r="O251" i="6"/>
  <c r="O1268" i="6"/>
  <c r="O95" i="6"/>
  <c r="O1152" i="6"/>
  <c r="O162" i="6"/>
  <c r="O431" i="6"/>
  <c r="O1262" i="6"/>
  <c r="O176" i="6"/>
  <c r="O877" i="6"/>
  <c r="O281" i="6"/>
  <c r="O1253" i="6"/>
  <c r="O309" i="6"/>
  <c r="O1125" i="6"/>
  <c r="O982" i="6"/>
  <c r="O983" i="6"/>
  <c r="O1555" i="6"/>
  <c r="O790" i="6"/>
  <c r="O841" i="6"/>
  <c r="O266" i="6"/>
  <c r="O850" i="6"/>
  <c r="O618" i="6"/>
  <c r="O435" i="6"/>
  <c r="O27" i="6"/>
  <c r="O909" i="6"/>
  <c r="O486" i="6"/>
  <c r="O885" i="6"/>
  <c r="O132" i="6"/>
  <c r="O958" i="6"/>
  <c r="O775" i="6"/>
  <c r="O1713" i="6"/>
  <c r="O737" i="6"/>
  <c r="O747" i="6"/>
  <c r="O1849" i="6"/>
  <c r="O1598" i="6"/>
  <c r="O415" i="6"/>
  <c r="O345" i="6"/>
  <c r="O1706" i="6"/>
  <c r="O208" i="6"/>
  <c r="O456" i="6"/>
  <c r="O412" i="6"/>
  <c r="O1060" i="6"/>
  <c r="O805" i="6"/>
  <c r="O445" i="6"/>
  <c r="O500" i="6"/>
  <c r="O1764" i="6"/>
  <c r="O29" i="6"/>
  <c r="O694" i="6"/>
  <c r="O1084" i="6"/>
  <c r="O1750" i="6"/>
  <c r="O121" i="6"/>
  <c r="M836" i="6"/>
  <c r="N836" i="6" s="1"/>
  <c r="O1126" i="6"/>
  <c r="M1759" i="6"/>
  <c r="N1759" i="6" s="1"/>
  <c r="O83" i="6"/>
  <c r="O1774" i="6"/>
  <c r="O60" i="6"/>
  <c r="O1021" i="6"/>
  <c r="O109" i="6"/>
  <c r="O1029" i="6"/>
  <c r="O1004" i="6"/>
  <c r="O1214" i="6"/>
  <c r="O568" i="6"/>
  <c r="O910" i="6"/>
  <c r="O989" i="6"/>
  <c r="O336" i="6"/>
  <c r="O529" i="6"/>
  <c r="O240" i="6"/>
  <c r="O985" i="6"/>
  <c r="O372" i="6"/>
  <c r="O673" i="6"/>
  <c r="O368" i="6"/>
  <c r="O380" i="6"/>
  <c r="O117" i="6"/>
  <c r="O604" i="6"/>
  <c r="O382" i="6"/>
  <c r="O1543" i="6"/>
  <c r="O175" i="6"/>
  <c r="O937" i="6"/>
  <c r="O1229" i="6"/>
  <c r="O122" i="6"/>
  <c r="O1074" i="6"/>
  <c r="O180" i="6"/>
  <c r="O1625" i="6"/>
  <c r="O163" i="6"/>
  <c r="O753" i="6"/>
  <c r="O18" i="6"/>
  <c r="O88" i="6"/>
  <c r="O576" i="6"/>
  <c r="O1584" i="6"/>
  <c r="O480" i="6"/>
  <c r="O350" i="6"/>
  <c r="O1151" i="6"/>
  <c r="O1327" i="6"/>
  <c r="O467" i="6"/>
  <c r="O1118" i="6"/>
  <c r="O1628" i="6"/>
  <c r="O510" i="6"/>
  <c r="O1135" i="6"/>
  <c r="O1502" i="6"/>
  <c r="O663" i="6"/>
  <c r="O1758" i="6"/>
  <c r="O1217" i="6"/>
  <c r="O1276" i="6"/>
  <c r="O1696" i="6"/>
  <c r="O786" i="6"/>
  <c r="O1717" i="6"/>
  <c r="O704" i="6"/>
  <c r="O460" i="6"/>
  <c r="O1047" i="6"/>
  <c r="O1688" i="6"/>
  <c r="O1785" i="6"/>
  <c r="O1384" i="6"/>
  <c r="O799" i="6"/>
  <c r="O307" i="6"/>
  <c r="O1149" i="6"/>
  <c r="O1851" i="6"/>
  <c r="O1857" i="6"/>
  <c r="O648" i="6"/>
  <c r="O1461" i="6"/>
  <c r="O1454" i="6"/>
  <c r="O196" i="6"/>
  <c r="O683" i="6"/>
  <c r="O1226" i="6"/>
  <c r="O1663" i="6"/>
  <c r="O1746" i="6"/>
  <c r="O148" i="6"/>
  <c r="O1166" i="6"/>
  <c r="O1747" i="6"/>
  <c r="O992" i="6"/>
  <c r="O1023" i="6"/>
  <c r="O658" i="6"/>
  <c r="O1133" i="6"/>
  <c r="O1342" i="6"/>
  <c r="O1748" i="6"/>
  <c r="O696" i="6"/>
  <c r="O1792" i="6"/>
  <c r="O418" i="6"/>
  <c r="O112" i="6"/>
  <c r="O552" i="6"/>
  <c r="O1116" i="6"/>
  <c r="O1893" i="6"/>
  <c r="O384" i="6"/>
  <c r="O301" i="6"/>
  <c r="O687" i="6"/>
  <c r="O852" i="6"/>
  <c r="O1154" i="6"/>
  <c r="O1754" i="6"/>
  <c r="O1419" i="6"/>
  <c r="O1737" i="6"/>
  <c r="O215" i="6"/>
  <c r="O1024" i="6"/>
  <c r="O1452" i="6"/>
  <c r="O107" i="6"/>
  <c r="O1425" i="6"/>
  <c r="O1323" i="6"/>
  <c r="O1163" i="6"/>
  <c r="O365" i="6"/>
  <c r="O653" i="6"/>
  <c r="O701" i="6"/>
  <c r="O1937" i="6"/>
  <c r="O1795" i="6"/>
  <c r="O1588" i="6"/>
  <c r="O649" i="6"/>
  <c r="O287" i="6"/>
  <c r="O1741" i="6"/>
  <c r="O477" i="6"/>
  <c r="O1647" i="6"/>
  <c r="O1040" i="6"/>
  <c r="M1562" i="6"/>
  <c r="N1562" i="6" s="1"/>
  <c r="M143" i="6"/>
  <c r="N143" i="6" s="1"/>
  <c r="O1829" i="6"/>
  <c r="O8" i="6"/>
  <c r="O1826" i="6"/>
  <c r="O200" i="6"/>
  <c r="O1374" i="6"/>
  <c r="O439" i="6"/>
  <c r="O601" i="6"/>
  <c r="O1052" i="6"/>
  <c r="O664" i="6"/>
  <c r="O99" i="6"/>
  <c r="O142" i="6"/>
  <c r="O966" i="6"/>
  <c r="O407" i="6"/>
  <c r="O1645" i="6"/>
  <c r="O426" i="6"/>
  <c r="O517" i="6"/>
  <c r="O1565" i="6"/>
  <c r="O931" i="6"/>
  <c r="O1605" i="6"/>
  <c r="O1035" i="6"/>
  <c r="O1945" i="6"/>
  <c r="O371" i="6"/>
  <c r="O1852" i="6"/>
  <c r="O1392" i="6"/>
  <c r="O1077" i="6"/>
  <c r="O820" i="6"/>
  <c r="O403" i="6"/>
  <c r="O103" i="6"/>
  <c r="O1953" i="6"/>
  <c r="O1298" i="6"/>
  <c r="O1387" i="6"/>
  <c r="O1547" i="6"/>
  <c r="O1772" i="6"/>
  <c r="O1305" i="6"/>
  <c r="O159" i="6"/>
  <c r="O858" i="6"/>
  <c r="O36" i="6"/>
  <c r="O1655" i="6"/>
  <c r="O986" i="6"/>
  <c r="O782" i="6"/>
  <c r="O214" i="6"/>
  <c r="O783" i="6"/>
  <c r="O276" i="6"/>
  <c r="O1727" i="6"/>
  <c r="O459" i="6"/>
  <c r="O1429" i="6"/>
  <c r="O682" i="6"/>
  <c r="O763" i="6"/>
  <c r="O291" i="6"/>
  <c r="O764" i="6"/>
  <c r="O1802" i="6"/>
  <c r="O1544" i="6"/>
  <c r="O1815" i="6"/>
  <c r="O448" i="6"/>
  <c r="O1246" i="6"/>
  <c r="O981" i="6"/>
  <c r="O904" i="6"/>
  <c r="O590" i="6"/>
  <c r="O1104" i="6"/>
  <c r="O1164" i="6"/>
  <c r="O410" i="6"/>
  <c r="O1054" i="6"/>
  <c r="O421" i="6"/>
  <c r="O666" i="6"/>
  <c r="O1697" i="6"/>
  <c r="O1579" i="6"/>
  <c r="O147" i="6"/>
  <c r="O1823" i="6"/>
  <c r="O1830" i="6"/>
  <c r="O1836" i="6"/>
  <c r="O921" i="6"/>
  <c r="O847" i="6"/>
  <c r="O77" i="6"/>
  <c r="O1524" i="6"/>
  <c r="O1632" i="6"/>
  <c r="O1080" i="6"/>
  <c r="O857" i="6"/>
  <c r="O434" i="6"/>
  <c r="O481" i="6"/>
  <c r="O488" i="6"/>
  <c r="O807" i="6"/>
  <c r="O622" i="6"/>
  <c r="O1693" i="6"/>
  <c r="O1352" i="6"/>
  <c r="O1413" i="6"/>
  <c r="O1284" i="6"/>
  <c r="O688" i="6"/>
  <c r="O813" i="6"/>
  <c r="O1603" i="6"/>
  <c r="O1437" i="6"/>
  <c r="O565" i="6"/>
  <c r="O1318" i="6"/>
  <c r="O1036" i="6"/>
  <c r="O739" i="6"/>
  <c r="O346" i="6"/>
  <c r="O52" i="6"/>
  <c r="O1336" i="6"/>
  <c r="O767" i="6"/>
  <c r="O411" i="6"/>
  <c r="O1170" i="6"/>
  <c r="O1623" i="6"/>
  <c r="O1245" i="6"/>
  <c r="O1265" i="6"/>
  <c r="O1833" i="6"/>
  <c r="O1835" i="6"/>
  <c r="O1832" i="6"/>
  <c r="O1827" i="6"/>
  <c r="O1917" i="6"/>
  <c r="O447" i="6"/>
  <c r="O1934" i="6"/>
  <c r="O1549" i="6"/>
  <c r="O89" i="6"/>
  <c r="O943" i="6"/>
  <c r="O1039" i="6"/>
  <c r="O110" i="6"/>
  <c r="O420" i="6"/>
  <c r="O970" i="6"/>
  <c r="O34" i="6"/>
  <c r="O265" i="6"/>
  <c r="O1966" i="6"/>
  <c r="O1272" i="6"/>
  <c r="O672" i="6"/>
  <c r="O424" i="6"/>
  <c r="O784" i="6"/>
  <c r="O1818" i="6"/>
  <c r="O1556" i="6"/>
  <c r="O872" i="6"/>
  <c r="O292" i="6"/>
  <c r="O1260" i="6"/>
  <c r="O994" i="6"/>
  <c r="O634" i="6"/>
  <c r="O274" i="6"/>
  <c r="O10" i="6"/>
  <c r="O656" i="6"/>
  <c r="O1864" i="6"/>
  <c r="O429" i="6"/>
  <c r="O1424" i="6"/>
  <c r="O1532" i="6"/>
  <c r="O1202" i="6"/>
  <c r="O1044" i="6"/>
  <c r="O1448" i="6"/>
  <c r="O907" i="6"/>
  <c r="O1880" i="6"/>
  <c r="O1894" i="6"/>
  <c r="O1874" i="6"/>
  <c r="O1423" i="6"/>
  <c r="O512" i="6"/>
  <c r="O1274" i="6"/>
  <c r="O878" i="6"/>
  <c r="O28" i="6"/>
  <c r="O1860" i="6"/>
  <c r="O1962" i="6"/>
  <c r="O1914" i="6"/>
  <c r="O1426" i="6"/>
  <c r="O518" i="6"/>
  <c r="O1728" i="6"/>
  <c r="O1457" i="6"/>
  <c r="O1900" i="6"/>
  <c r="O1712" i="6"/>
  <c r="O1143" i="6"/>
  <c r="O887" i="6"/>
  <c r="O674" i="6"/>
  <c r="O90" i="6"/>
  <c r="O829" i="6"/>
  <c r="O328" i="6"/>
  <c r="O129" i="6"/>
  <c r="O1884" i="6"/>
  <c r="O1443" i="6"/>
  <c r="O1359" i="6"/>
  <c r="O1759" i="6"/>
  <c r="O1500" i="6"/>
  <c r="O743" i="6"/>
  <c r="O1828" i="6"/>
  <c r="O1825" i="6"/>
  <c r="O1326" i="6"/>
  <c r="O593" i="6"/>
  <c r="O818" i="6"/>
  <c r="O1211" i="6"/>
  <c r="O1197" i="6"/>
  <c r="O670" i="6"/>
  <c r="O318" i="6"/>
  <c r="O717" i="6"/>
  <c r="O1520" i="6"/>
  <c r="O383" i="6"/>
  <c r="O957" i="6"/>
  <c r="O237" i="6"/>
  <c r="O141" i="6"/>
  <c r="O564" i="6"/>
  <c r="O1465" i="6"/>
  <c r="O800" i="6"/>
  <c r="O903" i="6"/>
  <c r="O1701" i="6"/>
  <c r="O1358" i="6"/>
  <c r="O1300" i="6"/>
  <c r="O1087" i="6"/>
  <c r="O644" i="6"/>
  <c r="O1752" i="6"/>
  <c r="O1517" i="6"/>
  <c r="O1167" i="6"/>
  <c r="O1897" i="6"/>
  <c r="O1585" i="6"/>
  <c r="O1817" i="6"/>
  <c r="O1306" i="6"/>
  <c r="O849" i="6"/>
  <c r="O357" i="6"/>
  <c r="O413" i="6"/>
  <c r="O1491" i="6"/>
  <c r="O252" i="6"/>
  <c r="O1722" i="6"/>
  <c r="O482" i="6"/>
  <c r="O703" i="6"/>
  <c r="O1242" i="6"/>
  <c r="O975" i="6"/>
  <c r="O1092" i="6"/>
  <c r="O233" i="6"/>
  <c r="O269" i="6"/>
  <c r="O932" i="6"/>
  <c r="O1661" i="6"/>
  <c r="O874" i="6"/>
  <c r="O1813" i="6"/>
  <c r="O654" i="6"/>
  <c r="O1959" i="6"/>
  <c r="O1573" i="6"/>
  <c r="O1886" i="6"/>
  <c r="O1856" i="6"/>
  <c r="O1279" i="6"/>
  <c r="O1006" i="6"/>
  <c r="O685" i="6"/>
  <c r="O286" i="6"/>
  <c r="O23" i="6"/>
  <c r="O699" i="6"/>
  <c r="O511" i="6"/>
  <c r="O1297" i="6"/>
  <c r="O1822" i="6"/>
  <c r="O1834" i="6"/>
  <c r="O370" i="6"/>
  <c r="O973" i="6"/>
  <c r="O631" i="6"/>
  <c r="O443" i="6"/>
  <c r="O542" i="6"/>
  <c r="O961" i="6"/>
  <c r="O1911" i="6"/>
  <c r="O1931" i="6"/>
  <c r="O325" i="6"/>
  <c r="O1475" i="6"/>
  <c r="O1773" i="6"/>
  <c r="O906" i="6"/>
  <c r="O191" i="6"/>
  <c r="O1958" i="6"/>
  <c r="O1927" i="6"/>
  <c r="O1391" i="6"/>
  <c r="O1045" i="6"/>
  <c r="O560" i="6"/>
  <c r="O1534" i="6"/>
  <c r="O221" i="6"/>
  <c r="O930" i="6"/>
  <c r="O1581" i="6"/>
  <c r="O748" i="6"/>
  <c r="O572" i="6"/>
  <c r="O1658" i="6"/>
  <c r="O1938" i="6"/>
  <c r="O1509" i="6"/>
  <c r="O920" i="6"/>
  <c r="O1196" i="6"/>
  <c r="O1220" i="6"/>
  <c r="O791" i="6"/>
  <c r="O665" i="6"/>
  <c r="O661" i="6"/>
  <c r="O1682" i="6"/>
  <c r="O756" i="6"/>
  <c r="O1680" i="6"/>
  <c r="O579" i="6"/>
  <c r="O1936" i="6"/>
  <c r="O1182" i="6"/>
  <c r="O939" i="6"/>
  <c r="O1868" i="6"/>
  <c r="O740" i="6"/>
  <c r="O271" i="6"/>
  <c r="O449" i="6"/>
  <c r="O774" i="6"/>
  <c r="O586" i="6"/>
  <c r="O1560" i="6"/>
  <c r="O746" i="6"/>
  <c r="O1788" i="6"/>
  <c r="O1530" i="6"/>
  <c r="O1493" i="6"/>
  <c r="O781" i="6"/>
  <c r="O1233" i="6"/>
  <c r="O969" i="6"/>
  <c r="O603" i="6"/>
  <c r="O249" i="6"/>
  <c r="O1624" i="6"/>
  <c r="O463" i="6"/>
  <c r="O1918" i="6"/>
  <c r="O755" i="6"/>
  <c r="O929" i="6"/>
  <c r="O1483" i="6"/>
  <c r="O320" i="6"/>
  <c r="O1913" i="6"/>
  <c r="O1438" i="6"/>
  <c r="O827" i="6"/>
  <c r="O243" i="6"/>
  <c r="O1463" i="6"/>
  <c r="O1930" i="6"/>
  <c r="O1570" i="6"/>
  <c r="O1477" i="6"/>
  <c r="O1083" i="6"/>
  <c r="O804" i="6"/>
  <c r="O376" i="6"/>
  <c r="O1837" i="6"/>
  <c r="O1831" i="6"/>
  <c r="O584" i="6"/>
  <c r="O997" i="6"/>
  <c r="O794" i="6"/>
  <c r="O1505" i="6"/>
  <c r="O487" i="6"/>
  <c r="O971" i="6"/>
  <c r="O1751" i="6"/>
  <c r="O1743" i="6"/>
  <c r="O144" i="6"/>
  <c r="O1799" i="6"/>
  <c r="O1533" i="6"/>
  <c r="O860" i="6"/>
  <c r="O140" i="6"/>
  <c r="O1295" i="6"/>
  <c r="O1731" i="6"/>
  <c r="O1350" i="6"/>
  <c r="O575" i="6"/>
  <c r="O1034" i="6"/>
  <c r="O1325" i="6"/>
  <c r="O1725" i="6"/>
  <c r="O675" i="6"/>
  <c r="O76" i="6"/>
  <c r="O1646" i="6"/>
  <c r="O1678" i="6"/>
  <c r="O1187" i="6"/>
  <c r="O1237" i="6"/>
  <c r="O823" i="6"/>
  <c r="O1496" i="6"/>
  <c r="O1417" i="6"/>
  <c r="O1103" i="6"/>
  <c r="O358" i="6"/>
  <c r="O1172" i="6"/>
  <c r="O1843" i="6"/>
  <c r="O1768" i="6"/>
  <c r="O1798" i="6"/>
  <c r="O209" i="6"/>
  <c r="O1621" i="6"/>
  <c r="O1928" i="6"/>
  <c r="O1630" i="6"/>
  <c r="O1137" i="6"/>
  <c r="O880" i="6"/>
  <c r="O454" i="6"/>
  <c r="O1049" i="6"/>
  <c r="O516" i="6"/>
  <c r="O1887" i="6"/>
  <c r="O1925" i="6"/>
  <c r="O1503" i="6"/>
  <c r="O496" i="6"/>
  <c r="O1753" i="6"/>
  <c r="O1494" i="6"/>
  <c r="O573" i="6"/>
  <c r="O1190" i="6"/>
  <c r="O1175" i="6"/>
  <c r="O918" i="6"/>
  <c r="O540" i="6"/>
  <c r="O205" i="6"/>
  <c r="O1690" i="6"/>
  <c r="O1846" i="6"/>
  <c r="O1745" i="6"/>
  <c r="O1947" i="6"/>
  <c r="O1838" i="6"/>
  <c r="O93" i="6"/>
  <c r="O391" i="6"/>
  <c r="O31" i="6"/>
  <c r="O606" i="6"/>
  <c r="O1776" i="6"/>
  <c r="O1216" i="6"/>
  <c r="O528" i="6"/>
  <c r="O681" i="6"/>
  <c r="O441" i="6"/>
  <c r="O319" i="6"/>
  <c r="O636" i="6"/>
  <c r="O1158" i="6"/>
  <c r="O154" i="6"/>
  <c r="O1766" i="6"/>
  <c r="O1821" i="6"/>
  <c r="O81" i="6"/>
  <c r="O1131" i="6"/>
  <c r="O1867" i="6"/>
  <c r="O1536" i="6"/>
  <c r="O1451" i="6"/>
  <c r="O843" i="6"/>
  <c r="O1793" i="6"/>
  <c r="O1783" i="6"/>
  <c r="O67" i="6"/>
  <c r="O1538" i="6"/>
  <c r="O1600" i="6"/>
  <c r="O873" i="6"/>
  <c r="O152" i="6"/>
  <c r="O1765" i="6"/>
  <c r="O1810" i="6"/>
  <c r="O1590" i="6"/>
  <c r="O1072" i="6"/>
  <c r="O735" i="6"/>
  <c r="O597" i="6"/>
  <c r="O37" i="6"/>
  <c r="O1420" i="6"/>
  <c r="O1882" i="6"/>
  <c r="O1378" i="6"/>
  <c r="O980" i="6"/>
  <c r="O558" i="6"/>
  <c r="O172" i="6"/>
  <c r="O1691" i="6"/>
  <c r="O1422" i="6"/>
  <c r="O1360" i="6"/>
  <c r="O1576" i="6"/>
  <c r="O425" i="6"/>
  <c r="O1929" i="6"/>
  <c r="O1716" i="6"/>
  <c r="O1402" i="6"/>
  <c r="O1101" i="6"/>
  <c r="O1254" i="6"/>
  <c r="O1159" i="6"/>
  <c r="O1842" i="6"/>
  <c r="O1896" i="6"/>
  <c r="O814" i="6"/>
  <c r="O231" i="6"/>
  <c r="O1293" i="6"/>
  <c r="O709" i="6"/>
  <c r="O1523" i="6"/>
  <c r="O1450" i="6"/>
  <c r="O1076" i="6"/>
  <c r="O792" i="6"/>
  <c r="O363" i="6"/>
  <c r="O79" i="6"/>
  <c r="O1431" i="6"/>
  <c r="O1915" i="6"/>
  <c r="O1061" i="6"/>
  <c r="O1948" i="6"/>
  <c r="O1522" i="6"/>
  <c r="O646" i="6"/>
  <c r="O1883" i="6"/>
  <c r="O1610" i="6"/>
  <c r="O1304" i="6"/>
  <c r="O1068" i="6"/>
  <c r="O1078" i="6"/>
  <c r="O592" i="6"/>
  <c r="O156" i="6"/>
  <c r="O227" i="6"/>
  <c r="O1313" i="6"/>
  <c r="O414" i="6"/>
  <c r="O1473" i="6"/>
  <c r="O1042" i="6"/>
  <c r="O385" i="6"/>
  <c r="O1227" i="6"/>
  <c r="O1001" i="6"/>
  <c r="O514" i="6"/>
  <c r="O1711" i="6"/>
  <c r="O1161" i="6"/>
  <c r="O865" i="6"/>
  <c r="O468" i="6"/>
  <c r="O160" i="6"/>
  <c r="O267" i="6"/>
  <c r="O1065" i="6"/>
  <c r="O1319" i="6"/>
  <c r="O1528" i="6"/>
  <c r="O1730" i="6"/>
  <c r="O1081" i="6"/>
  <c r="O1871" i="6"/>
  <c r="O1704" i="6"/>
  <c r="O894" i="6"/>
  <c r="O1734" i="6"/>
  <c r="O1744" i="6"/>
  <c r="O628" i="6"/>
  <c r="O134" i="6"/>
  <c r="O765" i="6"/>
  <c r="O811" i="6"/>
  <c r="O1343" i="6"/>
  <c r="O1005" i="6"/>
  <c r="O645" i="6"/>
  <c r="O285" i="6"/>
  <c r="O1878" i="6"/>
  <c r="O317" i="6"/>
  <c r="O1719" i="6"/>
  <c r="O470" i="6"/>
  <c r="O771" i="6"/>
  <c r="O1963" i="6"/>
  <c r="O719" i="6"/>
  <c r="O1809" i="6"/>
  <c r="O1551" i="6"/>
  <c r="O1231" i="6"/>
  <c r="O1954" i="6"/>
  <c r="O964" i="6"/>
  <c r="O1943" i="6"/>
  <c r="O1567" i="6"/>
  <c r="O1273" i="6"/>
  <c r="O534" i="6"/>
  <c r="O58" i="6"/>
  <c r="O1664" i="6"/>
  <c r="O936" i="6"/>
  <c r="O501" i="6"/>
  <c r="O1259" i="6"/>
  <c r="O950" i="6"/>
  <c r="O581" i="6"/>
  <c r="O230" i="6"/>
  <c r="O1449" i="6"/>
  <c r="O1667" i="6"/>
  <c r="O1805" i="6"/>
  <c r="O1908" i="6"/>
  <c r="O1436" i="6"/>
  <c r="O327" i="6"/>
  <c r="O1767" i="6"/>
  <c r="O1488" i="6"/>
  <c r="O1173" i="6"/>
  <c r="O150" i="6"/>
  <c r="O888" i="6"/>
  <c r="O398" i="6"/>
  <c r="O607" i="6"/>
  <c r="O149" i="6"/>
  <c r="O369" i="6"/>
  <c r="O35" i="6"/>
  <c r="O1267" i="6"/>
  <c r="O1263" i="6"/>
  <c r="O1487" i="6"/>
  <c r="O504" i="6"/>
  <c r="O1194" i="6"/>
  <c r="O641" i="6"/>
  <c r="O187" i="6"/>
  <c r="O979" i="6"/>
  <c r="O1819" i="6"/>
  <c r="O1375" i="6"/>
  <c r="O723" i="6"/>
  <c r="O143" i="6"/>
  <c r="O1922" i="6"/>
  <c r="O1740" i="6"/>
  <c r="O1156" i="6"/>
  <c r="O1739" i="6"/>
  <c r="O331" i="6"/>
  <c r="O1130" i="6"/>
  <c r="O1582" i="6"/>
  <c r="O1909" i="6"/>
  <c r="O690" i="6"/>
  <c r="O1705" i="6"/>
  <c r="O1686" i="6"/>
  <c r="O1472" i="6"/>
  <c r="O138" i="6"/>
  <c r="O1814" i="6"/>
  <c r="O1408" i="6"/>
  <c r="O1344" i="6"/>
  <c r="O798" i="6"/>
  <c r="O1506" i="6"/>
  <c r="O1607" i="6"/>
  <c r="O1651" i="6"/>
  <c r="O1903" i="6"/>
  <c r="O1406" i="6"/>
  <c r="O832" i="6"/>
  <c r="O113" i="6"/>
  <c r="O1404" i="6"/>
  <c r="O1612" i="6"/>
  <c r="O1676" i="6"/>
  <c r="O1333" i="6"/>
  <c r="O1781" i="6"/>
  <c r="O1398" i="6"/>
  <c r="O505" i="6"/>
  <c r="O1756" i="6"/>
  <c r="O638" i="6"/>
  <c r="O1812" i="6"/>
  <c r="O1311" i="6"/>
  <c r="O938" i="6"/>
  <c r="O494" i="6"/>
  <c r="O118" i="6"/>
  <c r="O1699" i="6"/>
  <c r="O773" i="6"/>
  <c r="O417" i="6"/>
  <c r="O1445" i="6"/>
  <c r="O1629" i="6"/>
  <c r="O700" i="6"/>
  <c r="O1866" i="6"/>
  <c r="O1675" i="6"/>
  <c r="O1349" i="6"/>
  <c r="O1059" i="6"/>
  <c r="O1169" i="6"/>
  <c r="O1376" i="6"/>
  <c r="O1770" i="6"/>
  <c r="O207" i="6"/>
  <c r="O710" i="6"/>
  <c r="O161" i="6"/>
  <c r="O924" i="6"/>
  <c r="O1601" i="6"/>
  <c r="O294" i="6"/>
  <c r="O1371" i="6"/>
  <c r="O1018" i="6"/>
  <c r="O708" i="6"/>
  <c r="O306" i="6"/>
  <c r="O22" i="6"/>
  <c r="O757" i="6"/>
  <c r="O1757" i="6"/>
  <c r="O727" i="6"/>
  <c r="O680" i="6"/>
  <c r="O293" i="6"/>
  <c r="O749" i="6"/>
  <c r="O1869" i="6"/>
  <c r="O1574" i="6"/>
  <c r="O1244" i="6"/>
  <c r="O760" i="6"/>
  <c r="O995" i="6"/>
  <c r="O506" i="6"/>
  <c r="O75" i="6"/>
  <c r="O226" i="6"/>
  <c r="O1433" i="6"/>
  <c r="O652" i="6"/>
  <c r="O329" i="6"/>
  <c r="O912" i="6"/>
  <c r="O280" i="6"/>
  <c r="O1418" i="6"/>
  <c r="O64" i="6"/>
  <c r="O1784" i="6"/>
  <c r="O1546" i="6"/>
  <c r="O1108" i="6"/>
  <c r="O831" i="6"/>
  <c r="O402" i="6"/>
  <c r="O106" i="6"/>
  <c r="O1165" i="6"/>
  <c r="O1453" i="6"/>
  <c r="O1285" i="6"/>
  <c r="O1956" i="6"/>
  <c r="O1593" i="6"/>
  <c r="O692" i="6"/>
  <c r="O1939" i="6"/>
  <c r="O1649" i="6"/>
  <c r="O742" i="6"/>
  <c r="O1591" i="6"/>
  <c r="O1312" i="6"/>
  <c r="O553" i="6"/>
  <c r="O86" i="6"/>
  <c r="O1840" i="6"/>
  <c r="O1684" i="6"/>
  <c r="O744" i="6"/>
  <c r="O1271" i="6"/>
  <c r="O956" i="6"/>
  <c r="O596" i="6"/>
  <c r="O236" i="6"/>
  <c r="O1266" i="6"/>
  <c r="O1863" i="6"/>
  <c r="O1571" i="6"/>
  <c r="O1890" i="6"/>
  <c r="O1845" i="6"/>
  <c r="O1370" i="6"/>
  <c r="O315" i="6"/>
  <c r="O1771" i="6"/>
  <c r="O1501" i="6"/>
  <c r="O1179" i="6"/>
  <c r="O1949" i="6"/>
  <c r="O895" i="6"/>
  <c r="O1839" i="6"/>
  <c r="O1683" i="6"/>
  <c r="O1123" i="6"/>
  <c r="O444" i="6"/>
  <c r="O1317" i="6"/>
  <c r="O570" i="6"/>
  <c r="O676" i="6"/>
  <c r="O1671" i="6"/>
  <c r="O1208" i="6"/>
  <c r="O899" i="6"/>
  <c r="O522" i="6"/>
  <c r="O184" i="6"/>
  <c r="O1548" i="6"/>
  <c r="O1763" i="6"/>
  <c r="O1407" i="6"/>
  <c r="O1618" i="6"/>
  <c r="O1797" i="6"/>
  <c r="O1346" i="6"/>
  <c r="O40" i="6"/>
  <c r="O1729" i="6"/>
  <c r="O1439" i="6"/>
  <c r="O1114" i="6"/>
  <c r="O1291" i="6"/>
  <c r="O314" i="6"/>
  <c r="O234" i="6"/>
  <c r="O833" i="6"/>
  <c r="O305" i="6"/>
  <c r="O1332" i="6"/>
  <c r="O544" i="6"/>
  <c r="O1206" i="6"/>
  <c r="O642" i="6"/>
  <c r="O178" i="6"/>
  <c r="O1301" i="6"/>
  <c r="O1209" i="6"/>
  <c r="O541" i="6"/>
  <c r="O626" i="6"/>
  <c r="O567" i="6"/>
  <c r="O78" i="6"/>
  <c r="O1824" i="6"/>
  <c r="O198" i="6"/>
  <c r="O1038" i="6"/>
  <c r="O185" i="6"/>
  <c r="O1606" i="6"/>
  <c r="O1703" i="6"/>
  <c r="O1117" i="6"/>
  <c r="O74" i="6"/>
  <c r="O1935" i="6"/>
  <c r="O316" i="6"/>
  <c r="O923" i="6"/>
  <c r="O960" i="6"/>
  <c r="O1916" i="6"/>
  <c r="O423" i="6"/>
  <c r="O1627" i="6"/>
  <c r="O1351" i="6"/>
  <c r="O840" i="6"/>
  <c r="O1631" i="6"/>
  <c r="O1185" i="6"/>
  <c r="O1633" i="6"/>
  <c r="O1290" i="6"/>
  <c r="O625" i="6"/>
  <c r="O1539" i="6"/>
  <c r="O1455" i="6"/>
  <c r="O1013" i="6"/>
  <c r="O1872" i="6"/>
  <c r="O1421" i="6"/>
  <c r="O1337" i="6"/>
  <c r="O793" i="6"/>
  <c r="O80" i="6"/>
  <c r="O679" i="6"/>
  <c r="O1416" i="6"/>
  <c r="O1552" i="6"/>
  <c r="O730" i="6"/>
  <c r="O1662" i="6"/>
  <c r="O1221" i="6"/>
  <c r="O409" i="6"/>
  <c r="O547" i="6"/>
  <c r="O1619" i="6"/>
  <c r="O697" i="6"/>
  <c r="O1239" i="6"/>
  <c r="O879" i="6"/>
  <c r="O430" i="6"/>
  <c r="O85" i="6"/>
  <c r="O1659" i="6"/>
  <c r="O21" i="6"/>
  <c r="O1188" i="6"/>
  <c r="O1964" i="6"/>
  <c r="O1527" i="6"/>
  <c r="O657" i="6"/>
  <c r="O1879" i="6"/>
  <c r="O1616" i="6"/>
  <c r="O1310" i="6"/>
  <c r="O1791" i="6"/>
  <c r="O1085" i="6"/>
  <c r="O1373" i="6"/>
  <c r="O1639" i="6"/>
  <c r="O1386" i="6"/>
  <c r="O582" i="6"/>
  <c r="O97" i="6"/>
  <c r="O1898" i="6"/>
  <c r="O348" i="6"/>
  <c r="O1535" i="6"/>
  <c r="O1256" i="6"/>
  <c r="O698" i="6"/>
  <c r="O949" i="6"/>
  <c r="O845" i="6"/>
  <c r="O828" i="6"/>
  <c r="O751" i="6"/>
  <c r="O401" i="6"/>
  <c r="O1280" i="6"/>
  <c r="O1672" i="6"/>
  <c r="O1224" i="6"/>
  <c r="O891" i="6"/>
  <c r="O1141" i="6"/>
  <c r="O455" i="6"/>
  <c r="O1447" i="6"/>
  <c r="O181" i="6"/>
  <c r="O1648" i="6"/>
  <c r="O550" i="6"/>
  <c r="O254" i="6"/>
  <c r="O901" i="6"/>
  <c r="O1128" i="6"/>
  <c r="O1088" i="6"/>
  <c r="O128" i="6"/>
  <c r="O1261" i="6"/>
  <c r="O734" i="6"/>
  <c r="O1961" i="6"/>
  <c r="O471" i="6"/>
  <c r="O635" i="6"/>
  <c r="O390" i="6"/>
  <c r="O616" i="6"/>
  <c r="O693" i="6"/>
  <c r="O1640" i="6"/>
  <c r="O520" i="6"/>
  <c r="O1348" i="6"/>
  <c r="O944" i="6"/>
  <c r="O261" i="6"/>
  <c r="O889" i="6"/>
  <c r="O589" i="6"/>
  <c r="O863" i="6"/>
  <c r="O42" i="6"/>
  <c r="O56" i="6"/>
  <c r="O532" i="6"/>
  <c r="O1435" i="6"/>
  <c r="O490" i="6"/>
  <c r="O1559" i="6"/>
  <c r="O759" i="6"/>
  <c r="O51" i="6"/>
  <c r="O1637" i="6"/>
  <c r="O1723" i="6"/>
  <c r="O120" i="6"/>
  <c r="O720" i="6"/>
  <c r="O49" i="6"/>
  <c r="O466" i="6"/>
  <c r="O1309" i="6"/>
  <c r="O1218" i="6"/>
  <c r="O183" i="6"/>
  <c r="O135" i="6"/>
  <c r="O69" i="6"/>
  <c r="O788" i="6"/>
  <c r="O1283" i="6"/>
  <c r="O1286" i="6"/>
  <c r="O810" i="6"/>
  <c r="O256" i="6"/>
  <c r="O595" i="6"/>
  <c r="O387" i="6"/>
  <c r="O1354" i="6"/>
  <c r="O1796" i="6"/>
  <c r="O555" i="6"/>
  <c r="O1499" i="6"/>
  <c r="O157" i="6"/>
  <c r="O1193" i="6"/>
  <c r="O282" i="6"/>
  <c r="O789" i="6"/>
  <c r="O1308" i="6"/>
  <c r="O1733" i="6"/>
  <c r="O1022" i="6"/>
  <c r="O182" i="6"/>
  <c r="O619" i="6"/>
  <c r="O718" i="6"/>
  <c r="O898" i="6"/>
  <c r="O338" i="6"/>
  <c r="O996" i="6"/>
  <c r="O302" i="6"/>
  <c r="O1110" i="6"/>
  <c r="O1681" i="6"/>
  <c r="O660" i="6"/>
  <c r="O1611" i="6"/>
  <c r="O1804" i="6"/>
  <c r="O164" i="6"/>
  <c r="O25" i="6"/>
  <c r="O1568" i="6"/>
  <c r="O1467" i="6"/>
  <c r="O258" i="6"/>
  <c r="O145" i="6"/>
  <c r="O978" i="6"/>
  <c r="O193" i="6"/>
  <c r="O662" i="6"/>
  <c r="O1248" i="6"/>
  <c r="O1660" i="6"/>
  <c r="O1132" i="6"/>
  <c r="O130" i="6"/>
  <c r="O556" i="6"/>
  <c r="O1401" i="6"/>
  <c r="O1113" i="6"/>
  <c r="O450" i="6"/>
  <c r="O186" i="6"/>
  <c r="O313" i="6"/>
  <c r="O1380" i="6"/>
  <c r="O650" i="6"/>
  <c r="O1395" i="6"/>
  <c r="O1282" i="6"/>
  <c r="O557" i="6"/>
  <c r="O1626" i="6"/>
  <c r="O548" i="6"/>
  <c r="O1210" i="6"/>
  <c r="O1270" i="6"/>
  <c r="O1687" i="6"/>
  <c r="O770" i="6"/>
  <c r="O1666" i="6"/>
  <c r="O669" i="6"/>
  <c r="O684" i="6"/>
  <c r="O57" i="6"/>
  <c r="O451" i="6"/>
  <c r="O1041" i="6"/>
  <c r="O1644" i="6"/>
  <c r="O1707" i="6"/>
  <c r="O1806" i="6"/>
  <c r="O787" i="6"/>
  <c r="O1692" i="6"/>
  <c r="O100" i="6"/>
  <c r="O1307" i="6"/>
  <c r="O1328" i="6"/>
  <c r="O1735" i="6"/>
  <c r="O677" i="6"/>
  <c r="O1848" i="6"/>
  <c r="O1965" i="6"/>
  <c r="O1698" i="6"/>
  <c r="O102" i="6"/>
  <c r="O538" i="6"/>
  <c r="O1102" i="6"/>
  <c r="O1841" i="6"/>
  <c r="O1853" i="6"/>
  <c r="O1121" i="6"/>
  <c r="O900" i="6"/>
  <c r="O1469" i="6"/>
  <c r="O990" i="6"/>
  <c r="O1912" i="6"/>
  <c r="O1504" i="6"/>
  <c r="O1859" i="6"/>
  <c r="O1595" i="6"/>
  <c r="O1861" i="6"/>
  <c r="O242" i="6"/>
  <c r="O777" i="6"/>
  <c r="O1277" i="6"/>
  <c r="O1484" i="6"/>
  <c r="O1820" i="6"/>
  <c r="O225" i="6"/>
  <c r="O1330" i="6"/>
  <c r="O1907" i="6"/>
  <c r="O335" i="6"/>
  <c r="O11" i="6"/>
  <c r="O806" i="6"/>
  <c r="O1540" i="6"/>
  <c r="O1396" i="6"/>
  <c r="O1782" i="6"/>
  <c r="O1184" i="6"/>
  <c r="O364" i="6"/>
  <c r="O1338" i="6"/>
  <c r="O1924" i="6"/>
  <c r="O166" i="6"/>
  <c r="O609" i="6"/>
  <c r="O1174" i="6"/>
  <c r="O659" i="6"/>
  <c r="O1183" i="6"/>
  <c r="O397" i="6"/>
  <c r="O933" i="6"/>
  <c r="O1257" i="6"/>
  <c r="O1207" i="6"/>
  <c r="O1789" i="6"/>
  <c r="O1657" i="6"/>
  <c r="O1870" i="6"/>
  <c r="O1905" i="6"/>
  <c r="O255" i="6"/>
  <c r="O1122" i="6"/>
  <c r="O776" i="6"/>
  <c r="O167" i="6"/>
  <c r="O1634" i="6"/>
  <c r="O1364" i="6"/>
  <c r="O1430" i="6"/>
  <c r="O433" i="6"/>
  <c r="O1721" i="6"/>
  <c r="O1026" i="6"/>
  <c r="O772" i="6"/>
  <c r="O1055" i="6"/>
  <c r="O1904" i="6"/>
  <c r="O974" i="6"/>
  <c r="O1557" i="6"/>
  <c r="O1951" i="6"/>
  <c r="O1950" i="6"/>
  <c r="O1120" i="6"/>
  <c r="O530" i="6"/>
  <c r="O1432" i="6"/>
  <c r="O587" i="6"/>
  <c r="O440" i="6"/>
  <c r="M370" i="6"/>
  <c r="N370" i="6" s="1"/>
  <c r="M932" i="6"/>
  <c r="N932" i="6" s="1"/>
  <c r="M904" i="6"/>
  <c r="N904" i="6" s="1"/>
  <c r="M135" i="6"/>
  <c r="N135" i="6" s="1"/>
  <c r="M684" i="6"/>
  <c r="N684" i="6" s="1"/>
  <c r="M1170" i="6"/>
  <c r="N1170" i="6" s="1"/>
  <c r="M581" i="6"/>
  <c r="N581" i="6" s="1"/>
  <c r="M481" i="6"/>
  <c r="N481" i="6" s="1"/>
  <c r="M1890" i="6"/>
  <c r="N1890" i="6" s="1"/>
  <c r="M380" i="6"/>
  <c r="N380" i="6" s="1"/>
  <c r="M930" i="6"/>
  <c r="N930" i="6" s="1"/>
  <c r="M390" i="6"/>
  <c r="N390" i="6" s="1"/>
  <c r="M698" i="6"/>
  <c r="N698" i="6" s="1"/>
  <c r="M1233" i="6"/>
  <c r="N1233" i="6" s="1"/>
  <c r="M1367" i="6"/>
  <c r="N1367" i="6" s="1"/>
  <c r="M598" i="6"/>
  <c r="N598" i="6" s="1"/>
  <c r="M1859" i="6"/>
  <c r="N1859" i="6" s="1"/>
  <c r="M278" i="6"/>
  <c r="N278" i="6" s="1"/>
  <c r="M878" i="6"/>
  <c r="N878" i="6" s="1"/>
  <c r="M108" i="6"/>
  <c r="N108" i="6" s="1"/>
  <c r="M1589" i="6"/>
  <c r="N1589" i="6" s="1"/>
  <c r="M1867" i="6"/>
  <c r="N1867" i="6" s="1"/>
  <c r="M382" i="6"/>
  <c r="N382" i="6" s="1"/>
  <c r="M381" i="6"/>
  <c r="N381" i="6" s="1"/>
  <c r="M1790" i="6"/>
  <c r="N1790" i="6" s="1"/>
  <c r="M951" i="6"/>
  <c r="N951" i="6" s="1"/>
  <c r="M912" i="6"/>
  <c r="N912" i="6" s="1"/>
  <c r="M339" i="6"/>
  <c r="N339" i="6" s="1"/>
  <c r="M471" i="6"/>
  <c r="N471" i="6" s="1"/>
  <c r="M1143" i="6"/>
  <c r="N1143" i="6" s="1"/>
  <c r="M1308" i="6"/>
  <c r="N1308" i="6" s="1"/>
  <c r="M1418" i="6"/>
  <c r="N1418" i="6" s="1"/>
  <c r="M1119" i="6"/>
  <c r="N1119" i="6" s="1"/>
  <c r="M1268" i="6"/>
  <c r="N1268" i="6" s="1"/>
  <c r="M993" i="6"/>
  <c r="N993" i="6" s="1"/>
  <c r="M613" i="6"/>
  <c r="N613" i="6" s="1"/>
  <c r="M1544" i="6"/>
  <c r="N1544" i="6" s="1"/>
  <c r="M782" i="6"/>
  <c r="N782" i="6" s="1"/>
  <c r="M1339" i="6"/>
  <c r="N1339" i="6" s="1"/>
  <c r="M391" i="6"/>
  <c r="N391" i="6" s="1"/>
  <c r="M791" i="6"/>
  <c r="N791" i="6" s="1"/>
  <c r="M1316" i="6"/>
  <c r="N1316" i="6" s="1"/>
  <c r="M1291" i="6"/>
  <c r="N1291" i="6" s="1"/>
  <c r="M1661" i="6"/>
  <c r="N1661" i="6" s="1"/>
  <c r="M76" i="6"/>
  <c r="N76" i="6" s="1"/>
  <c r="M114" i="6"/>
  <c r="N114" i="6" s="1"/>
  <c r="M363" i="6"/>
  <c r="N363" i="6" s="1"/>
  <c r="M623" i="6"/>
  <c r="N623" i="6" s="1"/>
  <c r="M1468" i="6"/>
  <c r="N1468" i="6" s="1"/>
  <c r="M294" i="6"/>
  <c r="N294" i="6" s="1"/>
  <c r="M824" i="6"/>
  <c r="N824" i="6" s="1"/>
  <c r="M1494" i="6"/>
  <c r="N1494" i="6" s="1"/>
  <c r="M1186" i="6"/>
  <c r="N1186" i="6" s="1"/>
  <c r="M422" i="6"/>
  <c r="N422" i="6" s="1"/>
  <c r="M1144" i="6"/>
  <c r="N1144" i="6" s="1"/>
  <c r="M596" i="6"/>
  <c r="N596" i="6" s="1"/>
  <c r="M184" i="6"/>
  <c r="N184" i="6" s="1"/>
  <c r="M1209" i="6"/>
  <c r="N1209" i="6" s="1"/>
  <c r="M1654" i="6"/>
  <c r="N1654" i="6" s="1"/>
  <c r="M751" i="6"/>
  <c r="N751" i="6" s="1"/>
  <c r="M1751" i="6"/>
  <c r="N1751" i="6" s="1"/>
  <c r="M1763" i="6"/>
  <c r="N1763" i="6" s="1"/>
  <c r="M84" i="6"/>
  <c r="N84" i="6" s="1"/>
  <c r="M1709" i="6"/>
  <c r="N1709" i="6" s="1"/>
  <c r="M428" i="6"/>
  <c r="N428" i="6" s="1"/>
  <c r="M528" i="6"/>
  <c r="N528" i="6" s="1"/>
  <c r="M1582" i="6"/>
  <c r="N1582" i="6" s="1"/>
  <c r="M705" i="6"/>
  <c r="N705" i="6" s="1"/>
  <c r="M1726" i="6"/>
  <c r="N1726" i="6" s="1"/>
  <c r="M1404" i="6"/>
  <c r="N1404" i="6" s="1"/>
  <c r="M469" i="6"/>
  <c r="N469" i="6" s="1"/>
  <c r="M1543" i="6"/>
  <c r="N1543" i="6" s="1"/>
  <c r="M1559" i="6"/>
  <c r="N1559" i="6" s="1"/>
  <c r="M430" i="6"/>
  <c r="N430" i="6" s="1"/>
  <c r="M396" i="6"/>
  <c r="N396" i="6" s="1"/>
  <c r="M301" i="6"/>
  <c r="N301" i="6" s="1"/>
  <c r="M44" i="6"/>
  <c r="N44" i="6" s="1"/>
  <c r="M535" i="6"/>
  <c r="N535" i="6" s="1"/>
  <c r="M1028" i="6"/>
  <c r="N1028" i="6" s="1"/>
  <c r="M814" i="6"/>
  <c r="N814" i="6" s="1"/>
  <c r="M1260" i="6"/>
  <c r="N1260" i="6" s="1"/>
  <c r="M98" i="6"/>
  <c r="N98" i="6" s="1"/>
  <c r="M1128" i="6"/>
  <c r="N1128" i="6" s="1"/>
  <c r="M546" i="6"/>
  <c r="N546" i="6" s="1"/>
  <c r="M1090" i="6"/>
  <c r="N1090" i="6" s="1"/>
  <c r="M17" i="6"/>
  <c r="N17" i="6" s="1"/>
  <c r="O1393" i="6"/>
  <c r="M1276" i="6"/>
  <c r="N1276" i="6" s="1"/>
  <c r="O379" i="6"/>
  <c r="O101" i="6"/>
  <c r="O952" i="6"/>
  <c r="O525" i="6"/>
  <c r="O797" i="6"/>
  <c r="O422" i="6"/>
  <c r="O165" i="6"/>
  <c r="O38" i="6"/>
  <c r="O1940" i="6"/>
  <c r="O45" i="6"/>
  <c r="O171" i="6"/>
  <c r="O1888" i="6"/>
  <c r="O825" i="6"/>
  <c r="O1347" i="6"/>
  <c r="O1199" i="6"/>
  <c r="O393" i="6"/>
  <c r="O972" i="6"/>
  <c r="O640" i="6"/>
  <c r="O1808" i="6"/>
  <c r="O762" i="6"/>
  <c r="O613" i="6"/>
  <c r="O824" i="6"/>
  <c r="O1563" i="6"/>
  <c r="O484" i="6"/>
  <c r="O561" i="6"/>
  <c r="O1608" i="6"/>
  <c r="O643" i="6"/>
  <c r="O1079" i="6"/>
  <c r="O1389" i="6"/>
  <c r="O347" i="6"/>
  <c r="O1482" i="6"/>
  <c r="O988" i="6"/>
  <c r="O803" i="6"/>
  <c r="O1329" i="6"/>
  <c r="O711" i="6"/>
  <c r="O1139" i="6"/>
  <c r="O61" i="6"/>
  <c r="O1321" i="6"/>
  <c r="O98" i="6"/>
  <c r="O1594" i="6"/>
  <c r="O1030" i="6"/>
  <c r="O1051" i="6"/>
  <c r="O1225" i="6"/>
  <c r="O1575" i="6"/>
  <c r="O323" i="6"/>
  <c r="O999" i="6"/>
  <c r="O1485" i="6"/>
  <c r="O131" i="6"/>
  <c r="O63" i="6"/>
  <c r="O1769" i="6"/>
  <c r="O822" i="6"/>
  <c r="O299" i="6"/>
  <c r="O977" i="6"/>
  <c r="O245" i="6"/>
  <c r="O136" i="6"/>
  <c r="O599" i="6"/>
  <c r="O1145" i="6"/>
  <c r="O1602" i="6"/>
  <c r="O104" i="6"/>
  <c r="O71" i="6"/>
  <c r="O502" i="6"/>
  <c r="O830" i="6"/>
  <c r="O223" i="6"/>
  <c r="O146" i="6"/>
  <c r="O114" i="6"/>
  <c r="O844" i="6"/>
  <c r="O1355" i="6"/>
  <c r="O1778" i="6"/>
  <c r="O523" i="6"/>
  <c r="O239" i="6"/>
  <c r="O998" i="6"/>
  <c r="O503" i="6"/>
  <c r="O452" i="6"/>
  <c r="O714" i="6"/>
  <c r="O1010" i="6"/>
  <c r="O399" i="6"/>
  <c r="O1400" i="6"/>
  <c r="O304" i="6"/>
  <c r="O1057" i="6"/>
  <c r="O942" i="6"/>
  <c r="O1031" i="6"/>
  <c r="O870" i="6"/>
  <c r="O343" i="6"/>
  <c r="O1016" i="6"/>
  <c r="O211" i="6"/>
  <c r="O705" i="6"/>
  <c r="O1255" i="6"/>
  <c r="O1679" i="6"/>
  <c r="O1212" i="6"/>
  <c r="O137" i="6"/>
  <c r="O563" i="6"/>
  <c r="O1411" i="6"/>
  <c r="O1153" i="6"/>
  <c r="O284" i="6"/>
  <c r="O493" i="6"/>
  <c r="O232" i="6"/>
  <c r="O946" i="6"/>
  <c r="O1537" i="6"/>
  <c r="O1518" i="6"/>
  <c r="O1251" i="6"/>
  <c r="O1252" i="6"/>
  <c r="O605" i="6"/>
  <c r="O298" i="6"/>
  <c r="O344" i="6"/>
  <c r="O1238" i="6"/>
  <c r="O993" i="6"/>
  <c r="O24" i="6"/>
  <c r="O12" i="6"/>
  <c r="O473" i="6"/>
  <c r="O953" i="6"/>
  <c r="O1492" i="6"/>
  <c r="O536" i="6"/>
  <c r="O897" i="6"/>
  <c r="O374" i="6"/>
  <c r="O1219" i="6"/>
  <c r="O341" i="6"/>
  <c r="O111" i="6"/>
  <c r="O836" i="6"/>
  <c r="O948" i="6"/>
  <c r="O598" i="6"/>
  <c r="O1107" i="6"/>
  <c r="O1850" i="6"/>
  <c r="O333" i="6"/>
  <c r="O220" i="6"/>
  <c r="O1003" i="6"/>
  <c r="O976" i="6"/>
  <c r="O1091" i="6"/>
  <c r="O116" i="6"/>
  <c r="O531" i="6"/>
  <c r="O1368" i="6"/>
  <c r="O991" i="6"/>
  <c r="O247" i="6"/>
  <c r="O839" i="6"/>
  <c r="O168" i="6"/>
  <c r="O881" i="6"/>
  <c r="O1464" i="6"/>
  <c r="O1405" i="6"/>
  <c r="O1089" i="6"/>
  <c r="O854" i="6"/>
  <c r="O151" i="6"/>
  <c r="O1146" i="6"/>
  <c r="O1086" i="6"/>
  <c r="O1695" i="6"/>
  <c r="O768" i="6"/>
  <c r="O1572" i="6"/>
  <c r="O355" i="6"/>
  <c r="O188" i="6"/>
  <c r="O360" i="6"/>
  <c r="O851" i="6"/>
  <c r="O1361" i="6"/>
  <c r="O867" i="6"/>
  <c r="O1474" i="6"/>
  <c r="O253" i="6"/>
  <c r="O808" i="6"/>
  <c r="O882" i="6"/>
  <c r="O721" i="6"/>
  <c r="O442" i="6"/>
  <c r="O1093" i="6"/>
  <c r="O404" i="6"/>
  <c r="O1854" i="6"/>
  <c r="O1946" i="6"/>
  <c r="O125" i="6"/>
  <c r="O1932" i="6"/>
  <c r="O1339" i="6"/>
  <c r="O868" i="6"/>
  <c r="O577" i="6"/>
  <c r="O127" i="6"/>
  <c r="O722" i="6"/>
  <c r="O119" i="6"/>
  <c r="O479" i="6"/>
  <c r="O354" i="6"/>
  <c r="O1702" i="6"/>
  <c r="O297" i="6"/>
  <c r="O795" i="6"/>
  <c r="O1314" i="6"/>
  <c r="O17" i="6"/>
  <c r="O1066" i="6"/>
  <c r="O194" i="6"/>
  <c r="O875" i="6"/>
  <c r="O769" i="6"/>
  <c r="O617" i="6"/>
  <c r="O308" i="6"/>
  <c r="O1334" i="6"/>
  <c r="O498" i="6"/>
  <c r="O438" i="6"/>
  <c r="O535" i="6"/>
  <c r="O84" i="6"/>
  <c r="O955" i="6"/>
  <c r="O53" i="6"/>
  <c r="O611" i="6"/>
  <c r="O533" i="6"/>
  <c r="O1322" i="6"/>
  <c r="O1803" i="6"/>
  <c r="O668" i="6"/>
  <c r="O752" i="6"/>
  <c r="O1762" i="6"/>
  <c r="O66" i="6"/>
  <c r="O633" i="6"/>
  <c r="O1096" i="6"/>
  <c r="O1299" i="6"/>
  <c r="O1895" i="6"/>
  <c r="O126" i="6"/>
  <c r="O866" i="6"/>
  <c r="O1709" i="6"/>
  <c r="O270" i="6"/>
  <c r="O1597" i="6"/>
  <c r="O1377" i="6"/>
  <c r="O1787" i="6"/>
  <c r="O1033" i="6"/>
  <c r="O1258" i="6"/>
  <c r="O539" i="6"/>
  <c r="O1302" i="6"/>
  <c r="O139" i="6"/>
  <c r="O758" i="6"/>
  <c r="O1155" i="6"/>
  <c r="O1460" i="6"/>
  <c r="O702" i="6"/>
  <c r="O216" i="6"/>
  <c r="O1028" i="6"/>
  <c r="O1288" i="6"/>
  <c r="O324" i="6"/>
  <c r="O222" i="6"/>
  <c r="O1561" i="6"/>
  <c r="O1652" i="6"/>
  <c r="O1738" i="6"/>
  <c r="O469" i="6"/>
  <c r="O300" i="6"/>
  <c r="O911" i="6"/>
  <c r="O1356" i="6"/>
  <c r="O1181" i="6"/>
  <c r="O678" i="6"/>
  <c r="O483" i="6"/>
  <c r="O1811" i="6"/>
  <c r="O686" i="6"/>
  <c r="O485" i="6"/>
  <c r="O217" i="6"/>
  <c r="O855" i="6"/>
  <c r="O1294" i="6"/>
  <c r="O1470" i="6"/>
  <c r="O1941" i="6"/>
  <c r="O1409" i="6"/>
  <c r="O1372" i="6"/>
  <c r="O1479" i="6"/>
  <c r="O1736" i="6"/>
  <c r="O203" i="6"/>
  <c r="O837" i="6"/>
  <c r="O1232" i="6"/>
  <c r="O1650" i="6"/>
  <c r="O1775" i="6"/>
  <c r="O495" i="6"/>
  <c r="O1002" i="6"/>
  <c r="O1250" i="6"/>
  <c r="O1960" i="6"/>
  <c r="O935" i="6"/>
  <c r="O766" i="6"/>
  <c r="O779" i="6"/>
  <c r="O312" i="6"/>
  <c r="O1180" i="6"/>
  <c r="O1399" i="6"/>
  <c r="O334" i="6"/>
  <c r="O1525" i="6"/>
  <c r="O1403" i="6"/>
  <c r="O1589" i="6"/>
  <c r="O489" i="6"/>
  <c r="O1892" i="6"/>
  <c r="O1858" i="6"/>
  <c r="O1673" i="6"/>
  <c r="O1097" i="6"/>
  <c r="O1875" i="6"/>
  <c r="O277" i="6"/>
  <c r="O892" i="6"/>
  <c r="O1513" i="6"/>
  <c r="O1955" i="6"/>
  <c r="O1111" i="6"/>
  <c r="O591" i="6"/>
  <c r="O1278" i="6"/>
  <c r="O1171" i="6"/>
  <c r="O1020" i="6"/>
  <c r="M75" i="6"/>
  <c r="N75" i="6" s="1"/>
  <c r="M968" i="6"/>
  <c r="N968" i="6" s="1"/>
  <c r="M1550" i="6"/>
  <c r="N1550" i="6" s="1"/>
  <c r="M1518" i="6"/>
  <c r="N1518" i="6" s="1"/>
  <c r="M768" i="6"/>
  <c r="N768" i="6" s="1"/>
  <c r="M1640" i="6"/>
  <c r="N1640" i="6" s="1"/>
  <c r="M328" i="6"/>
  <c r="N328" i="6" s="1"/>
  <c r="M457" i="6"/>
  <c r="N457" i="6" s="1"/>
  <c r="M1953" i="6"/>
  <c r="N1953" i="6" s="1"/>
  <c r="M540" i="6"/>
  <c r="N540" i="6" s="1"/>
  <c r="M125" i="6"/>
  <c r="N125" i="6" s="1"/>
  <c r="M1472" i="6"/>
  <c r="N1472" i="6" s="1"/>
  <c r="M674" i="6"/>
  <c r="N674" i="6" s="1"/>
  <c r="M566" i="6"/>
  <c r="N566" i="6" s="1"/>
  <c r="M1695" i="6"/>
  <c r="N1695" i="6" s="1"/>
  <c r="M376" i="6"/>
  <c r="N376" i="6" s="1"/>
  <c r="M961" i="6"/>
  <c r="N961" i="6" s="1"/>
  <c r="M1592" i="6"/>
  <c r="N1592" i="6" s="1"/>
  <c r="M953" i="6"/>
  <c r="N953" i="6" s="1"/>
  <c r="M246" i="6"/>
  <c r="N246" i="6" s="1"/>
  <c r="M916" i="6"/>
  <c r="N916" i="6" s="1"/>
  <c r="M1918" i="6"/>
  <c r="N1918" i="6" s="1"/>
  <c r="M1354" i="6"/>
  <c r="N1354" i="6" s="1"/>
  <c r="M888" i="6"/>
  <c r="N888" i="6" s="1"/>
  <c r="M459" i="6"/>
  <c r="N459" i="6" s="1"/>
  <c r="M149" i="6"/>
  <c r="N149" i="6" s="1"/>
  <c r="M515" i="6"/>
  <c r="N515" i="6" s="1"/>
  <c r="M1554" i="6"/>
  <c r="N1554" i="6" s="1"/>
  <c r="M1373" i="6"/>
  <c r="N1373" i="6" s="1"/>
  <c r="M1169" i="6"/>
  <c r="N1169" i="6" s="1"/>
  <c r="M976" i="6"/>
  <c r="N976" i="6" s="1"/>
  <c r="M758" i="6"/>
  <c r="N758" i="6" s="1"/>
  <c r="M503" i="6"/>
  <c r="N503" i="6" s="1"/>
  <c r="M87" i="6"/>
  <c r="N87" i="6" s="1"/>
  <c r="M51" i="6"/>
  <c r="N51" i="6" s="1"/>
  <c r="M1586" i="6"/>
  <c r="N1586" i="6" s="1"/>
  <c r="M575" i="6"/>
  <c r="N575" i="6" s="1"/>
  <c r="M1368" i="6"/>
  <c r="N1368" i="6" s="1"/>
  <c r="M1289" i="6"/>
  <c r="N1289" i="6" s="1"/>
  <c r="M638" i="6"/>
  <c r="N638" i="6" s="1"/>
  <c r="M1685" i="6"/>
  <c r="N1685" i="6" s="1"/>
  <c r="M1742" i="6"/>
  <c r="N1742" i="6" s="1"/>
  <c r="M387" i="6"/>
  <c r="N387" i="6" s="1"/>
  <c r="M934" i="6"/>
  <c r="N934" i="6" s="1"/>
  <c r="M505" i="6"/>
  <c r="N505" i="6" s="1"/>
  <c r="M1771" i="6"/>
  <c r="N1771" i="6" s="1"/>
  <c r="M1445" i="6"/>
  <c r="N1445" i="6" s="1"/>
  <c r="M595" i="6"/>
  <c r="N595" i="6" s="1"/>
  <c r="M516" i="6"/>
  <c r="N516" i="6" s="1"/>
  <c r="M1608" i="6"/>
  <c r="N1608" i="6" s="1"/>
  <c r="M351" i="6"/>
  <c r="N351" i="6" s="1"/>
  <c r="M1568" i="6"/>
  <c r="N1568" i="6" s="1"/>
  <c r="M937" i="6"/>
  <c r="N937" i="6" s="1"/>
  <c r="M1515" i="6"/>
  <c r="N1515" i="6" s="1"/>
  <c r="M914" i="6"/>
  <c r="N914" i="6" s="1"/>
  <c r="M137" i="6"/>
  <c r="N137" i="6" s="1"/>
  <c r="M61" i="6"/>
  <c r="N61" i="6" s="1"/>
  <c r="M1639" i="6"/>
  <c r="N1639" i="6" s="1"/>
  <c r="M1178" i="6"/>
  <c r="N1178" i="6" s="1"/>
  <c r="M188" i="6"/>
  <c r="N188" i="6" s="1"/>
  <c r="M1955" i="6"/>
  <c r="N1955" i="6" s="1"/>
  <c r="M1903" i="6"/>
  <c r="N1903" i="6" s="1"/>
  <c r="M1319" i="6"/>
  <c r="N1319" i="6" s="1"/>
  <c r="M1138" i="6"/>
  <c r="N1138" i="6" s="1"/>
  <c r="M952" i="6"/>
  <c r="N952" i="6" s="1"/>
  <c r="M708" i="6"/>
  <c r="N708" i="6" s="1"/>
  <c r="M475" i="6"/>
  <c r="N475" i="6" s="1"/>
  <c r="M22" i="6"/>
  <c r="N22" i="6" s="1"/>
  <c r="M213" i="6"/>
  <c r="N213" i="6" s="1"/>
  <c r="M1458" i="6"/>
  <c r="N1458" i="6" s="1"/>
  <c r="M404" i="6"/>
  <c r="N404" i="6" s="1"/>
  <c r="M1286" i="6"/>
  <c r="N1286" i="6" s="1"/>
  <c r="M64" i="6"/>
  <c r="N64" i="6" s="1"/>
  <c r="M1683" i="6"/>
  <c r="N1683" i="6" s="1"/>
  <c r="M1522" i="6"/>
  <c r="N1522" i="6" s="1"/>
  <c r="M555" i="6"/>
  <c r="N555" i="6" s="1"/>
  <c r="M163" i="6"/>
  <c r="N163" i="6" s="1"/>
  <c r="M759" i="6"/>
  <c r="N759" i="6" s="1"/>
  <c r="M1216" i="6"/>
  <c r="N1216" i="6" s="1"/>
  <c r="M166" i="6"/>
  <c r="N166" i="6" s="1"/>
  <c r="M1647" i="6"/>
  <c r="N1647" i="6" s="1"/>
  <c r="M1845" i="6"/>
  <c r="N1845" i="6" s="1"/>
  <c r="M1877" i="6"/>
  <c r="N1877" i="6" s="1"/>
  <c r="M948" i="6"/>
  <c r="N948" i="6" s="1"/>
  <c r="M1014" i="6"/>
  <c r="N1014" i="6" s="1"/>
  <c r="M1595" i="6"/>
  <c r="N1595" i="6" s="1"/>
  <c r="M1122" i="6"/>
  <c r="N1122" i="6" s="1"/>
  <c r="M1579" i="6"/>
  <c r="N1579" i="6" s="1"/>
  <c r="M52" i="6"/>
  <c r="N52" i="6" s="1"/>
  <c r="M978" i="6"/>
  <c r="N978" i="6" s="1"/>
  <c r="M173" i="6"/>
  <c r="N173" i="6" s="1"/>
  <c r="M925" i="6"/>
  <c r="N925" i="6" s="1"/>
  <c r="M1077" i="6"/>
  <c r="N1077" i="6" s="1"/>
  <c r="M223" i="6"/>
  <c r="N223" i="6" s="1"/>
  <c r="M1408" i="6"/>
  <c r="N1408" i="6" s="1"/>
  <c r="M994" i="6"/>
  <c r="N994" i="6" s="1"/>
  <c r="M118" i="6"/>
  <c r="N118" i="6" s="1"/>
  <c r="M669" i="6"/>
  <c r="N669" i="6" s="1"/>
  <c r="M664" i="6"/>
  <c r="N664" i="6" s="1"/>
  <c r="M703" i="6"/>
  <c r="N703" i="6" s="1"/>
  <c r="M641" i="6"/>
  <c r="N641" i="6" s="1"/>
  <c r="M175" i="6"/>
  <c r="N175" i="6" s="1"/>
  <c r="M1409" i="6"/>
  <c r="N1409" i="6" s="1"/>
  <c r="M1615" i="6"/>
  <c r="N1615" i="6" s="1"/>
  <c r="M1146" i="6"/>
  <c r="N1146" i="6" s="1"/>
  <c r="M127" i="6"/>
  <c r="N127" i="6" s="1"/>
  <c r="M1510" i="6"/>
  <c r="N1510" i="6" s="1"/>
  <c r="M933" i="6"/>
  <c r="N933" i="6" s="1"/>
  <c r="M1694" i="6"/>
  <c r="N1694" i="6" s="1"/>
  <c r="M1507" i="6"/>
  <c r="N1507" i="6" s="1"/>
  <c r="M1280" i="6"/>
  <c r="N1280" i="6" s="1"/>
  <c r="M1085" i="6"/>
  <c r="N1085" i="6" s="1"/>
  <c r="M905" i="6"/>
  <c r="N905" i="6" s="1"/>
  <c r="M626" i="6"/>
  <c r="N626" i="6" s="1"/>
  <c r="M442" i="6"/>
  <c r="N442" i="6" s="1"/>
  <c r="M105" i="6"/>
  <c r="N105" i="6" s="1"/>
  <c r="M1115" i="6"/>
  <c r="N1115" i="6" s="1"/>
  <c r="M1283" i="6"/>
  <c r="N1283" i="6" s="1"/>
  <c r="M248" i="6"/>
  <c r="N248" i="6" s="1"/>
  <c r="M1504" i="6"/>
  <c r="N1504" i="6" s="1"/>
  <c r="M1844" i="6"/>
  <c r="N1844" i="6" s="1"/>
  <c r="M1644" i="6"/>
  <c r="N1644" i="6" s="1"/>
  <c r="M1496" i="6"/>
  <c r="N1496" i="6" s="1"/>
  <c r="M491" i="6"/>
  <c r="N491" i="6" s="1"/>
  <c r="M126" i="6"/>
  <c r="N126" i="6" s="1"/>
  <c r="M129" i="6"/>
  <c r="N129" i="6" s="1"/>
  <c r="M1042" i="6"/>
  <c r="N1042" i="6" s="1"/>
  <c r="M214" i="6"/>
  <c r="N214" i="6" s="1"/>
  <c r="M927" i="6"/>
  <c r="N927" i="6" s="1"/>
  <c r="M1931" i="6"/>
  <c r="N1931" i="6" s="1"/>
  <c r="M579" i="6"/>
  <c r="N579" i="6" s="1"/>
  <c r="M695" i="6"/>
  <c r="N695" i="6" s="1"/>
  <c r="M510" i="6"/>
  <c r="N510" i="6" s="1"/>
  <c r="M1190" i="6"/>
  <c r="N1190" i="6" s="1"/>
  <c r="M1682" i="6"/>
  <c r="N1682" i="6" s="1"/>
  <c r="M1521" i="6"/>
  <c r="N1521" i="6" s="1"/>
  <c r="M1334" i="6"/>
  <c r="N1334" i="6" s="1"/>
  <c r="M1154" i="6"/>
  <c r="N1154" i="6" s="1"/>
  <c r="M992" i="6"/>
  <c r="N992" i="6" s="1"/>
  <c r="M1018" i="6"/>
  <c r="N1018" i="6" s="1"/>
  <c r="M483" i="6"/>
  <c r="N483" i="6" s="1"/>
  <c r="M152" i="6"/>
  <c r="N152" i="6" s="1"/>
  <c r="M358" i="6"/>
  <c r="N358" i="6" s="1"/>
  <c r="M20" i="6"/>
  <c r="N20" i="6" s="1"/>
  <c r="M1732" i="6"/>
  <c r="N1732" i="6" s="1"/>
  <c r="M849" i="6"/>
  <c r="N849" i="6" s="1"/>
  <c r="M675" i="6"/>
  <c r="N675" i="6" s="1"/>
  <c r="M653" i="6"/>
  <c r="N653" i="6" s="1"/>
  <c r="M1849" i="6"/>
  <c r="N1849" i="6" s="1"/>
  <c r="M1653" i="6"/>
  <c r="N1653" i="6" s="1"/>
  <c r="M667" i="6"/>
  <c r="N667" i="6" s="1"/>
  <c r="M153" i="6"/>
  <c r="N153" i="6" s="1"/>
  <c r="M1802" i="6"/>
  <c r="N1802" i="6" s="1"/>
  <c r="M1638" i="6"/>
  <c r="N1638" i="6" s="1"/>
  <c r="M897" i="6"/>
  <c r="N897" i="6" s="1"/>
  <c r="M393" i="6"/>
  <c r="N393" i="6" s="1"/>
  <c r="M50" i="6"/>
  <c r="N50" i="6" s="1"/>
  <c r="M523" i="6"/>
  <c r="N523" i="6" s="1"/>
  <c r="M171" i="6"/>
  <c r="N171" i="6" s="1"/>
  <c r="M677" i="6"/>
  <c r="N677" i="6" s="1"/>
  <c r="M1257" i="6"/>
  <c r="N1257" i="6" s="1"/>
  <c r="M224" i="6"/>
  <c r="N224" i="6" s="1"/>
  <c r="M1861" i="6"/>
  <c r="N1861" i="6" s="1"/>
  <c r="M1915" i="6"/>
  <c r="N1915" i="6" s="1"/>
  <c r="M1013" i="6"/>
  <c r="N1013" i="6" s="1"/>
  <c r="M1025" i="6"/>
  <c r="N1025" i="6" s="1"/>
  <c r="M542" i="6"/>
  <c r="N542" i="6" s="1"/>
  <c r="M1928" i="6"/>
  <c r="N1928" i="6" s="1"/>
  <c r="M762" i="6"/>
  <c r="N762" i="6" s="1"/>
  <c r="M883" i="6"/>
  <c r="N883" i="6" s="1"/>
  <c r="M1275" i="6"/>
  <c r="N1275" i="6" s="1"/>
  <c r="M1096" i="6"/>
  <c r="N1096" i="6" s="1"/>
  <c r="M167" i="6"/>
  <c r="N167" i="6" s="1"/>
  <c r="M23" i="6"/>
  <c r="N23" i="6" s="1"/>
  <c r="M779" i="6"/>
  <c r="N779" i="6" s="1"/>
  <c r="M148" i="6"/>
  <c r="N148" i="6" s="1"/>
  <c r="M657" i="6"/>
  <c r="N657" i="6" s="1"/>
  <c r="M1048" i="6"/>
  <c r="N1048" i="6" s="1"/>
  <c r="M189" i="6"/>
  <c r="N189" i="6" s="1"/>
  <c r="M1070" i="6"/>
  <c r="N1070" i="6" s="1"/>
  <c r="M969" i="6"/>
  <c r="N969" i="6" s="1"/>
  <c r="M71" i="6"/>
  <c r="N71" i="6" s="1"/>
  <c r="M639" i="6"/>
  <c r="N639" i="6" s="1"/>
  <c r="M619" i="6"/>
  <c r="N619" i="6" s="1"/>
  <c r="M742" i="6"/>
  <c r="N742" i="6" s="1"/>
  <c r="M611" i="6"/>
  <c r="N611" i="6" s="1"/>
  <c r="M661" i="6"/>
  <c r="N661" i="6" s="1"/>
  <c r="M1294" i="6"/>
  <c r="N1294" i="6" s="1"/>
  <c r="M1591" i="6"/>
  <c r="N1591" i="6" s="1"/>
  <c r="M1120" i="6"/>
  <c r="N1120" i="6" s="1"/>
  <c r="M30" i="6"/>
  <c r="N30" i="6" s="1"/>
  <c r="M1340" i="6"/>
  <c r="N1340" i="6" s="1"/>
  <c r="M252" i="6"/>
  <c r="N252" i="6" s="1"/>
  <c r="M1660" i="6"/>
  <c r="N1660" i="6" s="1"/>
  <c r="M1479" i="6"/>
  <c r="N1479" i="6" s="1"/>
  <c r="M1254" i="6"/>
  <c r="N1254" i="6" s="1"/>
  <c r="M1056" i="6"/>
  <c r="N1056" i="6" s="1"/>
  <c r="M853" i="6"/>
  <c r="N853" i="6" s="1"/>
  <c r="M601" i="6"/>
  <c r="N601" i="6" s="1"/>
  <c r="M401" i="6"/>
  <c r="N401" i="6" s="1"/>
  <c r="M1211" i="6"/>
  <c r="N1211" i="6" s="1"/>
  <c r="M500" i="6"/>
  <c r="N500" i="6" s="1"/>
  <c r="M1123" i="6"/>
  <c r="N1123" i="6" s="1"/>
  <c r="M130" i="6"/>
  <c r="N130" i="6" s="1"/>
  <c r="M1896" i="6"/>
  <c r="N1896" i="6" s="1"/>
  <c r="M1288" i="6"/>
  <c r="N1288" i="6" s="1"/>
  <c r="M1623" i="6"/>
  <c r="N1623" i="6" s="1"/>
  <c r="M1471" i="6"/>
  <c r="N1471" i="6" s="1"/>
  <c r="M435" i="6"/>
  <c r="N435" i="6" s="1"/>
  <c r="M70" i="6"/>
  <c r="N70" i="6" s="1"/>
  <c r="M1779" i="6"/>
  <c r="N1779" i="6" s="1"/>
  <c r="M891" i="6"/>
  <c r="N891" i="6" s="1"/>
  <c r="M1147" i="6"/>
  <c r="N1147" i="6" s="1"/>
  <c r="M672" i="6"/>
  <c r="N672" i="6" s="1"/>
  <c r="M709" i="6"/>
  <c r="N709" i="6" s="1"/>
  <c r="M1806" i="6"/>
  <c r="N1806" i="6" s="1"/>
  <c r="M1466" i="6"/>
  <c r="N1466" i="6" s="1"/>
  <c r="M1395" i="6"/>
  <c r="N1395" i="6" s="1"/>
  <c r="M819" i="6"/>
  <c r="N819" i="6" s="1"/>
  <c r="M840" i="6"/>
  <c r="N840" i="6" s="1"/>
  <c r="M388" i="6"/>
  <c r="N388" i="6" s="1"/>
  <c r="M1097" i="6"/>
  <c r="N1097" i="6" s="1"/>
  <c r="M1172" i="6"/>
  <c r="N1172" i="6" s="1"/>
  <c r="M1766" i="6"/>
  <c r="N1766" i="6" s="1"/>
  <c r="M1229" i="6"/>
  <c r="N1229" i="6" s="1"/>
  <c r="M627" i="6"/>
  <c r="N627" i="6" s="1"/>
  <c r="M588" i="6"/>
  <c r="N588" i="6" s="1"/>
  <c r="M1374" i="6"/>
  <c r="N1374" i="6" s="1"/>
  <c r="M707" i="6"/>
  <c r="N707" i="6" s="1"/>
  <c r="M1400" i="6"/>
  <c r="N1400" i="6" s="1"/>
  <c r="M359" i="6"/>
  <c r="N359" i="6" s="1"/>
  <c r="M1079" i="6"/>
  <c r="N1079" i="6" s="1"/>
  <c r="M1909" i="6"/>
  <c r="N1909" i="6" s="1"/>
  <c r="M1383" i="6"/>
  <c r="N1383" i="6" s="1"/>
  <c r="M913" i="6"/>
  <c r="N913" i="6" s="1"/>
  <c r="M59" i="6"/>
  <c r="N59" i="6" s="1"/>
  <c r="M1021" i="6"/>
  <c r="N1021" i="6" s="1"/>
  <c r="M731" i="6"/>
  <c r="N731" i="6" s="1"/>
  <c r="M1607" i="6"/>
  <c r="N1607" i="6" s="1"/>
  <c r="M1399" i="6"/>
  <c r="N1399" i="6" s="1"/>
  <c r="M1204" i="6"/>
  <c r="N1204" i="6" s="1"/>
  <c r="M1002" i="6"/>
  <c r="N1002" i="6" s="1"/>
  <c r="M804" i="6"/>
  <c r="N804" i="6" s="1"/>
  <c r="M537" i="6"/>
  <c r="N537" i="6" s="1"/>
  <c r="M180" i="6"/>
  <c r="N180" i="6" s="1"/>
  <c r="M110" i="6"/>
  <c r="N110" i="6" s="1"/>
  <c r="M1749" i="6"/>
  <c r="N1749" i="6" s="1"/>
  <c r="M834" i="6"/>
  <c r="N834" i="6" s="1"/>
  <c r="M1865" i="6"/>
  <c r="N1865" i="6" s="1"/>
  <c r="M780" i="6"/>
  <c r="N780" i="6" s="1"/>
  <c r="M1746" i="6"/>
  <c r="N1746" i="6" s="1"/>
  <c r="M1575" i="6"/>
  <c r="N1575" i="6" s="1"/>
  <c r="M1391" i="6"/>
  <c r="N1391" i="6" s="1"/>
  <c r="M286" i="6"/>
  <c r="N286" i="6" s="1"/>
  <c r="M307" i="6"/>
  <c r="N307" i="6" s="1"/>
  <c r="M1531" i="6"/>
  <c r="N1531" i="6" s="1"/>
  <c r="M494" i="6"/>
  <c r="N494" i="6" s="1"/>
  <c r="M1949" i="6"/>
  <c r="N1949" i="6" s="1"/>
  <c r="M472" i="6"/>
  <c r="N472" i="6" s="1"/>
  <c r="M1712" i="6"/>
  <c r="N1712" i="6" s="1"/>
  <c r="M1852" i="6"/>
  <c r="N1852" i="6" s="1"/>
  <c r="M755" i="6"/>
  <c r="N755" i="6" s="1"/>
  <c r="M1873" i="6"/>
  <c r="N1873" i="6" s="1"/>
  <c r="M1761" i="6"/>
  <c r="N1761" i="6" s="1"/>
  <c r="M1598" i="6"/>
  <c r="N1598" i="6" s="1"/>
  <c r="M1439" i="6"/>
  <c r="N1439" i="6" s="1"/>
  <c r="M1244" i="6"/>
  <c r="N1244" i="6" s="1"/>
  <c r="M1075" i="6"/>
  <c r="N1075" i="6" s="1"/>
  <c r="M1271" i="6"/>
  <c r="N1271" i="6" s="1"/>
  <c r="M733" i="6"/>
  <c r="N733" i="6" s="1"/>
  <c r="M334" i="6"/>
  <c r="N334" i="6" s="1"/>
  <c r="M495" i="6"/>
  <c r="N495" i="6" s="1"/>
  <c r="M179" i="6"/>
  <c r="N179" i="6" s="1"/>
  <c r="M429" i="6"/>
  <c r="N429" i="6" s="1"/>
  <c r="M1314" i="6"/>
  <c r="N1314" i="6" s="1"/>
  <c r="M265" i="6"/>
  <c r="N265" i="6" s="1"/>
  <c r="M1419" i="6"/>
  <c r="N1419" i="6" s="1"/>
  <c r="M154" i="6"/>
  <c r="N154" i="6" s="1"/>
  <c r="M936" i="6"/>
  <c r="N936" i="6" s="1"/>
  <c r="M1184" i="6"/>
  <c r="N1184" i="6" s="1"/>
  <c r="M585" i="6"/>
  <c r="N585" i="6" s="1"/>
  <c r="M1901" i="6"/>
  <c r="N1901" i="6" s="1"/>
  <c r="M1728" i="6"/>
  <c r="N1728" i="6" s="1"/>
  <c r="M1155" i="6"/>
  <c r="N1155" i="6" s="1"/>
  <c r="M593" i="6"/>
  <c r="N593" i="6" s="1"/>
  <c r="M205" i="6"/>
  <c r="N205" i="6" s="1"/>
  <c r="M571" i="6"/>
  <c r="N571" i="6" s="1"/>
  <c r="M1887" i="6"/>
  <c r="N1887" i="6" s="1"/>
  <c r="M1197" i="6"/>
  <c r="N1197" i="6" s="1"/>
  <c r="M710" i="6"/>
  <c r="N710" i="6" s="1"/>
  <c r="M1242" i="6"/>
  <c r="N1242" i="6" s="1"/>
  <c r="M654" i="6"/>
  <c r="N654" i="6" s="1"/>
  <c r="M567" i="6"/>
  <c r="N567" i="6" s="1"/>
  <c r="M1952" i="6"/>
  <c r="N1952" i="6" s="1"/>
  <c r="M1546" i="6"/>
  <c r="N1546" i="6" s="1"/>
  <c r="M16" i="6"/>
  <c r="N16" i="6" s="1"/>
  <c r="M1440" i="6"/>
  <c r="N1440" i="6" s="1"/>
  <c r="M1438" i="6"/>
  <c r="N1438" i="6" s="1"/>
  <c r="M470" i="6"/>
  <c r="N470" i="6" s="1"/>
  <c r="M1783" i="6"/>
  <c r="N1783" i="6" s="1"/>
  <c r="M1545" i="6"/>
  <c r="N1545" i="6" s="1"/>
  <c r="M1270" i="6"/>
  <c r="N1270" i="6" s="1"/>
  <c r="M1017" i="6"/>
  <c r="N1017" i="6" s="1"/>
  <c r="M846" i="6"/>
  <c r="N846" i="6" s="1"/>
  <c r="M187" i="6"/>
  <c r="N187" i="6" s="1"/>
  <c r="M218" i="6"/>
  <c r="N218" i="6" s="1"/>
  <c r="M1939" i="6"/>
  <c r="N1939" i="6" s="1"/>
  <c r="M445" i="6"/>
  <c r="N445" i="6" s="1"/>
  <c r="M694" i="6"/>
  <c r="N694" i="6" s="1"/>
  <c r="M1951" i="6"/>
  <c r="N1951" i="6" s="1"/>
  <c r="M696" i="6"/>
  <c r="N696" i="6" s="1"/>
  <c r="M1866" i="6"/>
  <c r="N1866" i="6" s="1"/>
  <c r="M1674" i="6"/>
  <c r="N1674" i="6" s="1"/>
  <c r="M662" i="6"/>
  <c r="N662" i="6" s="1"/>
  <c r="M86" i="6"/>
  <c r="N86" i="6" s="1"/>
  <c r="M385" i="6"/>
  <c r="N385" i="6" s="1"/>
  <c r="M12" i="6"/>
  <c r="N12" i="6" s="1"/>
  <c r="M1570" i="6"/>
  <c r="N1570" i="6" s="1"/>
  <c r="M378" i="6"/>
  <c r="N378" i="6" s="1"/>
  <c r="M1065" i="6"/>
  <c r="N1065" i="6" s="1"/>
  <c r="M1914" i="6"/>
  <c r="N1914" i="6" s="1"/>
  <c r="M1503" i="6"/>
  <c r="N1503" i="6" s="1"/>
  <c r="M765" i="6"/>
  <c r="N765" i="6" s="1"/>
  <c r="M1900" i="6"/>
  <c r="N1900" i="6" s="1"/>
  <c r="M1719" i="6"/>
  <c r="N1719" i="6" s="1"/>
  <c r="M1553" i="6"/>
  <c r="N1553" i="6" s="1"/>
  <c r="M1372" i="6"/>
  <c r="N1372" i="6" s="1"/>
  <c r="M1203" i="6"/>
  <c r="N1203" i="6" s="1"/>
  <c r="M379" i="6"/>
  <c r="N379" i="6" s="1"/>
  <c r="M183" i="6"/>
  <c r="N183" i="6" s="1"/>
  <c r="M1145" i="6"/>
  <c r="N1145" i="6" s="1"/>
  <c r="M852" i="6"/>
  <c r="N852" i="6" s="1"/>
  <c r="M600" i="6"/>
  <c r="N600" i="6" s="1"/>
  <c r="M400" i="6"/>
  <c r="N400" i="6" s="1"/>
  <c r="M228" i="6"/>
  <c r="N228" i="6" s="1"/>
  <c r="M69" i="6"/>
  <c r="N69" i="6" s="1"/>
  <c r="M1725" i="6"/>
  <c r="N1725" i="6" s="1"/>
  <c r="M15" i="6"/>
  <c r="N15" i="6" s="1"/>
  <c r="M583" i="6"/>
  <c r="N583" i="6" s="1"/>
  <c r="M1718" i="6"/>
  <c r="N1718" i="6" s="1"/>
  <c r="M1552" i="6"/>
  <c r="N1552" i="6" s="1"/>
  <c r="M1371" i="6"/>
  <c r="N1371" i="6" s="1"/>
  <c r="M1202" i="6"/>
  <c r="N1202" i="6" s="1"/>
  <c r="M262" i="6"/>
  <c r="N262" i="6" s="1"/>
  <c r="M1177" i="6"/>
  <c r="N1177" i="6" s="1"/>
  <c r="M868" i="6"/>
  <c r="N868" i="6" s="1"/>
  <c r="M617" i="6"/>
  <c r="N617" i="6" s="1"/>
  <c r="M434" i="6"/>
  <c r="N434" i="6" s="1"/>
  <c r="M244" i="6"/>
  <c r="N244" i="6" s="1"/>
  <c r="M85" i="6"/>
  <c r="N85" i="6" s="1"/>
  <c r="M298" i="6"/>
  <c r="N298" i="6" s="1"/>
  <c r="M767" i="6"/>
  <c r="N767" i="6" s="1"/>
  <c r="M1735" i="6"/>
  <c r="N1735" i="6" s="1"/>
  <c r="M1573" i="6"/>
  <c r="N1573" i="6" s="1"/>
  <c r="M1389" i="6"/>
  <c r="N1389" i="6" s="1"/>
  <c r="M1219" i="6"/>
  <c r="N1219" i="6" s="1"/>
  <c r="M1045" i="6"/>
  <c r="N1045" i="6" s="1"/>
  <c r="M877" i="6"/>
  <c r="N877" i="6" s="1"/>
  <c r="M624" i="6"/>
  <c r="N624" i="6" s="1"/>
  <c r="M440" i="6"/>
  <c r="N440" i="6" s="1"/>
  <c r="M251" i="6"/>
  <c r="N251" i="6" s="1"/>
  <c r="M887" i="6"/>
  <c r="N887" i="6" s="1"/>
  <c r="M458" i="6"/>
  <c r="N458" i="6" s="1"/>
  <c r="M1118" i="6"/>
  <c r="N1118" i="6" s="1"/>
  <c r="M530" i="6"/>
  <c r="N530" i="6" s="1"/>
  <c r="M27" i="6"/>
  <c r="N27" i="6" s="1"/>
  <c r="M337" i="6"/>
  <c r="N337" i="6" s="1"/>
  <c r="M1566" i="6"/>
  <c r="N1566" i="6" s="1"/>
  <c r="M77" i="6"/>
  <c r="N77" i="6" s="1"/>
  <c r="M1380" i="6"/>
  <c r="N1380" i="6" s="1"/>
  <c r="M777" i="6"/>
  <c r="N777" i="6" s="1"/>
  <c r="M1933" i="6"/>
  <c r="N1933" i="6" s="1"/>
  <c r="M1330" i="6"/>
  <c r="N1330" i="6" s="1"/>
  <c r="M872" i="6"/>
  <c r="N872" i="6" s="1"/>
  <c r="M364" i="6"/>
  <c r="N364" i="6" s="1"/>
  <c r="M1631" i="6"/>
  <c r="N1631" i="6" s="1"/>
  <c r="M375" i="6"/>
  <c r="N375" i="6" s="1"/>
  <c r="M704" i="6"/>
  <c r="N704" i="6" s="1"/>
  <c r="M1441" i="6"/>
  <c r="N1441" i="6" s="1"/>
  <c r="M1634" i="6"/>
  <c r="N1634" i="6" s="1"/>
  <c r="M744" i="6"/>
  <c r="N744" i="6" s="1"/>
  <c r="M1272" i="6"/>
  <c r="N1272" i="6" s="1"/>
  <c r="M48" i="6"/>
  <c r="N48" i="6" s="1"/>
  <c r="M1736" i="6"/>
  <c r="N1736" i="6" s="1"/>
  <c r="M1495" i="6"/>
  <c r="N1495" i="6" s="1"/>
  <c r="M967" i="6"/>
  <c r="N967" i="6" s="1"/>
  <c r="M610" i="6"/>
  <c r="N610" i="6" s="1"/>
  <c r="M94" i="6"/>
  <c r="N94" i="6" s="1"/>
  <c r="M117" i="6"/>
  <c r="N117" i="6" s="1"/>
  <c r="M1610" i="6"/>
  <c r="N1610" i="6" s="1"/>
  <c r="M53" i="6"/>
  <c r="N53" i="6" s="1"/>
  <c r="M1453" i="6"/>
  <c r="N1453" i="6" s="1"/>
  <c r="M292" i="6"/>
  <c r="N292" i="6" s="1"/>
  <c r="M786" i="6"/>
  <c r="N786" i="6" s="1"/>
  <c r="M1912" i="6"/>
  <c r="N1912" i="6" s="1"/>
  <c r="M1335" i="6"/>
  <c r="N1335" i="6" s="1"/>
  <c r="M438" i="6"/>
  <c r="N438" i="6" s="1"/>
  <c r="M350" i="6"/>
  <c r="N350" i="6" s="1"/>
  <c r="M225" i="6"/>
  <c r="N225" i="6" s="1"/>
  <c r="M1416" i="6"/>
  <c r="N1416" i="6" s="1"/>
  <c r="M1164" i="6"/>
  <c r="N1164" i="6" s="1"/>
  <c r="M679" i="6"/>
  <c r="N679" i="6" s="1"/>
  <c r="M1803" i="6"/>
  <c r="N1803" i="6" s="1"/>
  <c r="M1426" i="6"/>
  <c r="N1426" i="6" s="1"/>
  <c r="M730" i="6"/>
  <c r="N730" i="6" s="1"/>
  <c r="M1667" i="6"/>
  <c r="N1667" i="6" s="1"/>
  <c r="M1690" i="6"/>
  <c r="N1690" i="6" s="1"/>
  <c r="M1528" i="6"/>
  <c r="N1528" i="6" s="1"/>
  <c r="M1344" i="6"/>
  <c r="N1344" i="6" s="1"/>
  <c r="M1166" i="6"/>
  <c r="N1166" i="6" s="1"/>
  <c r="M1038" i="6"/>
  <c r="N1038" i="6" s="1"/>
  <c r="M1590" i="6"/>
  <c r="N1590" i="6" s="1"/>
  <c r="M1064" i="6"/>
  <c r="N1064" i="6" s="1"/>
  <c r="M830" i="6"/>
  <c r="N830" i="6" s="1"/>
  <c r="M563" i="6"/>
  <c r="N563" i="6" s="1"/>
  <c r="M374" i="6"/>
  <c r="N374" i="6" s="1"/>
  <c r="M194" i="6"/>
  <c r="N194" i="6" s="1"/>
  <c r="M38" i="6"/>
  <c r="N38" i="6" s="1"/>
  <c r="M1517" i="6"/>
  <c r="N1517" i="6" s="1"/>
  <c r="M1358" i="6"/>
  <c r="N1358" i="6" s="1"/>
  <c r="M208" i="6"/>
  <c r="N208" i="6" s="1"/>
  <c r="M1689" i="6"/>
  <c r="N1689" i="6" s="1"/>
  <c r="M1527" i="6"/>
  <c r="N1527" i="6" s="1"/>
  <c r="M1343" i="6"/>
  <c r="N1343" i="6" s="1"/>
  <c r="M1220" i="6"/>
  <c r="N1220" i="6" s="1"/>
  <c r="M498" i="6"/>
  <c r="N498" i="6" s="1"/>
  <c r="M1092" i="6"/>
  <c r="N1092" i="6" s="1"/>
  <c r="M845" i="6"/>
  <c r="N845" i="6" s="1"/>
  <c r="M592" i="6"/>
  <c r="N592" i="6" s="1"/>
  <c r="M392" i="6"/>
  <c r="N392" i="6" s="1"/>
  <c r="M217" i="6"/>
  <c r="N217" i="6" s="1"/>
  <c r="M57" i="6"/>
  <c r="N57" i="6" s="1"/>
  <c r="M1626" i="6"/>
  <c r="N1626" i="6" s="1"/>
  <c r="M427" i="6"/>
  <c r="N427" i="6" s="1"/>
  <c r="M330" i="6"/>
  <c r="N330" i="6" s="1"/>
  <c r="M1116" i="6"/>
  <c r="N1116" i="6" s="1"/>
  <c r="M1785" i="6"/>
  <c r="N1785" i="6" s="1"/>
  <c r="M1481" i="6"/>
  <c r="N1481" i="6" s="1"/>
  <c r="M1411" i="6"/>
  <c r="N1411" i="6" s="1"/>
  <c r="M1455" i="6"/>
  <c r="N1455" i="6" s="1"/>
  <c r="M206" i="6"/>
  <c r="N206" i="6" s="1"/>
  <c r="M1359" i="6"/>
  <c r="N1359" i="6" s="1"/>
  <c r="M618" i="6"/>
  <c r="N618" i="6" s="1"/>
  <c r="M1357" i="6"/>
  <c r="N1357" i="6" s="1"/>
  <c r="M209" i="6"/>
  <c r="N209" i="6" s="1"/>
  <c r="M1061" i="6"/>
  <c r="N1061" i="6" s="1"/>
  <c r="M1870" i="6"/>
  <c r="N1870" i="6" s="1"/>
  <c r="M1711" i="6"/>
  <c r="N1711" i="6" s="1"/>
  <c r="M1470" i="6"/>
  <c r="N1470" i="6" s="1"/>
  <c r="M1194" i="6"/>
  <c r="N1194" i="6" s="1"/>
  <c r="M1364" i="6"/>
  <c r="N1364" i="6" s="1"/>
  <c r="M547" i="6"/>
  <c r="N547" i="6" s="1"/>
  <c r="M29" i="6"/>
  <c r="N29" i="6" s="1"/>
  <c r="M58" i="6"/>
  <c r="N58" i="6" s="1"/>
  <c r="M1474" i="6"/>
  <c r="N1474" i="6" s="1"/>
  <c r="M1659" i="6"/>
  <c r="N1659" i="6" s="1"/>
  <c r="M325" i="6"/>
  <c r="N325" i="6" s="1"/>
  <c r="M1964" i="6"/>
  <c r="N1964" i="6" s="1"/>
  <c r="M749" i="6"/>
  <c r="N749" i="6" s="1"/>
  <c r="M1960" i="6"/>
  <c r="N1960" i="6" s="1"/>
  <c r="M1245" i="6"/>
  <c r="N1245" i="6" s="1"/>
  <c r="M464" i="6"/>
  <c r="N464" i="6" s="1"/>
  <c r="M121" i="6"/>
  <c r="N121" i="6" s="1"/>
  <c r="M270" i="6"/>
  <c r="N270" i="6" s="1"/>
  <c r="M82" i="6"/>
  <c r="N82" i="6" s="1"/>
  <c r="M1088" i="6"/>
  <c r="N1088" i="6" s="1"/>
  <c r="M1012" i="6"/>
  <c r="N1012" i="6" s="1"/>
  <c r="M764" i="6"/>
  <c r="N764" i="6" s="1"/>
  <c r="M1764" i="6"/>
  <c r="N1764" i="6" s="1"/>
  <c r="M1302" i="6"/>
  <c r="N1302" i="6" s="1"/>
  <c r="M322" i="6"/>
  <c r="N322" i="6" s="1"/>
  <c r="M1892" i="6"/>
  <c r="N1892" i="6" s="1"/>
  <c r="M1656" i="6"/>
  <c r="N1656" i="6" s="1"/>
  <c r="M1505" i="6"/>
  <c r="N1505" i="6" s="1"/>
  <c r="M1318" i="6"/>
  <c r="N1318" i="6" s="1"/>
  <c r="M1137" i="6"/>
  <c r="N1137" i="6" s="1"/>
  <c r="M975" i="6"/>
  <c r="N975" i="6" s="1"/>
  <c r="M1514" i="6"/>
  <c r="N1514" i="6" s="1"/>
  <c r="M1000" i="6"/>
  <c r="N1000" i="6" s="1"/>
  <c r="M803" i="6"/>
  <c r="N803" i="6" s="1"/>
  <c r="M536" i="6"/>
  <c r="N536" i="6" s="1"/>
  <c r="M349" i="6"/>
  <c r="N349" i="6" s="1"/>
  <c r="M170" i="6"/>
  <c r="N170" i="6" s="1"/>
  <c r="M11" i="6"/>
  <c r="N11" i="6" s="1"/>
  <c r="M1173" i="6"/>
  <c r="N1173" i="6" s="1"/>
  <c r="M1889" i="6"/>
  <c r="N1889" i="6" s="1"/>
  <c r="M1878" i="6"/>
  <c r="N1878" i="6" s="1"/>
  <c r="M1652" i="6"/>
  <c r="N1652" i="6" s="1"/>
  <c r="M1502" i="6"/>
  <c r="N1502" i="6" s="1"/>
  <c r="M1317" i="6"/>
  <c r="N1317" i="6" s="1"/>
  <c r="M303" i="6"/>
  <c r="N303" i="6" s="1"/>
  <c r="M1535" i="6"/>
  <c r="N1535" i="6" s="1"/>
  <c r="M1055" i="6"/>
  <c r="N1055" i="6" s="1"/>
  <c r="M822" i="6"/>
  <c r="N822" i="6" s="1"/>
  <c r="M554" i="6"/>
  <c r="N554" i="6" s="1"/>
  <c r="M366" i="6"/>
  <c r="N366" i="6" s="1"/>
  <c r="M186" i="6"/>
  <c r="N186" i="6" s="1"/>
  <c r="M28" i="6"/>
  <c r="N28" i="6" s="1"/>
  <c r="M1402" i="6"/>
  <c r="N1402" i="6" s="1"/>
  <c r="M421" i="6"/>
  <c r="N421" i="6" s="1"/>
  <c r="M1864" i="6"/>
  <c r="N1864" i="6" s="1"/>
  <c r="M1681" i="6"/>
  <c r="N1681" i="6" s="1"/>
  <c r="M1520" i="6"/>
  <c r="N1520" i="6" s="1"/>
  <c r="M1333" i="6"/>
  <c r="N1333" i="6" s="1"/>
  <c r="M1153" i="6"/>
  <c r="N1153" i="6" s="1"/>
  <c r="M991" i="6"/>
  <c r="N991" i="6" s="1"/>
  <c r="M829" i="6"/>
  <c r="N829" i="6" s="1"/>
  <c r="M562" i="6"/>
  <c r="N562" i="6" s="1"/>
  <c r="M373" i="6"/>
  <c r="N373" i="6" s="1"/>
  <c r="M1047" i="6"/>
  <c r="N1047" i="6" s="1"/>
  <c r="M451" i="6"/>
  <c r="N451" i="6" s="1"/>
  <c r="M1752" i="6"/>
  <c r="N1752" i="6" s="1"/>
  <c r="M958" i="6"/>
  <c r="N958" i="6" s="1"/>
  <c r="M340" i="6"/>
  <c r="N340" i="6" s="1"/>
  <c r="M1034" i="6"/>
  <c r="N1034" i="6" s="1"/>
  <c r="M1493" i="6"/>
  <c r="N1493" i="6" s="1"/>
  <c r="M860" i="6"/>
  <c r="N860" i="6" s="1"/>
  <c r="M198" i="6"/>
  <c r="N198" i="6" s="1"/>
  <c r="M1108" i="6"/>
  <c r="N1108" i="6" s="1"/>
  <c r="M521" i="6"/>
  <c r="N521" i="6" s="1"/>
  <c r="M1232" i="6"/>
  <c r="N1232" i="6" s="1"/>
  <c r="M1348" i="6"/>
  <c r="N1348" i="6" s="1"/>
  <c r="M394" i="6"/>
  <c r="N394" i="6" s="1"/>
  <c r="M960" i="6"/>
  <c r="N960" i="6" s="1"/>
  <c r="M1228" i="6"/>
  <c r="N1228" i="6" s="1"/>
  <c r="M1879" i="6"/>
  <c r="N1879" i="6" s="1"/>
  <c r="M1784" i="6"/>
  <c r="N1784" i="6" s="1"/>
  <c r="M342" i="6"/>
  <c r="N342" i="6" s="1"/>
  <c r="M712" i="6"/>
  <c r="N712" i="6" s="1"/>
  <c r="M1794" i="6"/>
  <c r="N1794" i="6" s="1"/>
  <c r="M676" i="6"/>
  <c r="N676" i="6" s="1"/>
  <c r="M1936" i="6"/>
  <c r="N1936" i="6" s="1"/>
  <c r="M1643" i="6"/>
  <c r="N1643" i="6" s="1"/>
  <c r="M1390" i="6"/>
  <c r="N1390" i="6" s="1"/>
  <c r="M1127" i="6"/>
  <c r="N1127" i="6" s="1"/>
  <c r="M1195" i="6"/>
  <c r="N1195" i="6" s="1"/>
  <c r="M409" i="6"/>
  <c r="N409" i="6" s="1"/>
  <c r="M151" i="6"/>
  <c r="N151" i="6" s="1"/>
  <c r="M274" i="6"/>
  <c r="N274" i="6" s="1"/>
  <c r="M1141" i="6"/>
  <c r="N1141" i="6" s="1"/>
  <c r="M1812" i="6"/>
  <c r="N1812" i="6" s="1"/>
  <c r="M1854" i="6"/>
  <c r="N1854" i="6" s="1"/>
  <c r="M1427" i="6"/>
  <c r="N1427" i="6" s="1"/>
  <c r="M315" i="6"/>
  <c r="N315" i="6" s="1"/>
  <c r="M915" i="6"/>
  <c r="N915" i="6" s="1"/>
  <c r="M156" i="6"/>
  <c r="N156" i="6" s="1"/>
  <c r="M1720" i="6"/>
  <c r="N1720" i="6" s="1"/>
  <c r="M1293" i="6"/>
  <c r="N1293" i="6" s="1"/>
  <c r="M1622" i="6"/>
  <c r="N1622" i="6" s="1"/>
  <c r="M1102" i="6"/>
  <c r="N1102" i="6" s="1"/>
  <c r="M935" i="6"/>
  <c r="N935" i="6" s="1"/>
  <c r="M1926" i="6"/>
  <c r="N1926" i="6" s="1"/>
  <c r="M1776" i="6"/>
  <c r="N1776" i="6" s="1"/>
  <c r="M311" i="6"/>
  <c r="N311" i="6" s="1"/>
  <c r="M237" i="6"/>
  <c r="N237" i="6" s="1"/>
  <c r="M947" i="6"/>
  <c r="N947" i="6" s="1"/>
  <c r="M586" i="6"/>
  <c r="N586" i="6" s="1"/>
  <c r="M926" i="6"/>
  <c r="N926" i="6" s="1"/>
  <c r="M1793" i="6"/>
  <c r="N1793" i="6" s="1"/>
  <c r="M1478" i="6"/>
  <c r="N1478" i="6" s="1"/>
  <c r="M1109" i="6"/>
  <c r="N1109" i="6" s="1"/>
  <c r="M1410" i="6"/>
  <c r="N1410" i="6" s="1"/>
  <c r="M753" i="6"/>
  <c r="N753" i="6" s="1"/>
  <c r="M310" i="6"/>
  <c r="N310" i="6" s="1"/>
  <c r="M54" i="6"/>
  <c r="N54" i="6" s="1"/>
  <c r="M1437" i="6"/>
  <c r="N1437" i="6" s="1"/>
  <c r="M1629" i="6"/>
  <c r="N1629" i="6" s="1"/>
  <c r="M1277" i="6"/>
  <c r="N1277" i="6" s="1"/>
  <c r="M1462" i="6"/>
  <c r="N1462" i="6" s="1"/>
  <c r="M795" i="6"/>
  <c r="N795" i="6" s="1"/>
  <c r="M341" i="6"/>
  <c r="N341" i="6" s="1"/>
  <c r="M487" i="6"/>
  <c r="N487" i="6" s="1"/>
  <c r="M578" i="6"/>
  <c r="N578" i="6" s="1"/>
  <c r="M1710" i="6"/>
  <c r="N1710" i="6" s="1"/>
  <c r="M1469" i="6"/>
  <c r="N1469" i="6" s="1"/>
  <c r="M1193" i="6"/>
  <c r="N1193" i="6" s="1"/>
  <c r="M942" i="6"/>
  <c r="N942" i="6" s="1"/>
  <c r="M599" i="6"/>
  <c r="N599" i="6" s="1"/>
  <c r="M309" i="6"/>
  <c r="N309" i="6" s="1"/>
  <c r="M633" i="6"/>
  <c r="N633" i="6" s="1"/>
  <c r="M1407" i="6"/>
  <c r="N1407" i="6" s="1"/>
  <c r="M433" i="6"/>
  <c r="N433" i="6" s="1"/>
  <c r="M1322" i="6"/>
  <c r="N1322" i="6" s="1"/>
  <c r="M1292" i="6"/>
  <c r="N1292" i="6" s="1"/>
  <c r="M1727" i="6"/>
  <c r="N1727" i="6" s="1"/>
  <c r="M608" i="6"/>
  <c r="N608" i="6" s="1"/>
  <c r="M99" i="6"/>
  <c r="N99" i="6" s="1"/>
  <c r="M673" i="6"/>
  <c r="N673" i="6" s="1"/>
  <c r="M841" i="6"/>
  <c r="N841" i="6" s="1"/>
  <c r="M1428" i="6"/>
  <c r="N1428" i="6" s="1"/>
  <c r="M1908" i="6"/>
  <c r="N1908" i="6" s="1"/>
  <c r="M293" i="6"/>
  <c r="N293" i="6" s="1"/>
  <c r="M924" i="6"/>
  <c r="N924" i="6" s="1"/>
  <c r="M329" i="6"/>
  <c r="N329" i="6" s="1"/>
  <c r="M1376" i="6"/>
  <c r="N1376" i="6" s="1"/>
  <c r="M1701" i="6"/>
  <c r="N1701" i="6" s="1"/>
  <c r="M1533" i="6"/>
  <c r="N1533" i="6" s="1"/>
  <c r="M1351" i="6"/>
  <c r="N1351" i="6" s="1"/>
  <c r="M203" i="6"/>
  <c r="N203" i="6" s="1"/>
  <c r="M1534" i="6"/>
  <c r="N1534" i="6" s="1"/>
  <c r="M844" i="6"/>
  <c r="N844" i="6" s="1"/>
  <c r="M216" i="6"/>
  <c r="N216" i="6" s="1"/>
  <c r="M1482" i="6"/>
  <c r="N1482" i="6" s="1"/>
  <c r="M783" i="6"/>
  <c r="N783" i="6" s="1"/>
  <c r="M357" i="6"/>
  <c r="N357" i="6" s="1"/>
  <c r="M1670" i="6"/>
  <c r="N1670" i="6" s="1"/>
  <c r="M911" i="6"/>
  <c r="N911" i="6" s="1"/>
  <c r="M284" i="6"/>
  <c r="N284" i="6" s="1"/>
  <c r="M534" i="6"/>
  <c r="N534" i="6" s="1"/>
  <c r="M1641" i="6"/>
  <c r="N1641" i="6" s="1"/>
  <c r="M232" i="6"/>
  <c r="N232" i="6" s="1"/>
  <c r="M539" i="6"/>
  <c r="N539" i="6" s="1"/>
  <c r="M1768" i="6"/>
  <c r="N1768" i="6" s="1"/>
  <c r="M1420" i="6"/>
  <c r="N1420" i="6" s="1"/>
  <c r="M766" i="6"/>
  <c r="N766" i="6" s="1"/>
  <c r="M1847" i="6"/>
  <c r="N1847" i="6" s="1"/>
  <c r="M1604" i="6"/>
  <c r="N1604" i="6" s="1"/>
  <c r="M1449" i="6"/>
  <c r="N1449" i="6" s="1"/>
  <c r="M1250" i="6"/>
  <c r="N1250" i="6" s="1"/>
  <c r="M1082" i="6"/>
  <c r="N1082" i="6" s="1"/>
  <c r="M910" i="6"/>
  <c r="N910" i="6" s="1"/>
  <c r="M714" i="6"/>
  <c r="N714" i="6" s="1"/>
  <c r="M480" i="6"/>
  <c r="N480" i="6" s="1"/>
  <c r="M522" i="6"/>
  <c r="N522" i="6" s="1"/>
  <c r="M1557" i="6"/>
  <c r="N1557" i="6" s="1"/>
  <c r="M982" i="6"/>
  <c r="N982" i="6" s="1"/>
  <c r="M365" i="6"/>
  <c r="N365" i="6" s="1"/>
  <c r="M564" i="6"/>
  <c r="N564" i="6" s="1"/>
  <c r="M812" i="6"/>
  <c r="N812" i="6" s="1"/>
  <c r="M545" i="6"/>
  <c r="N545" i="6" s="1"/>
  <c r="M1296" i="6"/>
  <c r="N1296" i="6" s="1"/>
  <c r="M1388" i="6"/>
  <c r="N1388" i="6" s="1"/>
  <c r="M843" i="6"/>
  <c r="N843" i="6" s="1"/>
  <c r="M242" i="6"/>
  <c r="N242" i="6" s="1"/>
  <c r="M450" i="6"/>
  <c r="N450" i="6" s="1"/>
  <c r="M411" i="6"/>
  <c r="N411" i="6" s="1"/>
  <c r="M1361" i="6"/>
  <c r="N1361" i="6" s="1"/>
  <c r="M828" i="6"/>
  <c r="N828" i="6" s="1"/>
  <c r="M275" i="6"/>
  <c r="N275" i="6" s="1"/>
  <c r="M36" i="6"/>
  <c r="N36" i="6" s="1"/>
  <c r="M1788" i="6"/>
  <c r="N1788" i="6" s="1"/>
  <c r="M640" i="6"/>
  <c r="N640" i="6" s="1"/>
  <c r="M1062" i="6"/>
  <c r="N1062" i="6" s="1"/>
  <c r="M460" i="6"/>
  <c r="N460" i="6" s="1"/>
  <c r="M285" i="6"/>
  <c r="N285" i="6" s="1"/>
  <c r="M34" i="6"/>
  <c r="N34" i="6" s="1"/>
  <c r="M1808" i="6"/>
  <c r="N1808" i="6" s="1"/>
  <c r="M1044" i="6"/>
  <c r="N1044" i="6" s="1"/>
  <c r="M439" i="6"/>
  <c r="N439" i="6" s="1"/>
  <c r="M142" i="6"/>
  <c r="N142" i="6" s="1"/>
  <c r="M1461" i="6"/>
  <c r="N1461" i="6" s="1"/>
  <c r="M726" i="6"/>
  <c r="N726" i="6" s="1"/>
  <c r="M1620" i="6"/>
  <c r="N1620" i="6" s="1"/>
  <c r="M957" i="6"/>
  <c r="N957" i="6" s="1"/>
  <c r="M300" i="6"/>
  <c r="N300" i="6" s="1"/>
  <c r="M1192" i="6"/>
  <c r="N1192" i="6" s="1"/>
  <c r="M1099" i="6"/>
  <c r="N1099" i="6" s="1"/>
  <c r="M1015" i="6"/>
  <c r="N1015" i="6" s="1"/>
  <c r="M941" i="6"/>
  <c r="N941" i="6" s="1"/>
  <c r="M851" i="6"/>
  <c r="N851" i="6" s="1"/>
  <c r="M750" i="6"/>
  <c r="N750" i="6" s="1"/>
  <c r="M558" i="6"/>
  <c r="N558" i="6" s="1"/>
  <c r="M1182" i="6"/>
  <c r="N1182" i="6" s="1"/>
  <c r="M1599" i="6"/>
  <c r="N1599" i="6" s="1"/>
  <c r="M1721" i="6"/>
  <c r="N1721" i="6" s="1"/>
  <c r="M1574" i="6"/>
  <c r="N1574" i="6" s="1"/>
  <c r="M944" i="6"/>
  <c r="N944" i="6" s="1"/>
  <c r="M637" i="6"/>
  <c r="N637" i="6" s="1"/>
  <c r="M1777" i="6"/>
  <c r="N1777" i="6" s="1"/>
  <c r="M1753" i="6"/>
  <c r="N1753" i="6" s="1"/>
  <c r="M245" i="6"/>
  <c r="N245" i="6" s="1"/>
  <c r="M109" i="6"/>
  <c r="N109" i="6" s="1"/>
  <c r="M799" i="6"/>
  <c r="N799" i="6" s="1"/>
  <c r="M511" i="6"/>
  <c r="N511" i="6" s="1"/>
  <c r="M687" i="6"/>
  <c r="N687" i="6" s="1"/>
  <c r="M1451" i="6"/>
  <c r="N1451" i="6" s="1"/>
  <c r="M1084" i="6"/>
  <c r="N1084" i="6" s="1"/>
  <c r="M1326" i="6"/>
  <c r="N1326" i="6" s="1"/>
  <c r="M706" i="6"/>
  <c r="N706" i="6" s="1"/>
  <c r="M277" i="6"/>
  <c r="N277" i="6" s="1"/>
  <c r="M1081" i="6"/>
  <c r="N1081" i="6" s="1"/>
  <c r="M1185" i="6"/>
  <c r="N1185" i="6" s="1"/>
  <c r="M1605" i="6"/>
  <c r="N1605" i="6" s="1"/>
  <c r="M1251" i="6"/>
  <c r="N1251" i="6" s="1"/>
  <c r="M1353" i="6"/>
  <c r="N1353" i="6" s="1"/>
  <c r="M732" i="6"/>
  <c r="N732" i="6" s="1"/>
  <c r="M302" i="6"/>
  <c r="N302" i="6" s="1"/>
  <c r="M1815" i="6"/>
  <c r="N1815" i="6" s="1"/>
  <c r="M1425" i="6"/>
  <c r="N1425" i="6" s="1"/>
  <c r="M1435" i="6"/>
  <c r="N1435" i="6" s="1"/>
  <c r="M1126" i="6"/>
  <c r="N1126" i="6" s="1"/>
  <c r="M903" i="6"/>
  <c r="N903" i="6" s="1"/>
  <c r="M276" i="6"/>
  <c r="N276" i="6" s="1"/>
  <c r="M261" i="6"/>
  <c r="N261" i="6" s="1"/>
  <c r="M1234" i="6"/>
  <c r="N1234" i="6" s="1"/>
  <c r="M243" i="6"/>
  <c r="N243" i="6" s="1"/>
  <c r="M900" i="6"/>
  <c r="N900" i="6" s="1"/>
  <c r="M609" i="6"/>
  <c r="N609" i="6" s="1"/>
  <c r="M1565" i="6"/>
  <c r="N1565" i="6" s="1"/>
  <c r="M407" i="6"/>
  <c r="N407" i="6" s="1"/>
  <c r="M65" i="6"/>
  <c r="N65" i="6" s="1"/>
  <c r="M1929" i="6"/>
  <c r="N1929" i="6" s="1"/>
  <c r="M550" i="6"/>
  <c r="N550" i="6" s="1"/>
  <c r="M449" i="6"/>
  <c r="N449" i="6" s="1"/>
  <c r="M1904" i="6"/>
  <c r="N1904" i="6" s="1"/>
  <c r="M1910" i="6"/>
  <c r="N1910" i="6" s="1"/>
  <c r="M690" i="6"/>
  <c r="N690" i="6" s="1"/>
  <c r="M513" i="6"/>
  <c r="N513" i="6" s="1"/>
  <c r="M1958" i="6"/>
  <c r="N1958" i="6" s="1"/>
  <c r="M1669" i="6"/>
  <c r="N1669" i="6" s="1"/>
  <c r="M1512" i="6"/>
  <c r="N1512" i="6" s="1"/>
  <c r="M1324" i="6"/>
  <c r="N1324" i="6" s="1"/>
  <c r="M49" i="6"/>
  <c r="N49" i="6" s="1"/>
  <c r="M1352" i="6"/>
  <c r="N1352" i="6" s="1"/>
  <c r="M728" i="6"/>
  <c r="N728" i="6" s="1"/>
  <c r="M134" i="6"/>
  <c r="N134" i="6" s="1"/>
  <c r="M1050" i="6"/>
  <c r="N1050" i="6" s="1"/>
  <c r="M195" i="6"/>
  <c r="N195" i="6" s="1"/>
  <c r="M178" i="6"/>
  <c r="N178" i="6" s="1"/>
  <c r="M1513" i="6"/>
  <c r="N1513" i="6" s="1"/>
  <c r="M837" i="6"/>
  <c r="N837" i="6" s="1"/>
  <c r="M202" i="6"/>
  <c r="N202" i="6" s="1"/>
  <c r="M266" i="6"/>
  <c r="N266" i="6" s="1"/>
  <c r="M1447" i="6"/>
  <c r="N1447" i="6" s="1"/>
  <c r="M1540" i="6"/>
  <c r="N1540" i="6" s="1"/>
  <c r="M518" i="6"/>
  <c r="N518" i="6" s="1"/>
  <c r="M420" i="6"/>
  <c r="N420" i="6" s="1"/>
  <c r="M1297" i="6"/>
  <c r="N1297" i="6" s="1"/>
  <c r="M727" i="6"/>
  <c r="N727" i="6" s="1"/>
  <c r="M1917" i="6"/>
  <c r="N1917" i="6" s="1"/>
  <c r="M1743" i="6"/>
  <c r="N1743" i="6" s="1"/>
  <c r="M1580" i="6"/>
  <c r="N1580" i="6" s="1"/>
  <c r="M1396" i="6"/>
  <c r="N1396" i="6" s="1"/>
  <c r="M1225" i="6"/>
  <c r="N1225" i="6" s="1"/>
  <c r="M1052" i="6"/>
  <c r="N1052" i="6" s="1"/>
  <c r="M884" i="6"/>
  <c r="N884" i="6" s="1"/>
  <c r="M631" i="6"/>
  <c r="N631" i="6" s="1"/>
  <c r="M447" i="6"/>
  <c r="N447" i="6" s="1"/>
  <c r="M333" i="6"/>
  <c r="N333" i="6" s="1"/>
  <c r="M1637" i="6"/>
  <c r="N1637" i="6" s="1"/>
  <c r="M895" i="6"/>
  <c r="N895" i="6" s="1"/>
  <c r="M268" i="6"/>
  <c r="N268" i="6" s="1"/>
  <c r="M1602" i="6"/>
  <c r="N1602" i="6" s="1"/>
  <c r="M1885" i="6"/>
  <c r="N1885" i="6" s="1"/>
  <c r="M1027" i="6"/>
  <c r="N1027" i="6" s="1"/>
  <c r="M229" i="6"/>
  <c r="N229" i="6" s="1"/>
  <c r="M650" i="6"/>
  <c r="N650" i="6" s="1"/>
  <c r="M1363" i="6"/>
  <c r="N1363" i="6" s="1"/>
  <c r="M367" i="6"/>
  <c r="N367" i="6" s="1"/>
  <c r="M1004" i="6"/>
  <c r="N1004" i="6" s="1"/>
  <c r="M811" i="6"/>
  <c r="N811" i="6" s="1"/>
  <c r="M1703" i="6"/>
  <c r="N1703" i="6" s="1"/>
  <c r="M146" i="6"/>
  <c r="N146" i="6" s="1"/>
  <c r="M78" i="6"/>
  <c r="N78" i="6" s="1"/>
  <c r="M541" i="6"/>
  <c r="N541" i="6" s="1"/>
  <c r="M1842" i="6"/>
  <c r="N1842" i="6" s="1"/>
  <c r="M656" i="6"/>
  <c r="N656" i="6" s="1"/>
  <c r="M1745" i="6"/>
  <c r="N1745" i="6" s="1"/>
  <c r="M1398" i="6"/>
  <c r="N1398" i="6" s="1"/>
  <c r="M869" i="6"/>
  <c r="N869" i="6" s="1"/>
  <c r="M1235" i="6"/>
  <c r="N1235" i="6" s="1"/>
  <c r="M625" i="6"/>
  <c r="N625" i="6" s="1"/>
  <c r="M253" i="6"/>
  <c r="N253" i="6" s="1"/>
  <c r="M1919" i="6"/>
  <c r="N1919" i="6" s="1"/>
  <c r="M666" i="6"/>
  <c r="N666" i="6" s="1"/>
  <c r="M1581" i="6"/>
  <c r="N1581" i="6" s="1"/>
  <c r="M1226" i="6"/>
  <c r="N1226" i="6" s="1"/>
  <c r="M1262" i="6"/>
  <c r="N1262" i="6" s="1"/>
  <c r="M658" i="6"/>
  <c r="N658" i="6" s="1"/>
  <c r="M269" i="6"/>
  <c r="N269" i="6" s="1"/>
  <c r="M646" i="6"/>
  <c r="N646" i="6" s="1"/>
  <c r="M894" i="6"/>
  <c r="N894" i="6" s="1"/>
  <c r="M1621" i="6"/>
  <c r="N1621" i="6" s="1"/>
  <c r="M1362" i="6"/>
  <c r="N1362" i="6" s="1"/>
  <c r="M1100" i="6"/>
  <c r="N1100" i="6" s="1"/>
  <c r="M499" i="6"/>
  <c r="N499" i="6" s="1"/>
  <c r="M227" i="6"/>
  <c r="N227" i="6" s="1"/>
  <c r="M100" i="6"/>
  <c r="N100" i="6" s="1"/>
  <c r="M1037" i="6"/>
  <c r="N1037" i="6" s="1"/>
  <c r="M185" i="6"/>
  <c r="N185" i="6" s="1"/>
  <c r="M1072" i="6"/>
  <c r="N1072" i="6" s="1"/>
  <c r="M408" i="6"/>
  <c r="N408" i="6" s="1"/>
  <c r="M1210" i="6"/>
  <c r="N1210" i="6" s="1"/>
  <c r="M332" i="6"/>
  <c r="N332" i="6" s="1"/>
  <c r="M18" i="6"/>
  <c r="N18" i="6" s="1"/>
  <c r="M1686" i="6"/>
  <c r="N1686" i="6" s="1"/>
  <c r="M273" i="6"/>
  <c r="N273" i="6" s="1"/>
  <c r="M689" i="6"/>
  <c r="N689" i="6" s="1"/>
  <c r="M1191" i="6"/>
  <c r="N1191" i="6" s="1"/>
  <c r="M1443" i="6"/>
  <c r="N1443" i="6" s="1"/>
  <c r="M665" i="6"/>
  <c r="N665" i="6" s="1"/>
  <c r="M141" i="6"/>
  <c r="N141" i="6" s="1"/>
  <c r="M1800" i="6"/>
  <c r="N1800" i="6" s="1"/>
  <c r="M1636" i="6"/>
  <c r="N1636" i="6" s="1"/>
  <c r="M1484" i="6"/>
  <c r="N1484" i="6" s="1"/>
  <c r="M1008" i="6"/>
  <c r="N1008" i="6" s="1"/>
  <c r="M1578" i="6"/>
  <c r="N1578" i="6" s="1"/>
  <c r="M1176" i="6"/>
  <c r="N1176" i="6" s="1"/>
  <c r="M591" i="6"/>
  <c r="N591" i="6" s="1"/>
  <c r="M56" i="6"/>
  <c r="N56" i="6" s="1"/>
  <c r="M478" i="6"/>
  <c r="N478" i="6" s="1"/>
  <c r="M1486" i="6"/>
  <c r="N1486" i="6" s="1"/>
  <c r="M19" i="6"/>
  <c r="N19" i="6" s="1"/>
  <c r="M1325" i="6"/>
  <c r="N1325" i="6" s="1"/>
  <c r="M715" i="6"/>
  <c r="N715" i="6" s="1"/>
  <c r="M169" i="6"/>
  <c r="N169" i="6" s="1"/>
  <c r="M113" i="6"/>
  <c r="N113" i="6" s="1"/>
  <c r="M1231" i="6"/>
  <c r="N1231" i="6" s="1"/>
  <c r="M1295" i="6"/>
  <c r="N1295" i="6" s="1"/>
  <c r="M1884" i="6"/>
  <c r="N1884" i="6" s="1"/>
  <c r="M413" i="6"/>
  <c r="N413" i="6" s="1"/>
  <c r="M448" i="6"/>
  <c r="N448" i="6" s="1"/>
  <c r="M606" i="6"/>
  <c r="N606" i="6" s="1"/>
  <c r="M1882" i="6"/>
  <c r="N1882" i="6" s="1"/>
  <c r="M1717" i="6"/>
  <c r="N1717" i="6" s="1"/>
  <c r="M1551" i="6"/>
  <c r="N1551" i="6" s="1"/>
  <c r="M1369" i="6"/>
  <c r="N1369" i="6" s="1"/>
  <c r="M1201" i="6"/>
  <c r="N1201" i="6" s="1"/>
  <c r="M1023" i="6"/>
  <c r="N1023" i="6" s="1"/>
  <c r="M858" i="6"/>
  <c r="N858" i="6" s="1"/>
  <c r="M607" i="6"/>
  <c r="N607" i="6" s="1"/>
  <c r="M406" i="6"/>
  <c r="N406" i="6" s="1"/>
  <c r="M150" i="6"/>
  <c r="N150" i="6" s="1"/>
  <c r="M1485" i="6"/>
  <c r="N1485" i="6" s="1"/>
  <c r="M821" i="6"/>
  <c r="N821" i="6" s="1"/>
  <c r="M161" i="6"/>
  <c r="N161" i="6" s="1"/>
  <c r="M1198" i="6"/>
  <c r="N1198" i="6" s="1"/>
  <c r="M752" i="6"/>
  <c r="N752" i="6" s="1"/>
  <c r="M1692" i="6"/>
  <c r="N1692" i="6" s="1"/>
  <c r="M635" i="6"/>
  <c r="N635" i="6" s="1"/>
  <c r="M1175" i="6"/>
  <c r="N1175" i="6" s="1"/>
  <c r="M590" i="6"/>
  <c r="N590" i="6" s="1"/>
  <c r="M83" i="6"/>
  <c r="N83" i="6" s="1"/>
  <c r="M517" i="6"/>
  <c r="N517" i="6" s="1"/>
  <c r="M456" i="6"/>
  <c r="N456" i="6" s="1"/>
  <c r="M1152" i="6"/>
  <c r="N1152" i="6" s="1"/>
  <c r="M561" i="6"/>
  <c r="N561" i="6" s="1"/>
  <c r="M192" i="6"/>
  <c r="N192" i="6" s="1"/>
  <c r="M1782" i="6"/>
  <c r="N1782" i="6" s="1"/>
  <c r="M1935" i="6"/>
  <c r="N1935" i="6" s="1"/>
  <c r="M1519" i="6"/>
  <c r="N1519" i="6" s="1"/>
  <c r="M893" i="6"/>
  <c r="N893" i="6" s="1"/>
  <c r="M267" i="6"/>
  <c r="N267" i="6" s="1"/>
  <c r="M885" i="6"/>
  <c r="N885" i="6" s="1"/>
  <c r="M813" i="6"/>
  <c r="N813" i="6" s="1"/>
  <c r="M1492" i="6"/>
  <c r="N1492" i="6" s="1"/>
  <c r="M876" i="6"/>
  <c r="N876" i="6" s="1"/>
  <c r="M308" i="6"/>
  <c r="N308" i="6" s="1"/>
  <c r="M63" i="6"/>
  <c r="N63" i="6" s="1"/>
  <c r="M193" i="6"/>
  <c r="N193" i="6" s="1"/>
  <c r="M1434" i="6"/>
  <c r="N1434" i="6" s="1"/>
  <c r="M1290" i="6"/>
  <c r="N1290" i="6" s="1"/>
  <c r="M793" i="6"/>
  <c r="N793" i="6" s="1"/>
  <c r="M133" i="6"/>
  <c r="N133" i="6" s="1"/>
  <c r="M201" i="6"/>
  <c r="N201" i="6" s="1"/>
  <c r="M168" i="6"/>
  <c r="N168" i="6" s="1"/>
  <c r="M122" i="6"/>
  <c r="N122" i="6" s="1"/>
  <c r="M91" i="6"/>
  <c r="N91" i="6" s="1"/>
  <c r="M46" i="6"/>
  <c r="N46" i="6" s="1"/>
  <c r="M1355" i="6"/>
  <c r="N1355" i="6" s="1"/>
  <c r="M831" i="6"/>
  <c r="N831" i="6" s="1"/>
  <c r="M551" i="6"/>
  <c r="N551" i="6" s="1"/>
  <c r="M1452" i="6"/>
  <c r="N1452" i="6" s="1"/>
  <c r="M1310" i="6"/>
  <c r="N1310" i="6" s="1"/>
  <c r="M254" i="6"/>
  <c r="N254" i="6" s="1"/>
  <c r="M604" i="6"/>
  <c r="N604" i="6" s="1"/>
  <c r="M928" i="6"/>
  <c r="N928" i="6" s="1"/>
  <c r="M1076" i="6"/>
  <c r="N1076" i="6" s="1"/>
  <c r="M634" i="6"/>
  <c r="N634" i="6" s="1"/>
  <c r="M326" i="6"/>
  <c r="N326" i="6" s="1"/>
  <c r="M1162" i="6"/>
  <c r="N1162" i="6" s="1"/>
  <c r="M423" i="6"/>
  <c r="N423" i="6" s="1"/>
  <c r="M210" i="6"/>
  <c r="N210" i="6" s="1"/>
  <c r="M1630" i="6"/>
  <c r="N1630" i="6" s="1"/>
  <c r="M1279" i="6"/>
  <c r="N1279" i="6" s="1"/>
  <c r="M1311" i="6"/>
  <c r="N1311" i="6" s="1"/>
  <c r="M943" i="6"/>
  <c r="N943" i="6" s="1"/>
  <c r="M502" i="6"/>
  <c r="N502" i="6" s="1"/>
  <c r="M145" i="6"/>
  <c r="N145" i="6" s="1"/>
  <c r="M979" i="6"/>
  <c r="N979" i="6" s="1"/>
  <c r="M1809" i="6"/>
  <c r="N1809" i="6" s="1"/>
  <c r="M1477" i="6"/>
  <c r="N1477" i="6" s="1"/>
  <c r="M101" i="6"/>
  <c r="N101" i="6" s="1"/>
  <c r="M959" i="6"/>
  <c r="N959" i="6" s="1"/>
  <c r="M529" i="6"/>
  <c r="N529" i="6" s="1"/>
  <c r="M162" i="6"/>
  <c r="N162" i="6" s="1"/>
  <c r="M1114" i="6"/>
  <c r="N1114" i="6" s="1"/>
  <c r="M1930" i="6"/>
  <c r="N1930" i="6" s="1"/>
  <c r="M1597" i="6"/>
  <c r="N1597" i="6" s="1"/>
  <c r="M1309" i="6"/>
  <c r="N1309" i="6" s="1"/>
  <c r="M1074" i="6"/>
  <c r="N1074" i="6" s="1"/>
  <c r="M802" i="6"/>
  <c r="N802" i="6" s="1"/>
  <c r="M473" i="6"/>
  <c r="N473" i="6" s="1"/>
  <c r="M39" i="6"/>
  <c r="N39" i="6" s="1"/>
  <c r="M321" i="6"/>
  <c r="N321" i="6" s="1"/>
  <c r="M867" i="6"/>
  <c r="N867" i="6" s="1"/>
  <c r="M107" i="6"/>
  <c r="N107" i="6" s="1"/>
  <c r="M697" i="6"/>
  <c r="N697" i="6" s="1"/>
  <c r="M236" i="6"/>
  <c r="N236" i="6" s="1"/>
  <c r="M1024" i="6"/>
  <c r="N1024" i="6" s="1"/>
  <c r="M235" i="6"/>
  <c r="N235" i="6" s="1"/>
  <c r="M371" i="6"/>
  <c r="N371" i="6" s="1"/>
  <c r="M1524" i="6"/>
  <c r="N1524" i="6" s="1"/>
  <c r="M1954" i="6"/>
  <c r="N1954" i="6" s="1"/>
  <c r="M290" i="6"/>
  <c r="N290" i="6" s="1"/>
  <c r="M1801" i="6"/>
  <c r="N1801" i="6" s="1"/>
  <c r="M1423" i="6"/>
  <c r="N1423" i="6" s="1"/>
  <c r="M772" i="6"/>
  <c r="N772" i="6" s="1"/>
  <c r="M1898" i="6"/>
  <c r="N1898" i="6" s="1"/>
  <c r="M1774" i="6"/>
  <c r="N1774" i="6" s="1"/>
  <c r="M1612" i="6"/>
  <c r="N1612" i="6" s="1"/>
  <c r="M1460" i="6"/>
  <c r="N1460" i="6" s="1"/>
  <c r="M838" i="6"/>
  <c r="N838" i="6" s="1"/>
  <c r="M776" i="6"/>
  <c r="N776" i="6" s="1"/>
  <c r="M1091" i="6"/>
  <c r="N1091" i="6" s="1"/>
  <c r="M489" i="6"/>
  <c r="N489" i="6" s="1"/>
  <c r="M316" i="6"/>
  <c r="N316" i="6" s="1"/>
  <c r="M1698" i="6"/>
  <c r="N1698" i="6" s="1"/>
  <c r="M1212" i="6"/>
  <c r="N1212" i="6" s="1"/>
  <c r="M1266" i="6"/>
  <c r="N1266" i="6" s="1"/>
  <c r="M1161" i="6"/>
  <c r="N1161" i="6" s="1"/>
  <c r="M580" i="6"/>
  <c r="N580" i="6" s="1"/>
  <c r="M123" i="6"/>
  <c r="N123" i="6" s="1"/>
  <c r="M1658" i="6"/>
  <c r="N1658" i="6" s="1"/>
  <c r="M996" i="6"/>
  <c r="N996" i="6" s="1"/>
  <c r="M1253" i="6"/>
  <c r="N1253" i="6" s="1"/>
  <c r="M1886" i="6"/>
  <c r="N1886" i="6" s="1"/>
  <c r="M569" i="6"/>
  <c r="N569" i="6" s="1"/>
  <c r="M886" i="6"/>
  <c r="N886" i="6" s="1"/>
  <c r="M319" i="6"/>
  <c r="N319" i="6" s="1"/>
  <c r="M1558" i="6"/>
  <c r="N1558" i="6" s="1"/>
  <c r="M1688" i="6"/>
  <c r="N1688" i="6" s="1"/>
  <c r="M1526" i="6"/>
  <c r="N1526" i="6" s="1"/>
  <c r="M1342" i="6"/>
  <c r="N1342" i="6" s="1"/>
  <c r="M1160" i="6"/>
  <c r="N1160" i="6" s="1"/>
  <c r="M998" i="6"/>
  <c r="N998" i="6" s="1"/>
  <c r="M1596" i="6"/>
  <c r="N1596" i="6" s="1"/>
  <c r="M663" i="6"/>
  <c r="N663" i="6" s="1"/>
  <c r="M745" i="6"/>
  <c r="N745" i="6" s="1"/>
  <c r="M615" i="6"/>
  <c r="N615" i="6" s="1"/>
  <c r="M1781" i="6"/>
  <c r="N1781" i="6" s="1"/>
  <c r="M233" i="6"/>
  <c r="N233" i="6" s="1"/>
  <c r="M176" i="6"/>
  <c r="N176" i="6" s="1"/>
  <c r="M801" i="6"/>
  <c r="N801" i="6" s="1"/>
  <c r="M40" i="6"/>
  <c r="N40" i="6" s="1"/>
  <c r="M260" i="6"/>
  <c r="N260" i="6" s="1"/>
  <c r="M552" i="6"/>
  <c r="N552" i="6" s="1"/>
  <c r="M1332" i="6"/>
  <c r="N1332" i="6" s="1"/>
  <c r="M37" i="6"/>
  <c r="N37" i="6" s="1"/>
  <c r="M902" i="6"/>
  <c r="N902" i="6" s="1"/>
  <c r="M1883" i="6"/>
  <c r="N1883" i="6" s="1"/>
  <c r="M1053" i="6"/>
  <c r="N1053" i="6" s="1"/>
  <c r="M488" i="6"/>
  <c r="N488" i="6" s="1"/>
  <c r="M1572" i="6"/>
  <c r="N1572" i="6" s="1"/>
  <c r="M955" i="6"/>
  <c r="N955" i="6" s="1"/>
  <c r="M414" i="6"/>
  <c r="N414" i="6" s="1"/>
  <c r="M461" i="6"/>
  <c r="N461" i="6" s="1"/>
  <c r="M1442" i="6"/>
  <c r="N1442" i="6" s="1"/>
  <c r="M520" i="6"/>
  <c r="N520" i="6" s="1"/>
  <c r="M949" i="6"/>
  <c r="N949" i="6" s="1"/>
  <c r="M1476" i="6"/>
  <c r="N1476" i="6" s="1"/>
  <c r="M1947" i="6"/>
  <c r="N1947" i="6" s="1"/>
  <c r="M1959" i="6"/>
  <c r="N1959" i="6" s="1"/>
  <c r="M1846" i="6"/>
  <c r="N1846" i="6" s="1"/>
  <c r="M999" i="6"/>
  <c r="N999" i="6" s="1"/>
  <c r="M1054" i="6"/>
  <c r="N1054" i="6" s="1"/>
  <c r="M919" i="6"/>
  <c r="N919" i="6" s="1"/>
  <c r="M1379" i="6"/>
  <c r="N1379" i="6" s="1"/>
  <c r="M1840" i="6"/>
  <c r="N1840" i="6" s="1"/>
  <c r="M1798" i="6"/>
  <c r="N1798" i="6" s="1"/>
  <c r="M1105" i="6"/>
  <c r="N1105" i="6" s="1"/>
  <c r="M859" i="6"/>
  <c r="N859" i="6" s="1"/>
  <c r="M1740" i="6"/>
  <c r="N1740" i="6" s="1"/>
  <c r="M983" i="6"/>
  <c r="N983" i="6" s="1"/>
  <c r="M966" i="6"/>
  <c r="N966" i="6" s="1"/>
  <c r="M1760" i="6"/>
  <c r="N1760" i="6" s="1"/>
  <c r="M462" i="6"/>
  <c r="N462" i="6" s="1"/>
  <c r="M1397" i="6"/>
  <c r="N1397" i="6" s="1"/>
  <c r="M93" i="6"/>
  <c r="N93" i="6" s="1"/>
  <c r="M136" i="6"/>
  <c r="N136" i="6" s="1"/>
  <c r="M1905" i="6"/>
  <c r="N1905" i="6" s="1"/>
  <c r="M1678" i="6"/>
  <c r="N1678" i="6" s="1"/>
  <c r="M1871" i="6"/>
  <c r="N1871" i="6" s="1"/>
  <c r="M1046" i="6"/>
  <c r="N1046" i="6" s="1"/>
  <c r="M81" i="6"/>
  <c r="N81" i="6" s="1"/>
  <c r="M1606" i="6"/>
  <c r="N1606" i="6" s="1"/>
  <c r="M1858" i="6"/>
  <c r="N1858" i="6" s="1"/>
  <c r="M283" i="6"/>
  <c r="N283" i="6" s="1"/>
  <c r="M465" i="6"/>
  <c r="N465" i="6" s="1"/>
  <c r="M497" i="6"/>
  <c r="N497" i="6" s="1"/>
  <c r="M25" i="6"/>
  <c r="N25" i="6" s="1"/>
  <c r="M866" i="6"/>
  <c r="N866" i="6" s="1"/>
  <c r="M1862" i="6"/>
  <c r="N1862" i="6" s="1"/>
  <c r="M810" i="6"/>
  <c r="N810" i="6" s="1"/>
  <c r="M226" i="6"/>
  <c r="N226" i="6" s="1"/>
  <c r="M965" i="6"/>
  <c r="N965" i="6" s="1"/>
  <c r="M668" i="6"/>
  <c r="N668" i="6" s="1"/>
  <c r="M1613" i="6"/>
  <c r="N1613" i="6" s="1"/>
  <c r="M645" i="6"/>
  <c r="N645" i="6" s="1"/>
  <c r="M1680" i="6"/>
  <c r="N1680" i="6" s="1"/>
  <c r="M356" i="6"/>
  <c r="N356" i="6" s="1"/>
  <c r="M234" i="6"/>
  <c r="N234" i="6" s="1"/>
  <c r="M990" i="6"/>
  <c r="N990" i="6" s="1"/>
  <c r="M1033" i="6"/>
  <c r="N1033" i="6" s="1"/>
  <c r="M1298" i="6"/>
  <c r="N1298" i="6" s="1"/>
  <c r="M725" i="6"/>
  <c r="N725" i="6" s="1"/>
  <c r="M1734" i="6"/>
  <c r="N1734" i="6" s="1"/>
  <c r="M115" i="6"/>
  <c r="N115" i="6" s="1"/>
  <c r="M174" i="6"/>
  <c r="N174" i="6" s="1"/>
  <c r="M553" i="6"/>
  <c r="N553" i="6" s="1"/>
  <c r="M1059" i="6"/>
  <c r="N1059" i="6" s="1"/>
  <c r="M544" i="6"/>
  <c r="N544" i="6" s="1"/>
  <c r="M973" i="6"/>
  <c r="N973" i="6" s="1"/>
  <c r="M1501" i="6"/>
  <c r="N1501" i="6" s="1"/>
  <c r="M207" i="6"/>
  <c r="N207" i="6" s="1"/>
  <c r="M1841" i="6"/>
  <c r="N1841" i="6" s="1"/>
  <c r="M774" i="6"/>
  <c r="N774" i="6" s="1"/>
  <c r="M1083" i="6"/>
  <c r="N1083" i="6" s="1"/>
  <c r="M1963" i="6"/>
  <c r="N1963" i="6" s="1"/>
  <c r="M1007" i="6"/>
  <c r="N1007" i="6" s="1"/>
  <c r="M1406" i="6"/>
  <c r="N1406" i="6" s="1"/>
  <c r="M1820" i="6"/>
  <c r="N1820" i="6" s="1"/>
  <c r="M1168" i="6"/>
  <c r="N1168" i="6" s="1"/>
  <c r="M950" i="6"/>
  <c r="N950" i="6" s="1"/>
  <c r="M191" i="6"/>
  <c r="N191" i="6" s="1"/>
  <c r="M1614" i="6"/>
  <c r="N1614" i="6" s="1"/>
  <c r="M1016" i="6"/>
  <c r="N1016" i="6" s="1"/>
  <c r="M1791" i="6"/>
  <c r="N1791" i="6" s="1"/>
  <c r="M490" i="6"/>
  <c r="N490" i="6" s="1"/>
  <c r="M1450" i="6"/>
  <c r="N1450" i="6" s="1"/>
  <c r="M116" i="6"/>
  <c r="N116" i="6" s="1"/>
  <c r="M796" i="6"/>
  <c r="N796" i="6" s="1"/>
  <c r="M1888" i="6"/>
  <c r="N1888" i="6" s="1"/>
  <c r="M1693" i="6"/>
  <c r="N1693" i="6" s="1"/>
  <c r="M509" i="6"/>
  <c r="N509" i="6" s="1"/>
  <c r="M1101" i="6"/>
  <c r="N1101" i="6" s="1"/>
  <c r="M971" i="6"/>
  <c r="N971" i="6" s="1"/>
  <c r="M1433" i="6"/>
  <c r="N1433" i="6" s="1"/>
  <c r="M1261" i="6"/>
  <c r="N1261" i="6" s="1"/>
  <c r="M1946" i="6"/>
  <c r="N1946" i="6" s="1"/>
  <c r="M55" i="6"/>
  <c r="N55" i="6" s="1"/>
  <c r="M1036" i="6"/>
  <c r="N1036" i="6" s="1"/>
  <c r="M785" i="6"/>
  <c r="N785" i="6" s="1"/>
  <c r="M124" i="6"/>
  <c r="N124" i="6" s="1"/>
  <c r="M259" i="6"/>
  <c r="N259" i="6" s="1"/>
  <c r="M1125" i="6"/>
  <c r="N1125" i="6" s="1"/>
  <c r="M1663" i="6"/>
  <c r="N1663" i="6" s="1"/>
  <c r="M26" i="6"/>
  <c r="N26" i="6" s="1"/>
  <c r="M820" i="6"/>
  <c r="N820" i="6" s="1"/>
  <c r="M519" i="6"/>
  <c r="N519" i="6" s="1"/>
  <c r="M974" i="6"/>
  <c r="N974" i="6" s="1"/>
  <c r="M324" i="6"/>
  <c r="N324" i="6" s="1"/>
  <c r="M1073" i="6"/>
  <c r="N1073" i="6" s="1"/>
  <c r="M1881" i="6"/>
  <c r="N1881" i="6" s="1"/>
  <c r="M716" i="6"/>
  <c r="N716" i="6" s="1"/>
  <c r="M918" i="6"/>
  <c r="N918" i="6" s="1"/>
  <c r="M1906" i="6"/>
  <c r="N1906" i="6" s="1"/>
  <c r="M1136" i="6"/>
  <c r="N1136" i="6" s="1"/>
  <c r="M683" i="6"/>
  <c r="N683" i="6" s="1"/>
  <c r="M647" i="6"/>
  <c r="N647" i="6" s="1"/>
  <c r="M338" i="6"/>
  <c r="N338" i="6" s="1"/>
  <c r="M577" i="6"/>
  <c r="N577" i="6" s="1"/>
  <c r="M1107" i="6"/>
  <c r="N1107" i="6" s="1"/>
  <c r="M1628" i="6"/>
  <c r="N1628" i="6" s="1"/>
  <c r="M651" i="6"/>
  <c r="N651" i="6" s="1"/>
  <c r="M680" i="6"/>
  <c r="N680" i="6" s="1"/>
  <c r="M47" i="6"/>
  <c r="N47" i="6" s="1"/>
  <c r="M1895" i="6"/>
  <c r="N1895" i="6" s="1"/>
  <c r="M1927" i="6"/>
  <c r="N1927" i="6" s="1"/>
  <c r="M1702" i="6"/>
  <c r="N1702" i="6" s="1"/>
  <c r="M1564" i="6"/>
  <c r="N1564" i="6" s="1"/>
  <c r="M573" i="6"/>
  <c r="N573" i="6" s="1"/>
  <c r="M144" i="6"/>
  <c r="N144" i="6" s="1"/>
  <c r="M417" i="6"/>
  <c r="N417" i="6" s="1"/>
  <c r="M740" i="6"/>
  <c r="N740" i="6" s="1"/>
  <c r="M616" i="6"/>
  <c r="N616" i="6" s="1"/>
  <c r="M348" i="6"/>
  <c r="N348" i="6" s="1"/>
  <c r="M1243" i="6"/>
  <c r="N1243" i="6" s="1"/>
  <c r="M533" i="6"/>
  <c r="N533" i="6" s="1"/>
  <c r="M896" i="6"/>
  <c r="N896" i="6" s="1"/>
  <c r="M1744" i="6"/>
  <c r="N1744" i="6" s="1"/>
  <c r="M441" i="6"/>
  <c r="N441" i="6" s="1"/>
  <c r="M1227" i="6"/>
  <c r="N1227" i="6" s="1"/>
  <c r="M1278" i="6"/>
  <c r="N1278" i="6" s="1"/>
  <c r="M452" i="6"/>
  <c r="N452" i="6" s="1"/>
  <c r="M1187" i="6"/>
  <c r="N1187" i="6" s="1"/>
  <c r="M1810" i="6"/>
  <c r="N1810" i="6" s="1"/>
  <c r="M386" i="6"/>
  <c r="N386" i="6" s="1"/>
  <c r="M295" i="6"/>
  <c r="N295" i="6" s="1"/>
  <c r="M345" i="6"/>
  <c r="N345" i="6" s="1"/>
  <c r="M250" i="6"/>
  <c r="N250" i="6" s="1"/>
  <c r="M1856" i="6"/>
  <c r="N1856" i="6" s="1"/>
  <c r="M398" i="6"/>
  <c r="N398" i="6" s="1"/>
  <c r="M1158" i="6"/>
  <c r="N1158" i="6" s="1"/>
  <c r="M215" i="6"/>
  <c r="N215" i="6" s="1"/>
  <c r="M1117" i="6"/>
  <c r="N1117" i="6" s="1"/>
  <c r="M1891" i="6"/>
  <c r="N1891" i="6" s="1"/>
  <c r="M1381" i="6"/>
  <c r="N1381" i="6" s="1"/>
  <c r="M355" i="6"/>
  <c r="N355" i="6" s="1"/>
  <c r="M1218" i="6"/>
  <c r="N1218" i="6" s="1"/>
  <c r="M655" i="6"/>
  <c r="N655" i="6" s="1"/>
  <c r="M106" i="6"/>
  <c r="N106" i="6" s="1"/>
  <c r="M981" i="6"/>
  <c r="N981" i="6" s="1"/>
  <c r="M700" i="6"/>
  <c r="N700" i="6" s="1"/>
  <c r="M482" i="6"/>
  <c r="N482" i="6" s="1"/>
  <c r="M372" i="6"/>
  <c r="N372" i="6" s="1"/>
  <c r="M1241" i="6"/>
  <c r="N1241" i="6" s="1"/>
  <c r="M1258" i="6"/>
  <c r="N1258" i="6" s="1"/>
  <c r="M160" i="6"/>
  <c r="N160" i="6" s="1"/>
  <c r="M1006" i="6"/>
  <c r="N1006" i="6" s="1"/>
  <c r="M425" i="6"/>
  <c r="N425" i="6" s="1"/>
  <c r="M807" i="6"/>
  <c r="N807" i="6" s="1"/>
  <c r="M90" i="6"/>
  <c r="N90" i="6" s="1"/>
  <c r="M1063" i="6"/>
  <c r="N1063" i="6" s="1"/>
  <c r="M787" i="6"/>
  <c r="N787" i="6" s="1"/>
  <c r="M769" i="6"/>
  <c r="N769" i="6" s="1"/>
  <c r="M1135" i="6"/>
  <c r="N1135" i="6" s="1"/>
  <c r="M1651" i="6"/>
  <c r="N1651" i="6" s="1"/>
  <c r="M682" i="6"/>
  <c r="N682" i="6" s="1"/>
  <c r="M1855" i="6"/>
  <c r="N1855" i="6" s="1"/>
  <c r="M92" i="6"/>
  <c r="N92" i="6" s="1"/>
  <c r="M931" i="6"/>
  <c r="N931" i="6" s="1"/>
  <c r="M1673" i="6"/>
  <c r="N1673" i="6" s="1"/>
  <c r="M508" i="6"/>
  <c r="N508" i="6" s="1"/>
  <c r="M1588" i="6"/>
  <c r="N1588" i="6" s="1"/>
  <c r="M743" i="6"/>
  <c r="N743" i="6" s="1"/>
  <c r="M323" i="6"/>
  <c r="N323" i="6" s="1"/>
  <c r="M159" i="6"/>
  <c r="N159" i="6" s="1"/>
  <c r="M1772" i="6"/>
  <c r="N1772" i="6" s="1"/>
  <c r="M794" i="6"/>
  <c r="N794" i="6" s="1"/>
  <c r="M399" i="6"/>
  <c r="N399" i="6" s="1"/>
  <c r="M1269" i="6"/>
  <c r="N1269" i="6" s="1"/>
  <c r="M856" i="6"/>
  <c r="N856" i="6" s="1"/>
  <c r="M921" i="6"/>
  <c r="N921" i="6" s="1"/>
  <c r="M1775" i="6"/>
  <c r="N1775" i="6" s="1"/>
  <c r="M474" i="6"/>
  <c r="N474" i="6" s="1"/>
  <c r="M1252" i="6"/>
  <c r="N1252" i="6" s="1"/>
  <c r="M1284" i="6"/>
  <c r="N1284" i="6" s="1"/>
  <c r="M582" i="6"/>
  <c r="N582" i="6" s="1"/>
  <c r="M1541" i="6"/>
  <c r="N1541" i="6" s="1"/>
  <c r="M1868" i="6"/>
  <c r="N1868" i="6" s="1"/>
  <c r="M1508" i="6"/>
  <c r="N1508" i="6" s="1"/>
  <c r="M16" i="8"/>
  <c r="M17" i="8" s="1"/>
  <c r="M1826" i="6"/>
  <c r="N1826" i="6" s="1"/>
  <c r="M1822" i="6"/>
  <c r="N1822" i="6" s="1"/>
  <c r="M1956" i="6"/>
  <c r="N1956" i="6" s="1"/>
  <c r="M1224" i="6"/>
  <c r="N1224" i="6" s="1"/>
  <c r="M1716" i="6"/>
  <c r="N1716" i="6" s="1"/>
  <c r="M131" i="6"/>
  <c r="N131" i="6" s="1"/>
  <c r="M792" i="6"/>
  <c r="N792" i="6" s="1"/>
  <c r="M418" i="6"/>
  <c r="N418" i="6" s="1"/>
  <c r="M1217" i="6"/>
  <c r="N1217" i="6" s="1"/>
  <c r="M1668" i="6"/>
  <c r="N1668" i="6" s="1"/>
  <c r="M397" i="6"/>
  <c r="N397" i="6" s="1"/>
  <c r="M1666" i="6"/>
  <c r="N1666" i="6" s="1"/>
  <c r="M158" i="6"/>
  <c r="N158" i="6" s="1"/>
  <c r="M1853" i="6"/>
  <c r="N1853" i="6" s="1"/>
  <c r="M1167" i="6"/>
  <c r="N1167" i="6" s="1"/>
  <c r="M1060" i="6"/>
  <c r="N1060" i="6" s="1"/>
  <c r="M1483" i="6"/>
  <c r="N1483" i="6" s="1"/>
  <c r="M1603" i="6"/>
  <c r="N1603" i="6" s="1"/>
  <c r="M1875" i="6"/>
  <c r="N1875" i="6" s="1"/>
  <c r="M597" i="6"/>
  <c r="N597" i="6" s="1"/>
  <c r="M1151" i="6"/>
  <c r="N1151" i="6" s="1"/>
  <c r="M642" i="6"/>
  <c r="N642" i="6" s="1"/>
  <c r="M1459" i="6"/>
  <c r="N1459" i="6" s="1"/>
  <c r="M775" i="6"/>
  <c r="N775" i="6" s="1"/>
  <c r="M89" i="6"/>
  <c r="N89" i="6" s="1"/>
  <c r="M1778" i="6"/>
  <c r="N1778" i="6" s="1"/>
  <c r="M980" i="6"/>
  <c r="N980" i="6" s="1"/>
  <c r="M1733" i="6"/>
  <c r="N1733" i="6" s="1"/>
  <c r="M874" i="6"/>
  <c r="N874" i="6" s="1"/>
  <c r="M446" i="6"/>
  <c r="N446" i="6" s="1"/>
  <c r="M257" i="6"/>
  <c r="N257" i="6" s="1"/>
  <c r="M1816" i="6"/>
  <c r="N1816" i="6" s="1"/>
  <c r="M1538" i="6"/>
  <c r="N1538" i="6" s="1"/>
  <c r="M1305" i="6"/>
  <c r="N1305" i="6" s="1"/>
  <c r="M1068" i="6"/>
  <c r="N1068" i="6" s="1"/>
  <c r="M1837" i="6"/>
  <c r="N1837" i="6" s="1"/>
  <c r="M1834" i="6"/>
  <c r="N1834" i="6" s="1"/>
  <c r="M1831" i="6"/>
  <c r="N1831" i="6" s="1"/>
  <c r="M1436" i="6"/>
  <c r="N1436" i="6" s="1"/>
  <c r="M1071" i="6"/>
  <c r="N1071" i="6" s="1"/>
  <c r="M1563" i="6"/>
  <c r="N1563" i="6" s="1"/>
  <c r="M1848" i="6"/>
  <c r="N1848" i="6" s="1"/>
  <c r="M1561" i="6"/>
  <c r="N1561" i="6" s="1"/>
  <c r="M1417" i="6"/>
  <c r="N1417" i="6" s="1"/>
  <c r="M1080" i="6"/>
  <c r="N1080" i="6" s="1"/>
  <c r="M1532" i="6"/>
  <c r="N1532" i="6" s="1"/>
  <c r="M249" i="6"/>
  <c r="N249" i="6" s="1"/>
  <c r="M1499" i="6"/>
  <c r="N1499" i="6" s="1"/>
  <c r="M104" i="6"/>
  <c r="N104" i="6" s="1"/>
  <c r="M1789" i="6"/>
  <c r="N1789" i="6" s="1"/>
  <c r="M1421" i="6"/>
  <c r="N1421" i="6" s="1"/>
  <c r="M865" i="6"/>
  <c r="N865" i="6" s="1"/>
  <c r="M1315" i="6"/>
  <c r="N1315" i="6" s="1"/>
  <c r="M1341" i="6"/>
  <c r="N1341" i="6" s="1"/>
  <c r="M1780" i="6"/>
  <c r="N1780" i="6" s="1"/>
  <c r="M1857" i="6"/>
  <c r="N1857" i="6" s="1"/>
  <c r="M1005" i="6"/>
  <c r="N1005" i="6" s="1"/>
  <c r="M693" i="6"/>
  <c r="N693" i="6" s="1"/>
  <c r="M972" i="6"/>
  <c r="N972" i="6" s="1"/>
  <c r="M1394" i="6"/>
  <c r="N1394" i="6" s="1"/>
  <c r="M431" i="6"/>
  <c r="N431" i="6" s="1"/>
  <c r="M1724" i="6"/>
  <c r="N1724" i="6" s="1"/>
  <c r="M1498" i="6"/>
  <c r="N1498" i="6" s="1"/>
  <c r="M291" i="6"/>
  <c r="N291" i="6" s="1"/>
  <c r="M1430" i="6"/>
  <c r="N1430" i="6" s="1"/>
  <c r="M1934" i="6"/>
  <c r="N1934" i="6" s="1"/>
  <c r="M62" i="6"/>
  <c r="N62" i="6" s="1"/>
  <c r="M73" i="6"/>
  <c r="N73" i="6" s="1"/>
  <c r="M1756" i="6"/>
  <c r="N1756" i="6" s="1"/>
  <c r="M1516" i="6"/>
  <c r="N1516" i="6" s="1"/>
  <c r="M1265" i="6"/>
  <c r="N1265" i="6" s="1"/>
  <c r="M1041" i="6"/>
  <c r="N1041" i="6" s="1"/>
  <c r="M1124" i="6"/>
  <c r="N1124" i="6" s="1"/>
  <c r="M1923" i="6"/>
  <c r="N1923" i="6" s="1"/>
  <c r="M1762" i="6"/>
  <c r="N1762" i="6" s="1"/>
  <c r="M1274" i="6"/>
  <c r="N1274" i="6" s="1"/>
  <c r="M1248" i="6"/>
  <c r="N1248" i="6" s="1"/>
  <c r="M1049" i="6"/>
  <c r="N1049" i="6" s="1"/>
  <c r="M721" i="6"/>
  <c r="N721" i="6" s="1"/>
  <c r="M419" i="6"/>
  <c r="N419" i="6" s="1"/>
  <c r="M181" i="6"/>
  <c r="N181" i="6" s="1"/>
  <c r="M45" i="6"/>
  <c r="N45" i="6" s="1"/>
  <c r="M827" i="6"/>
  <c r="N827" i="6" s="1"/>
  <c r="M496" i="6"/>
  <c r="N496" i="6" s="1"/>
  <c r="M296" i="6"/>
  <c r="N296" i="6" s="1"/>
  <c r="M1140" i="6"/>
  <c r="N1140" i="6" s="1"/>
  <c r="M823" i="6"/>
  <c r="N823" i="6" s="1"/>
  <c r="M1104" i="6"/>
  <c r="N1104" i="6" s="1"/>
  <c r="M761" i="6"/>
  <c r="N761" i="6" s="1"/>
  <c r="M444" i="6"/>
  <c r="N444" i="6" s="1"/>
  <c r="M197" i="6"/>
  <c r="N197" i="6" s="1"/>
  <c r="M354" i="6"/>
  <c r="N354" i="6" s="1"/>
  <c r="M939" i="6"/>
  <c r="N939" i="6" s="1"/>
  <c r="M717" i="6"/>
  <c r="N717" i="6" s="1"/>
  <c r="M1792" i="6"/>
  <c r="N1792" i="6" s="1"/>
  <c r="M692" i="6"/>
  <c r="N692" i="6" s="1"/>
  <c r="M1843" i="6"/>
  <c r="N1843" i="6" s="1"/>
  <c r="M1713" i="6"/>
  <c r="N1713" i="6" s="1"/>
  <c r="M1497" i="6"/>
  <c r="N1497" i="6" s="1"/>
  <c r="M1246" i="6"/>
  <c r="N1246" i="6" s="1"/>
  <c r="M501" i="6"/>
  <c r="N501" i="6" s="1"/>
  <c r="M1509" i="6"/>
  <c r="N1509" i="6" s="1"/>
  <c r="M938" i="6"/>
  <c r="N938" i="6" s="1"/>
  <c r="M620" i="6"/>
  <c r="N620" i="6" s="1"/>
  <c r="M369" i="6"/>
  <c r="N369" i="6" s="1"/>
  <c r="M138" i="6"/>
  <c r="N138" i="6" s="1"/>
  <c r="M699" i="6"/>
  <c r="N699" i="6" s="1"/>
  <c r="M437" i="6"/>
  <c r="N437" i="6" s="1"/>
  <c r="M1911" i="6"/>
  <c r="N1911" i="6" s="1"/>
  <c r="M1741" i="6"/>
  <c r="N1741" i="6" s="1"/>
  <c r="M1821" i="6"/>
  <c r="N1821" i="6" s="1"/>
  <c r="M1264" i="6"/>
  <c r="N1264" i="6" s="1"/>
  <c r="M1876" i="6"/>
  <c r="N1876" i="6" s="1"/>
  <c r="M1255" i="6"/>
  <c r="N1255" i="6" s="1"/>
  <c r="M880" i="6"/>
  <c r="N880" i="6" s="1"/>
  <c r="M568" i="6"/>
  <c r="N568" i="6" s="1"/>
  <c r="M312" i="6"/>
  <c r="N312" i="6" s="1"/>
  <c r="M95" i="6"/>
  <c r="N95" i="6" s="1"/>
  <c r="M1948" i="6"/>
  <c r="N1948" i="6" s="1"/>
  <c r="M1804" i="6"/>
  <c r="N1804" i="6" s="1"/>
  <c r="M1827" i="6"/>
  <c r="N1827" i="6" s="1"/>
  <c r="M1829" i="6"/>
  <c r="N1829" i="6" s="1"/>
  <c r="M1835" i="6"/>
  <c r="N1835" i="6" s="1"/>
  <c r="M784" i="6"/>
  <c r="N784" i="6" s="1"/>
  <c r="M917" i="6"/>
  <c r="N917" i="6" s="1"/>
  <c r="M1378" i="6"/>
  <c r="N1378" i="6" s="1"/>
  <c r="M1687" i="6"/>
  <c r="N1687" i="6" s="1"/>
  <c r="M565" i="6"/>
  <c r="N565" i="6" s="1"/>
  <c r="M648" i="6"/>
  <c r="N648" i="6" s="1"/>
  <c r="M940" i="6"/>
  <c r="N940" i="6" s="1"/>
  <c r="M1360" i="6"/>
  <c r="N1360" i="6" s="1"/>
  <c r="M132" i="6"/>
  <c r="N132" i="6" s="1"/>
  <c r="M1349" i="6"/>
  <c r="N1349" i="6" s="1"/>
  <c r="M24" i="6"/>
  <c r="N24" i="6" s="1"/>
  <c r="M1642" i="6"/>
  <c r="N1642" i="6" s="1"/>
  <c r="M773" i="6"/>
  <c r="N773" i="6" s="1"/>
  <c r="M1672" i="6"/>
  <c r="N1672" i="6" s="1"/>
  <c r="M1134" i="6"/>
  <c r="N1134" i="6" s="1"/>
  <c r="M1106" i="6"/>
  <c r="N1106" i="6" s="1"/>
  <c r="M1635" i="6"/>
  <c r="N1635" i="6" s="1"/>
  <c r="M763" i="6"/>
  <c r="N763" i="6" s="1"/>
  <c r="M875" i="6"/>
  <c r="N875" i="6" s="1"/>
  <c r="M455" i="6"/>
  <c r="N455" i="6" s="1"/>
  <c r="M1035" i="6"/>
  <c r="N1035" i="6" s="1"/>
  <c r="M963" i="6"/>
  <c r="N963" i="6" s="1"/>
  <c r="M778" i="6"/>
  <c r="N778" i="6" s="1"/>
  <c r="M1696" i="6"/>
  <c r="N1696" i="6" s="1"/>
  <c r="M1473" i="6"/>
  <c r="N1473" i="6" s="1"/>
  <c r="M636" i="6"/>
  <c r="N636" i="6" s="1"/>
  <c r="M1089" i="6"/>
  <c r="N1089" i="6" s="1"/>
  <c r="M1587" i="6"/>
  <c r="N1587" i="6" s="1"/>
  <c r="M68" i="6"/>
  <c r="N68" i="6" s="1"/>
  <c r="M686" i="6"/>
  <c r="N686" i="6" s="1"/>
  <c r="M1714" i="6"/>
  <c r="N1714" i="6" s="1"/>
  <c r="M1489" i="6"/>
  <c r="N1489" i="6" s="1"/>
  <c r="M1239" i="6"/>
  <c r="N1239" i="6" s="1"/>
  <c r="M1011" i="6"/>
  <c r="N1011" i="6" s="1"/>
  <c r="M1823" i="6"/>
  <c r="N1823" i="6" s="1"/>
  <c r="M1824" i="6"/>
  <c r="N1824" i="6" s="1"/>
  <c r="M1836" i="6"/>
  <c r="N1836" i="6" s="1"/>
  <c r="M288" i="6"/>
  <c r="N288" i="6" s="1"/>
  <c r="M560" i="6"/>
  <c r="N560" i="6" s="1"/>
  <c r="M1142" i="6"/>
  <c r="N1142" i="6" s="1"/>
  <c r="M1525" i="6"/>
  <c r="N1525" i="6" s="1"/>
  <c r="M1679" i="6"/>
  <c r="N1679" i="6" s="1"/>
  <c r="M204" i="6"/>
  <c r="N204" i="6" s="1"/>
  <c r="M724" i="6"/>
  <c r="N724" i="6" s="1"/>
  <c r="M1199" i="6"/>
  <c r="N1199" i="6" s="1"/>
  <c r="M410" i="6"/>
  <c r="N410" i="6" s="1"/>
  <c r="M1207" i="6"/>
  <c r="N1207" i="6" s="1"/>
  <c r="M1431" i="6"/>
  <c r="N1431" i="6" s="1"/>
  <c r="M1500" i="6"/>
  <c r="N1500" i="6" s="1"/>
  <c r="M1893" i="6"/>
  <c r="N1893" i="6" s="1"/>
  <c r="M1336" i="6"/>
  <c r="N1336" i="6" s="1"/>
  <c r="M989" i="6"/>
  <c r="N989" i="6" s="1"/>
  <c r="M850" i="6"/>
  <c r="N850" i="6" s="1"/>
  <c r="M1491" i="6"/>
  <c r="N1491" i="6" s="1"/>
  <c r="M1830" i="6"/>
  <c r="N1830" i="6" s="1"/>
  <c r="M1828" i="6"/>
  <c r="N1828" i="6" s="1"/>
  <c r="M507" i="6"/>
  <c r="N507" i="6" s="1"/>
  <c r="M1671" i="6"/>
  <c r="N1671" i="6" s="1"/>
  <c r="M1444" i="6"/>
  <c r="N1444" i="6" s="1"/>
  <c r="M901" i="6"/>
  <c r="N901" i="6" s="1"/>
  <c r="M1350" i="6"/>
  <c r="N1350" i="6" s="1"/>
  <c r="M1403" i="6"/>
  <c r="N1403" i="6" s="1"/>
  <c r="M1697" i="6"/>
  <c r="N1697" i="6" s="1"/>
  <c r="M1657" i="6"/>
  <c r="N1657" i="6" s="1"/>
  <c r="M1051" i="6"/>
  <c r="N1051" i="6" s="1"/>
  <c r="M1181" i="6"/>
  <c r="N1181" i="6" s="1"/>
  <c r="M10" i="6"/>
  <c r="N10" i="6" s="1"/>
  <c r="M1331" i="6"/>
  <c r="N1331" i="6" s="1"/>
  <c r="M1807" i="6"/>
  <c r="N1807" i="6" s="1"/>
  <c r="M722" i="6"/>
  <c r="N722" i="6" s="1"/>
  <c r="M857" i="6"/>
  <c r="N857" i="6" s="1"/>
  <c r="M685" i="6"/>
  <c r="N685" i="6" s="1"/>
  <c r="M1323" i="6"/>
  <c r="N1323" i="6" s="1"/>
  <c r="M1767" i="6"/>
  <c r="N1767" i="6" s="1"/>
  <c r="M527" i="6"/>
  <c r="N527" i="6" s="1"/>
  <c r="M1757" i="6"/>
  <c r="N1757" i="6" s="1"/>
  <c r="M1240" i="6"/>
  <c r="N1240" i="6" s="1"/>
  <c r="M1817" i="6"/>
  <c r="N1817" i="6" s="1"/>
  <c r="M221" i="6"/>
  <c r="N221" i="6" s="1"/>
  <c r="M1625" i="6"/>
  <c r="N1625" i="6" s="1"/>
  <c r="M701" i="6"/>
  <c r="N701" i="6" s="1"/>
  <c r="M1467" i="6"/>
  <c r="N1467" i="6" s="1"/>
  <c r="M681" i="6"/>
  <c r="N681" i="6" s="1"/>
  <c r="M1813" i="6"/>
  <c r="N1813" i="6" s="1"/>
  <c r="M908" i="6"/>
  <c r="N908" i="6" s="1"/>
  <c r="M384" i="6"/>
  <c r="N384" i="6" s="1"/>
  <c r="M1414" i="6"/>
  <c r="N1414" i="6" s="1"/>
  <c r="M1180" i="6"/>
  <c r="N1180" i="6" s="1"/>
  <c r="M962" i="6"/>
  <c r="N962" i="6" s="1"/>
  <c r="M1940" i="6"/>
  <c r="N1940" i="6" s="1"/>
  <c r="M956" i="6"/>
  <c r="N956" i="6" s="1"/>
  <c r="M818" i="6"/>
  <c r="N818" i="6" s="1"/>
  <c r="M1087" i="6"/>
  <c r="N1087" i="6" s="1"/>
  <c r="M1739" i="6"/>
  <c r="N1739" i="6" s="1"/>
  <c r="M890" i="6"/>
  <c r="N890" i="6" s="1"/>
  <c r="M587" i="6"/>
  <c r="N587" i="6" s="1"/>
  <c r="M336" i="6"/>
  <c r="N336" i="6" s="1"/>
  <c r="M103" i="6"/>
  <c r="N103" i="6" s="1"/>
  <c r="M1922" i="6"/>
  <c r="N1922" i="6" s="1"/>
  <c r="M240" i="6"/>
  <c r="N240" i="6" s="1"/>
  <c r="M1874" i="6"/>
  <c r="N1874" i="6" s="1"/>
  <c r="M1429" i="6"/>
  <c r="N1429" i="6" s="1"/>
  <c r="M835" i="6"/>
  <c r="N835" i="6" s="1"/>
  <c r="M1530" i="6"/>
  <c r="N1530" i="6" s="1"/>
  <c r="M907" i="6"/>
  <c r="N907" i="6" s="1"/>
  <c r="M603" i="6"/>
  <c r="N603" i="6" s="1"/>
  <c r="M352" i="6"/>
  <c r="N352" i="6" s="1"/>
  <c r="M119" i="6"/>
  <c r="N119" i="6" s="1"/>
  <c r="M287" i="6"/>
  <c r="N287" i="6" s="1"/>
  <c r="M353" i="6"/>
  <c r="N353" i="6" s="1"/>
  <c r="M1944" i="6"/>
  <c r="N1944" i="6" s="1"/>
  <c r="M1506" i="6"/>
  <c r="N1506" i="6" s="1"/>
  <c r="M729" i="6"/>
  <c r="N729" i="6" s="1"/>
  <c r="M1664" i="6"/>
  <c r="N1664" i="6" s="1"/>
  <c r="M1624" i="6"/>
  <c r="N1624" i="6" s="1"/>
  <c r="M1392" i="6"/>
  <c r="N1392" i="6" s="1"/>
  <c r="M1156" i="6"/>
  <c r="N1156" i="6" s="1"/>
  <c r="M659" i="6"/>
  <c r="N659" i="6" s="1"/>
  <c r="M1282" i="6"/>
  <c r="N1282" i="6" s="1"/>
  <c r="M848" i="6"/>
  <c r="N848" i="6" s="1"/>
  <c r="M532" i="6"/>
  <c r="N532" i="6" s="1"/>
  <c r="M272" i="6"/>
  <c r="N272" i="6" s="1"/>
  <c r="M60" i="6"/>
  <c r="N60" i="6" s="1"/>
  <c r="M1490" i="6"/>
  <c r="N1490" i="6" s="1"/>
  <c r="M1370" i="6"/>
  <c r="N1370" i="6" s="1"/>
  <c r="M1765" i="6"/>
  <c r="N1765" i="6" s="1"/>
  <c r="M220" i="6"/>
  <c r="N220" i="6" s="1"/>
  <c r="M1705" i="6"/>
  <c r="N1705" i="6" s="1"/>
  <c r="M1057" i="6"/>
  <c r="N1057" i="6" s="1"/>
  <c r="M1819" i="6"/>
  <c r="N1819" i="6" s="1"/>
  <c r="M1832" i="6"/>
  <c r="N1832" i="6" s="1"/>
  <c r="M922" i="6"/>
  <c r="N922" i="6" s="1"/>
  <c r="M1700" i="6"/>
  <c r="N1700" i="6" s="1"/>
  <c r="M691" i="6"/>
  <c r="N691" i="6" s="1"/>
  <c r="M605" i="6"/>
  <c r="N605" i="6" s="1"/>
  <c r="M1208" i="6"/>
  <c r="N1208" i="6" s="1"/>
  <c r="M1189" i="6"/>
  <c r="N1189" i="6" s="1"/>
  <c r="M1708" i="6"/>
  <c r="N1708" i="6" s="1"/>
  <c r="M671" i="6"/>
  <c r="N671" i="6" s="1"/>
  <c r="M909" i="6"/>
  <c r="N909" i="6" s="1"/>
  <c r="M747" i="6"/>
  <c r="N747" i="6" s="1"/>
  <c r="M864" i="6"/>
  <c r="N864" i="6" s="1"/>
  <c r="M412" i="6"/>
  <c r="N412" i="6" s="1"/>
  <c r="M1174" i="6"/>
  <c r="N1174" i="6" s="1"/>
  <c r="M1649" i="6"/>
  <c r="N1649" i="6" s="1"/>
  <c r="M1942" i="6"/>
  <c r="N1942" i="6" s="1"/>
  <c r="M713" i="6"/>
  <c r="N713" i="6" s="1"/>
  <c r="M923" i="6"/>
  <c r="N923" i="6" s="1"/>
  <c r="M1159" i="6"/>
  <c r="N1159" i="6" s="1"/>
  <c r="M1627" i="6"/>
  <c r="N1627" i="6" s="1"/>
  <c r="M362" i="6"/>
  <c r="N362" i="6" s="1"/>
  <c r="M1594" i="6"/>
  <c r="N1594" i="6" s="1"/>
  <c r="M842" i="6"/>
  <c r="N842" i="6" s="1"/>
  <c r="M8" i="6"/>
  <c r="N8" i="6" s="1"/>
  <c r="M1899" i="6"/>
  <c r="N1899" i="6" s="1"/>
  <c r="M1601" i="6"/>
  <c r="N1601" i="6" s="1"/>
  <c r="M1920" i="6"/>
  <c r="N1920" i="6" s="1"/>
  <c r="M997" i="6"/>
  <c r="N997" i="6" s="1"/>
  <c r="M1511" i="6"/>
  <c r="N1511" i="6" s="1"/>
  <c r="M1907" i="6"/>
  <c r="N1907" i="6" s="1"/>
  <c r="M139" i="6"/>
  <c r="N139" i="6" s="1"/>
  <c r="M21" i="6"/>
  <c r="N21" i="6" s="1"/>
  <c r="M1617" i="6"/>
  <c r="N1617" i="6" s="1"/>
  <c r="M1385" i="6"/>
  <c r="N1385" i="6" s="1"/>
  <c r="M1149" i="6"/>
  <c r="N1149" i="6" s="1"/>
  <c r="M199" i="6"/>
  <c r="N199" i="6" s="1"/>
  <c r="M1611" i="6"/>
  <c r="N1611" i="6" s="1"/>
  <c r="M576" i="6"/>
  <c r="N576" i="6" s="1"/>
  <c r="M212" i="6"/>
  <c r="N212" i="6" s="1"/>
  <c r="M1020" i="6"/>
  <c r="N1020" i="6" s="1"/>
  <c r="M1633" i="6"/>
  <c r="N1633" i="6" s="1"/>
  <c r="M863" i="6"/>
  <c r="N863" i="6" s="1"/>
  <c r="M549" i="6"/>
  <c r="N549" i="6" s="1"/>
  <c r="M297" i="6"/>
  <c r="N297" i="6" s="1"/>
  <c r="M80" i="6"/>
  <c r="N80" i="6" s="1"/>
  <c r="M1699" i="6"/>
  <c r="N1699" i="6" s="1"/>
  <c r="M415" i="6"/>
  <c r="N415" i="6" s="1"/>
  <c r="M1786" i="6"/>
  <c r="N1786" i="6" s="1"/>
  <c r="M1375" i="6"/>
  <c r="N1375" i="6" s="1"/>
  <c r="M1098" i="6"/>
  <c r="N1098" i="6" s="1"/>
  <c r="M1457" i="6"/>
  <c r="N1457" i="6" s="1"/>
  <c r="M881" i="6"/>
  <c r="N881" i="6" s="1"/>
  <c r="M574" i="6"/>
  <c r="N574" i="6" s="1"/>
  <c r="M313" i="6"/>
  <c r="N313" i="6" s="1"/>
  <c r="M96" i="6"/>
  <c r="N96" i="6" s="1"/>
  <c r="M1818" i="6"/>
  <c r="N1818" i="6" s="1"/>
  <c r="M182" i="6"/>
  <c r="N182" i="6" s="1"/>
  <c r="M1902" i="6"/>
  <c r="N1902" i="6" s="1"/>
  <c r="M1424" i="6"/>
  <c r="N1424" i="6" s="1"/>
  <c r="M559" i="6"/>
  <c r="N559" i="6" s="1"/>
  <c r="M1814" i="6"/>
  <c r="N1814" i="6" s="1"/>
  <c r="M1600" i="6"/>
  <c r="N1600" i="6" s="1"/>
  <c r="M1365" i="6"/>
  <c r="N1365" i="6" s="1"/>
  <c r="M1129" i="6"/>
  <c r="N1129" i="6" s="1"/>
  <c r="M1897" i="6"/>
  <c r="N1897" i="6" s="1"/>
  <c r="M1230" i="6"/>
  <c r="N1230" i="6" s="1"/>
  <c r="M826" i="6"/>
  <c r="N826" i="6" s="1"/>
  <c r="M493" i="6"/>
  <c r="N493" i="6" s="1"/>
  <c r="M247" i="6"/>
  <c r="N247" i="6" s="1"/>
  <c r="M31" i="6"/>
  <c r="N31" i="6" s="1"/>
  <c r="M1223" i="6"/>
  <c r="N1223" i="6" s="1"/>
  <c r="M702" i="6"/>
  <c r="N702" i="6" s="1"/>
  <c r="M1677" i="6"/>
  <c r="N1677" i="6" s="1"/>
  <c r="M1131" i="6"/>
  <c r="N1131" i="6" s="1"/>
  <c r="M1616" i="6"/>
  <c r="N1616" i="6" s="1"/>
  <c r="M970" i="6"/>
  <c r="N970" i="6" s="1"/>
  <c r="M543" i="6"/>
  <c r="N543" i="6" s="1"/>
  <c r="M304" i="6"/>
  <c r="N304" i="6" s="1"/>
  <c r="M416" i="6"/>
  <c r="N416" i="6" s="1"/>
  <c r="M720" i="6"/>
  <c r="N720" i="6" s="1"/>
  <c r="M977" i="6"/>
  <c r="N977" i="6" s="1"/>
  <c r="M1584" i="6"/>
  <c r="N1584" i="6" s="1"/>
  <c r="M1030" i="6"/>
  <c r="N1030" i="6" s="1"/>
  <c r="M1676" i="6"/>
  <c r="N1676" i="6" s="1"/>
  <c r="M734" i="6"/>
  <c r="N734" i="6" s="1"/>
  <c r="M985" i="6"/>
  <c r="N985" i="6" s="1"/>
  <c r="M1555" i="6"/>
  <c r="N1555" i="6" s="1"/>
  <c r="M1188" i="6"/>
  <c r="N1188" i="6" s="1"/>
  <c r="M1730" i="6"/>
  <c r="N1730" i="6" s="1"/>
  <c r="M35" i="6"/>
  <c r="N35" i="6" s="1"/>
  <c r="M147" i="6"/>
  <c r="N147" i="6" s="1"/>
  <c r="M402" i="6"/>
  <c r="N402" i="6" s="1"/>
  <c r="M760" i="6"/>
  <c r="N760" i="6" s="1"/>
  <c r="M1019" i="6"/>
  <c r="N1019" i="6" s="1"/>
  <c r="M1770" i="6"/>
  <c r="N1770" i="6" s="1"/>
  <c r="M1464" i="6"/>
  <c r="N1464" i="6" s="1"/>
  <c r="M1366" i="6"/>
  <c r="N1366" i="6" s="1"/>
  <c r="M771" i="6"/>
  <c r="N771" i="6" s="1"/>
  <c r="M1560" i="6"/>
  <c r="N1560" i="6" s="1"/>
  <c r="M305" i="6"/>
  <c r="N305" i="6" s="1"/>
  <c r="M737" i="6"/>
  <c r="N737" i="6" s="1"/>
  <c r="M1401" i="6"/>
  <c r="N1401" i="6" s="1"/>
  <c r="M1103" i="6"/>
  <c r="N1103" i="6" s="1"/>
  <c r="M1523" i="6"/>
  <c r="N1523" i="6" s="1"/>
  <c r="M1863" i="6"/>
  <c r="N1863" i="6" s="1"/>
  <c r="M1133" i="6"/>
  <c r="N1133" i="6" s="1"/>
  <c r="M331" i="6"/>
  <c r="N331" i="6" s="1"/>
  <c r="M1618" i="6"/>
  <c r="N1618" i="6" s="1"/>
  <c r="M231" i="6"/>
  <c r="N231" i="6" s="1"/>
  <c r="M628" i="6"/>
  <c r="N628" i="6" s="1"/>
  <c r="M1247" i="6"/>
  <c r="N1247" i="6" s="1"/>
  <c r="M1078" i="6"/>
  <c r="N1078" i="6" s="1"/>
  <c r="M1748" i="6"/>
  <c r="N1748" i="6" s="1"/>
  <c r="M988" i="6"/>
  <c r="N988" i="6" s="1"/>
  <c r="M128" i="6"/>
  <c r="N128" i="6" s="1"/>
  <c r="M485" i="6"/>
  <c r="N485" i="6" s="1"/>
  <c r="M954" i="6"/>
  <c r="N954" i="6" s="1"/>
  <c r="M1267" i="6"/>
  <c r="N1267" i="6" s="1"/>
  <c r="M808" i="6"/>
  <c r="N808" i="6" s="1"/>
  <c r="M1095" i="6"/>
  <c r="N1095" i="6" s="1"/>
  <c r="M1215" i="6"/>
  <c r="N1215" i="6" s="1"/>
  <c r="M1839" i="6"/>
  <c r="N1839" i="6" s="1"/>
  <c r="M614" i="6"/>
  <c r="N614" i="6" s="1"/>
  <c r="M1446" i="6"/>
  <c r="N1446" i="6" s="1"/>
  <c r="M1132" i="6"/>
  <c r="N1132" i="6" s="1"/>
  <c r="M97" i="6"/>
  <c r="N97" i="6" s="1"/>
  <c r="M738" i="6"/>
  <c r="N738" i="6" s="1"/>
  <c r="M622" i="6"/>
  <c r="N622" i="6" s="1"/>
  <c r="M589" i="6"/>
  <c r="N589" i="6" s="1"/>
  <c r="M892" i="6"/>
  <c r="N892" i="6" s="1"/>
  <c r="M9" i="6"/>
  <c r="N9" i="6" s="1"/>
  <c r="M1729" i="6"/>
  <c r="N1729" i="6" s="1"/>
  <c r="M929" i="6"/>
  <c r="N929" i="6" s="1"/>
  <c r="M306" i="6"/>
  <c r="N306" i="6" s="1"/>
  <c r="M1648" i="6"/>
  <c r="N1648" i="6" s="1"/>
  <c r="M219" i="6"/>
  <c r="N219" i="6" s="1"/>
  <c r="M718" i="6"/>
  <c r="N718" i="6" s="1"/>
  <c r="M984" i="6"/>
  <c r="N984" i="6" s="1"/>
  <c r="M1213" i="6"/>
  <c r="N1213" i="6" s="1"/>
  <c r="M1463" i="6"/>
  <c r="N1463" i="6" s="1"/>
  <c r="M1675" i="6"/>
  <c r="N1675" i="6" s="1"/>
  <c r="M754" i="6"/>
  <c r="N754" i="6" s="1"/>
  <c r="M112" i="6"/>
  <c r="N112" i="6" s="1"/>
  <c r="M1377" i="6"/>
  <c r="N1377" i="6" s="1"/>
  <c r="M102" i="6"/>
  <c r="N102" i="6" s="1"/>
  <c r="M368" i="6"/>
  <c r="N368" i="6" s="1"/>
  <c r="M453" i="6"/>
  <c r="N453" i="6" s="1"/>
  <c r="M789" i="6"/>
  <c r="N789" i="6" s="1"/>
  <c r="M1003" i="6"/>
  <c r="N1003" i="6" s="1"/>
  <c r="M1662" i="6"/>
  <c r="N1662" i="6" s="1"/>
  <c r="M1067" i="6"/>
  <c r="N1067" i="6" s="1"/>
  <c r="M1755" i="6"/>
  <c r="N1755" i="6" s="1"/>
  <c r="M466" i="6"/>
  <c r="N466" i="6" s="1"/>
  <c r="M797" i="6"/>
  <c r="N797" i="6" s="1"/>
  <c r="M1010" i="6"/>
  <c r="N1010" i="6" s="1"/>
  <c r="M1632" i="6"/>
  <c r="N1632" i="6" s="1"/>
  <c r="M1111" i="6"/>
  <c r="N1111" i="6" s="1"/>
  <c r="M1932" i="6"/>
  <c r="N1932" i="6" s="1"/>
  <c r="M140" i="6"/>
  <c r="N140" i="6" s="1"/>
  <c r="M172" i="6"/>
  <c r="N172" i="6" s="1"/>
  <c r="M443" i="6"/>
  <c r="N443" i="6" s="1"/>
  <c r="M805" i="6"/>
  <c r="N805" i="6" s="1"/>
  <c r="M1086" i="6"/>
  <c r="N1086" i="6" s="1"/>
  <c r="M1787" i="6"/>
  <c r="N1787" i="6" s="1"/>
  <c r="M1537" i="6"/>
  <c r="N1537" i="6" s="1"/>
  <c r="M1950" i="6"/>
  <c r="N1950" i="6" s="1"/>
  <c r="M43" i="6"/>
  <c r="N43" i="6" s="1"/>
  <c r="M241" i="6"/>
  <c r="N241" i="6" s="1"/>
  <c r="M344" i="6"/>
  <c r="N344" i="6" s="1"/>
  <c r="M798" i="6"/>
  <c r="N798" i="6" s="1"/>
  <c r="M1585" i="6"/>
  <c r="N1585" i="6" s="1"/>
  <c r="M1196" i="6"/>
  <c r="N1196" i="6" s="1"/>
  <c r="M1547" i="6"/>
  <c r="N1547" i="6" s="1"/>
  <c r="M1937" i="6"/>
  <c r="N1937" i="6" s="1"/>
  <c r="M1346" i="6"/>
  <c r="N1346" i="6" s="1"/>
  <c r="M652" i="6"/>
  <c r="N652" i="6" s="1"/>
  <c r="M1301" i="6"/>
  <c r="N1301" i="6" s="1"/>
  <c r="M256" i="6"/>
  <c r="N256" i="6" s="1"/>
  <c r="M711" i="6"/>
  <c r="N711" i="6" s="1"/>
  <c r="M1313" i="6"/>
  <c r="N1313" i="6" s="1"/>
  <c r="M1206" i="6"/>
  <c r="N1206" i="6" s="1"/>
  <c r="M1913" i="6"/>
  <c r="N1913" i="6" s="1"/>
  <c r="M1150" i="6"/>
  <c r="N1150" i="6" s="1"/>
  <c r="M157" i="6"/>
  <c r="N157" i="6" s="1"/>
  <c r="M525" i="6"/>
  <c r="N525" i="6" s="1"/>
  <c r="M1113" i="6"/>
  <c r="N1113" i="6" s="1"/>
  <c r="M1157" i="6"/>
  <c r="N1157" i="6" s="1"/>
  <c r="M1259" i="6"/>
  <c r="N1259" i="6" s="1"/>
  <c r="M630" i="6"/>
  <c r="N630" i="6" s="1"/>
  <c r="M1329" i="6"/>
  <c r="N1329" i="6" s="1"/>
  <c r="M756" i="6"/>
  <c r="N756" i="6" s="1"/>
  <c r="M1032" i="6"/>
  <c r="N1032" i="6" s="1"/>
  <c r="M1548" i="6"/>
  <c r="N1548" i="6" s="1"/>
  <c r="M506" i="6"/>
  <c r="N506" i="6" s="1"/>
  <c r="M200" i="6"/>
  <c r="N200" i="6" s="1"/>
  <c r="M1237" i="6"/>
  <c r="N1237" i="6" s="1"/>
  <c r="M1022" i="6"/>
  <c r="N1022" i="6" s="1"/>
  <c r="M800" i="6"/>
  <c r="N800" i="6" s="1"/>
  <c r="M1043" i="6"/>
  <c r="N1043" i="6" s="1"/>
  <c r="M1851" i="6"/>
  <c r="N1851" i="6" s="1"/>
  <c r="M1754" i="6"/>
  <c r="N1754" i="6" s="1"/>
  <c r="M1112" i="6"/>
  <c r="N1112" i="6" s="1"/>
  <c r="M468" i="6"/>
  <c r="N468" i="6" s="1"/>
  <c r="M1797" i="6"/>
  <c r="N1797" i="6" s="1"/>
  <c r="M271" i="6"/>
  <c r="N271" i="6" s="1"/>
  <c r="M788" i="6"/>
  <c r="N788" i="6" s="1"/>
  <c r="M1009" i="6"/>
  <c r="N1009" i="6" s="1"/>
  <c r="M1236" i="6"/>
  <c r="N1236" i="6" s="1"/>
  <c r="M1487" i="6"/>
  <c r="N1487" i="6" s="1"/>
  <c r="M1704" i="6"/>
  <c r="N1704" i="6" s="1"/>
  <c r="M688" i="6"/>
  <c r="N688" i="6" s="1"/>
  <c r="M190" i="6"/>
  <c r="N190" i="6" s="1"/>
  <c r="M1539" i="6"/>
  <c r="N1539" i="6" s="1"/>
  <c r="M164" i="6"/>
  <c r="N164" i="6" s="1"/>
  <c r="M238" i="6"/>
  <c r="N238" i="6" s="1"/>
  <c r="M484" i="6"/>
  <c r="N484" i="6" s="1"/>
  <c r="M816" i="6"/>
  <c r="N816" i="6" s="1"/>
  <c r="M1029" i="6"/>
  <c r="N1029" i="6" s="1"/>
  <c r="M1747" i="6"/>
  <c r="N1747" i="6" s="1"/>
  <c r="M1171" i="6"/>
  <c r="N1171" i="6" s="1"/>
  <c r="M1962" i="6"/>
  <c r="N1962" i="6" s="1"/>
  <c r="M492" i="6"/>
  <c r="N492" i="6" s="1"/>
  <c r="M825" i="6"/>
  <c r="N825" i="6" s="1"/>
  <c r="M1040" i="6"/>
  <c r="N1040" i="6" s="1"/>
  <c r="M1722" i="6"/>
  <c r="N1722" i="6" s="1"/>
  <c r="M1179" i="6"/>
  <c r="N1179" i="6" s="1"/>
  <c r="M66" i="6"/>
  <c r="N66" i="6" s="1"/>
  <c r="M258" i="6"/>
  <c r="N258" i="6" s="1"/>
  <c r="M196" i="6"/>
  <c r="N196" i="6" s="1"/>
  <c r="M476" i="6"/>
  <c r="N476" i="6" s="1"/>
  <c r="M832" i="6"/>
  <c r="N832" i="6" s="1"/>
  <c r="M1148" i="6"/>
  <c r="N1148" i="6" s="1"/>
  <c r="M383" i="6"/>
  <c r="N383" i="6" s="1"/>
  <c r="M426" i="6"/>
  <c r="N426" i="6" s="1"/>
  <c r="M281" i="6"/>
  <c r="N281" i="6" s="1"/>
  <c r="M479" i="6"/>
  <c r="N479" i="6" s="1"/>
  <c r="M395" i="6"/>
  <c r="N395" i="6" s="1"/>
  <c r="M871" i="6"/>
  <c r="N871" i="6" s="1"/>
  <c r="M1665" i="6"/>
  <c r="N1665" i="6" s="1"/>
  <c r="M1221" i="6"/>
  <c r="N1221" i="6" s="1"/>
  <c r="M1576" i="6"/>
  <c r="N1576" i="6" s="1"/>
  <c r="M1916" i="6"/>
  <c r="N1916" i="6" s="1"/>
  <c r="M432" i="6"/>
  <c r="N432" i="6" s="1"/>
  <c r="M1001" i="6"/>
  <c r="N1001" i="6" s="1"/>
  <c r="M1165" i="6"/>
  <c r="N1165" i="6" s="1"/>
  <c r="M280" i="6"/>
  <c r="N280" i="6" s="1"/>
  <c r="M806" i="6"/>
  <c r="N806" i="6" s="1"/>
  <c r="M1609" i="6"/>
  <c r="N1609" i="6" s="1"/>
  <c r="M1256" i="6"/>
  <c r="N1256" i="6" s="1"/>
  <c r="M67" i="6"/>
  <c r="N67" i="6" s="1"/>
  <c r="M1386" i="6"/>
  <c r="N1386" i="6" s="1"/>
  <c r="M211" i="6"/>
  <c r="N211" i="6" s="1"/>
  <c r="M612" i="6"/>
  <c r="N612" i="6" s="1"/>
  <c r="M1480" i="6"/>
  <c r="N1480" i="6" s="1"/>
  <c r="M1222" i="6"/>
  <c r="N1222" i="6" s="1"/>
  <c r="M1799" i="6"/>
  <c r="N1799" i="6" s="1"/>
  <c r="M1448" i="6"/>
  <c r="N1448" i="6" s="1"/>
  <c r="M1356" i="6"/>
  <c r="N1356" i="6" s="1"/>
  <c r="M1069" i="6"/>
  <c r="N1069" i="6" s="1"/>
  <c r="M1577" i="6"/>
  <c r="N1577" i="6" s="1"/>
  <c r="M1413" i="6"/>
  <c r="N1413" i="6" s="1"/>
  <c r="M741" i="6"/>
  <c r="N741" i="6" s="1"/>
  <c r="M1925" i="6"/>
  <c r="N1925" i="6" s="1"/>
  <c r="M746" i="6"/>
  <c r="N746" i="6" s="1"/>
  <c r="M1957" i="6"/>
  <c r="N1957" i="6" s="1"/>
  <c r="M660" i="6"/>
  <c r="N660" i="6" s="1"/>
  <c r="M1691" i="6"/>
  <c r="N1691" i="6" s="1"/>
  <c r="M1811" i="6"/>
  <c r="N1811" i="6" s="1"/>
  <c r="M1723" i="6"/>
  <c r="N1723" i="6" s="1"/>
  <c r="M629" i="6"/>
  <c r="N629" i="6" s="1"/>
  <c r="M1924" i="6"/>
  <c r="N1924" i="6" s="1"/>
  <c r="M343" i="6"/>
  <c r="N343" i="6" s="1"/>
  <c r="M815" i="6"/>
  <c r="N815" i="6" s="1"/>
  <c r="M1039" i="6"/>
  <c r="N1039" i="6" s="1"/>
  <c r="M1263" i="6"/>
  <c r="N1263" i="6" s="1"/>
  <c r="M1737" i="6"/>
  <c r="N1737" i="6" s="1"/>
  <c r="M1026" i="6"/>
  <c r="N1026" i="6" s="1"/>
  <c r="M361" i="6"/>
  <c r="N361" i="6" s="1"/>
  <c r="M1715" i="6"/>
  <c r="N1715" i="6" s="1"/>
  <c r="M74" i="6"/>
  <c r="N74" i="6" s="1"/>
  <c r="M263" i="6"/>
  <c r="N263" i="6" s="1"/>
  <c r="M524" i="6"/>
  <c r="N524" i="6" s="1"/>
  <c r="M839" i="6"/>
  <c r="N839" i="6" s="1"/>
  <c r="M1094" i="6"/>
  <c r="N1094" i="6" s="1"/>
  <c r="M1869" i="6"/>
  <c r="N1869" i="6" s="1"/>
  <c r="M1238" i="6"/>
  <c r="N1238" i="6" s="1"/>
  <c r="M1943" i="6"/>
  <c r="N1943" i="6" s="1"/>
  <c r="M531" i="6"/>
  <c r="N531" i="6" s="1"/>
  <c r="M847" i="6"/>
  <c r="N847" i="6" s="1"/>
  <c r="M1139" i="6"/>
  <c r="N1139" i="6" s="1"/>
  <c r="M1795" i="6"/>
  <c r="N1795" i="6" s="1"/>
  <c r="M1304" i="6"/>
  <c r="N1304" i="6" s="1"/>
  <c r="M1454" i="6"/>
  <c r="N1454" i="6" s="1"/>
  <c r="M389" i="6"/>
  <c r="N389" i="6" s="1"/>
  <c r="M230" i="6"/>
  <c r="N230" i="6" s="1"/>
  <c r="M504" i="6"/>
  <c r="N504" i="6" s="1"/>
  <c r="M854" i="6"/>
  <c r="N854" i="6" s="1"/>
  <c r="M1347" i="6"/>
  <c r="N1347" i="6" s="1"/>
  <c r="M781" i="6"/>
  <c r="N781" i="6" s="1"/>
  <c r="M1894" i="6"/>
  <c r="N1894" i="6" s="1"/>
  <c r="M1850" i="6"/>
  <c r="N1850" i="6" s="1"/>
  <c r="M621" i="6"/>
  <c r="N621" i="6" s="1"/>
  <c r="M88" i="6"/>
  <c r="N88" i="6" s="1"/>
  <c r="M436" i="6"/>
  <c r="N436" i="6" s="1"/>
  <c r="M899" i="6"/>
  <c r="N899" i="6" s="1"/>
  <c r="M1796" i="6"/>
  <c r="N1796" i="6" s="1"/>
  <c r="M1273" i="6"/>
  <c r="N1273" i="6" s="1"/>
  <c r="M1645" i="6"/>
  <c r="N1645" i="6" s="1"/>
  <c r="M222" i="6"/>
  <c r="N222" i="6" s="1"/>
  <c r="M1285" i="6"/>
  <c r="N1285" i="6" s="1"/>
  <c r="M572" i="6"/>
  <c r="N572" i="6" s="1"/>
  <c r="M14" i="6"/>
  <c r="N14" i="6" s="1"/>
  <c r="M377" i="6"/>
  <c r="N377" i="6" s="1"/>
  <c r="M833" i="6"/>
  <c r="N833" i="6" s="1"/>
  <c r="M1706" i="6"/>
  <c r="N1706" i="6" s="1"/>
  <c r="M1321" i="6"/>
  <c r="N1321" i="6" s="1"/>
  <c r="M748" i="6"/>
  <c r="N748" i="6" s="1"/>
  <c r="M719" i="6"/>
  <c r="N719" i="6" s="1"/>
  <c r="M239" i="6"/>
  <c r="N239" i="6" s="1"/>
  <c r="M643" i="6"/>
  <c r="N643" i="6" s="1"/>
  <c r="M1556" i="6"/>
  <c r="N1556" i="6" s="1"/>
  <c r="M1338" i="6"/>
  <c r="N1338" i="6" s="1"/>
  <c r="M1249" i="6"/>
  <c r="N1249" i="6" s="1"/>
  <c r="M1750" i="6"/>
  <c r="N1750" i="6" s="1"/>
  <c r="M1465" i="6"/>
  <c r="N1465" i="6" s="1"/>
  <c r="M1287" i="6"/>
  <c r="N1287" i="6" s="1"/>
  <c r="M318" i="6"/>
  <c r="N318" i="6" s="1"/>
  <c r="M1646" i="6"/>
  <c r="N1646" i="6" s="1"/>
  <c r="M299" i="6"/>
  <c r="N299" i="6" s="1"/>
  <c r="M1307" i="6"/>
  <c r="N1307" i="6" s="1"/>
  <c r="M1299" i="6"/>
  <c r="N1299" i="6" s="1"/>
  <c r="M1183" i="6"/>
  <c r="N1183" i="6" s="1"/>
  <c r="M33" i="6"/>
  <c r="N33" i="6" s="1"/>
  <c r="M1405" i="6"/>
  <c r="N1405" i="6" s="1"/>
  <c r="M1838" i="6"/>
  <c r="N1838" i="6" s="1"/>
  <c r="M879" i="6"/>
  <c r="N879" i="6" s="1"/>
  <c r="M1110" i="6"/>
  <c r="N1110" i="6" s="1"/>
  <c r="M1345" i="6"/>
  <c r="N1345" i="6" s="1"/>
  <c r="M1583" i="6"/>
  <c r="N1583" i="6" s="1"/>
  <c r="M1860" i="6"/>
  <c r="N1860" i="6" s="1"/>
  <c r="M424" i="6"/>
  <c r="N424" i="6" s="1"/>
  <c r="M873" i="6"/>
  <c r="N873" i="6" s="1"/>
  <c r="M735" i="6"/>
  <c r="N735" i="6" s="1"/>
  <c r="M1422" i="6"/>
  <c r="N1422" i="6" s="1"/>
  <c r="M1066" i="6"/>
  <c r="N1066" i="6" s="1"/>
  <c r="M1303" i="6"/>
  <c r="N1303" i="6" s="1"/>
  <c r="M1536" i="6"/>
  <c r="N1536" i="6" s="1"/>
  <c r="M1769" i="6"/>
  <c r="N1769" i="6" s="1"/>
  <c r="M1415" i="6"/>
  <c r="N1415" i="6" s="1"/>
  <c r="M526" i="6"/>
  <c r="N526" i="6" s="1"/>
  <c r="M1650" i="6"/>
  <c r="N1650" i="6" s="1"/>
  <c r="M346" i="6"/>
  <c r="N346" i="6" s="1"/>
  <c r="M289" i="6"/>
  <c r="N289" i="6" s="1"/>
  <c r="M548" i="6"/>
  <c r="N548" i="6" s="1"/>
  <c r="M862" i="6"/>
  <c r="N862" i="6" s="1"/>
  <c r="M1205" i="6"/>
  <c r="N1205" i="6" s="1"/>
  <c r="M1941" i="6"/>
  <c r="N1941" i="6" s="1"/>
  <c r="M1328" i="6"/>
  <c r="N1328" i="6" s="1"/>
  <c r="M317" i="6"/>
  <c r="N317" i="6" s="1"/>
  <c r="M556" i="6"/>
  <c r="N556" i="6" s="1"/>
  <c r="M870" i="6"/>
  <c r="N870" i="6" s="1"/>
  <c r="M1214" i="6"/>
  <c r="N1214" i="6" s="1"/>
  <c r="M1921" i="6"/>
  <c r="N1921" i="6" s="1"/>
  <c r="M1384" i="6"/>
  <c r="N1384" i="6" s="1"/>
  <c r="M678" i="6"/>
  <c r="N678" i="6" s="1"/>
  <c r="M13" i="6"/>
  <c r="N13" i="6" s="1"/>
  <c r="M255" i="6"/>
  <c r="N255" i="6" s="1"/>
  <c r="M538" i="6"/>
  <c r="N538" i="6" s="1"/>
  <c r="M906" i="6"/>
  <c r="N906" i="6" s="1"/>
  <c r="M1456" i="6"/>
  <c r="N1456" i="6" s="1"/>
  <c r="M986" i="6"/>
  <c r="N986" i="6" s="1"/>
  <c r="M463" i="6"/>
  <c r="N463" i="6" s="1"/>
  <c r="M1805" i="6"/>
  <c r="N1805" i="6" s="1"/>
  <c r="M882" i="6"/>
  <c r="N882" i="6" s="1"/>
  <c r="M111" i="6"/>
  <c r="N111" i="6" s="1"/>
  <c r="M467" i="6"/>
  <c r="N467" i="6" s="1"/>
  <c r="M995" i="6"/>
  <c r="N995" i="6" s="1"/>
  <c r="M1707" i="6"/>
  <c r="N1707" i="6" s="1"/>
  <c r="M1312" i="6"/>
  <c r="N1312" i="6" s="1"/>
  <c r="M1684" i="6"/>
  <c r="N1684" i="6" s="1"/>
  <c r="M327" i="6"/>
  <c r="N327" i="6" s="1"/>
  <c r="M1163" i="6"/>
  <c r="N1163" i="6" s="1"/>
  <c r="M486" i="6"/>
  <c r="N486" i="6" s="1"/>
  <c r="M42" i="6"/>
  <c r="N42" i="6" s="1"/>
  <c r="M403" i="6"/>
  <c r="N403" i="6" s="1"/>
  <c r="M855" i="6"/>
  <c r="N855" i="6" s="1"/>
  <c r="M320" i="6"/>
  <c r="N320" i="6" s="1"/>
  <c r="M1655" i="6"/>
  <c r="N1655" i="6" s="1"/>
  <c r="M670" i="6"/>
  <c r="N670" i="6" s="1"/>
  <c r="M1432" i="6"/>
  <c r="N1432" i="6" s="1"/>
  <c r="M264" i="6"/>
  <c r="N264" i="6" s="1"/>
  <c r="M790" i="6"/>
  <c r="N790" i="6" s="1"/>
  <c r="M1880" i="6"/>
  <c r="N1880" i="6" s="1"/>
  <c r="M1393" i="6"/>
  <c r="N1393" i="6" s="1"/>
  <c r="M1571" i="6"/>
  <c r="N1571" i="6" s="1"/>
  <c r="M454" i="6"/>
  <c r="N454" i="6" s="1"/>
  <c r="M1569" i="6"/>
  <c r="N1569" i="6" s="1"/>
  <c r="M1549" i="6"/>
  <c r="N1549" i="6" s="1"/>
  <c r="M570" i="6"/>
  <c r="N570" i="6" s="1"/>
  <c r="M1475" i="6"/>
  <c r="N1475" i="6" s="1"/>
  <c r="M1619" i="6"/>
  <c r="N1619" i="6" s="1"/>
  <c r="M314" i="6"/>
  <c r="N314" i="6" s="1"/>
  <c r="M1387" i="6"/>
  <c r="N1387" i="6" s="1"/>
  <c r="M1382" i="6"/>
  <c r="N1382" i="6" s="1"/>
  <c r="M1833" i="6"/>
  <c r="N1833" i="6" s="1"/>
  <c r="M282" i="6"/>
  <c r="N282" i="6" s="1"/>
  <c r="M861" i="6"/>
  <c r="N861" i="6" s="1"/>
  <c r="M1093" i="6"/>
  <c r="N1093" i="6" s="1"/>
  <c r="M1327" i="6"/>
  <c r="N1327" i="6" s="1"/>
  <c r="M1567" i="6"/>
  <c r="N1567" i="6" s="1"/>
  <c r="M1961" i="6"/>
  <c r="N1961" i="6" s="1"/>
  <c r="M1965" i="6"/>
  <c r="N1965" i="6" s="1"/>
  <c r="M739" i="6"/>
  <c r="N739" i="6" s="1"/>
  <c r="M32" i="6"/>
  <c r="N32" i="6" s="1"/>
  <c r="M79" i="6"/>
  <c r="N79" i="6" s="1"/>
  <c r="M335" i="6"/>
  <c r="N335" i="6" s="1"/>
  <c r="M584" i="6"/>
  <c r="N584" i="6" s="1"/>
  <c r="M889" i="6"/>
  <c r="N889" i="6" s="1"/>
  <c r="M1320" i="6"/>
  <c r="N1320" i="6" s="1"/>
  <c r="M514" i="6"/>
  <c r="N514" i="6" s="1"/>
  <c r="M1412" i="6"/>
  <c r="N1412" i="6" s="1"/>
  <c r="M757" i="6"/>
  <c r="N757" i="6" s="1"/>
  <c r="M594" i="6"/>
  <c r="N594" i="6" s="1"/>
  <c r="M898" i="6"/>
  <c r="N898" i="6" s="1"/>
  <c r="M1281" i="6"/>
  <c r="N1281" i="6" s="1"/>
  <c r="M155" i="6"/>
  <c r="N155" i="6" s="1"/>
  <c r="M1488" i="6"/>
  <c r="N1488" i="6" s="1"/>
  <c r="M1130" i="6"/>
  <c r="N1130" i="6" s="1"/>
  <c r="M41" i="6"/>
  <c r="N41" i="6" s="1"/>
  <c r="M279" i="6"/>
  <c r="N279" i="6" s="1"/>
  <c r="M602" i="6"/>
  <c r="N602" i="6" s="1"/>
  <c r="M945" i="6"/>
  <c r="N945" i="6" s="1"/>
  <c r="M1529" i="6"/>
  <c r="N1529" i="6" s="1"/>
  <c r="M1121" i="6"/>
  <c r="N1121" i="6" s="1"/>
  <c r="M649" i="6"/>
  <c r="N649" i="6" s="1"/>
  <c r="M1938" i="6"/>
  <c r="N1938" i="6" s="1"/>
  <c r="M1031" i="6"/>
  <c r="N1031" i="6" s="1"/>
  <c r="M165" i="6"/>
  <c r="N165" i="6" s="1"/>
  <c r="M557" i="6"/>
  <c r="N557" i="6" s="1"/>
  <c r="M1058" i="6"/>
  <c r="N1058" i="6" s="1"/>
  <c r="M644" i="6"/>
  <c r="N644" i="6" s="1"/>
  <c r="M1337" i="6"/>
  <c r="N1337" i="6" s="1"/>
  <c r="M1738" i="6"/>
  <c r="N1738" i="6" s="1"/>
  <c r="M770" i="6"/>
  <c r="N770" i="6" s="1"/>
  <c r="M1731" i="6"/>
  <c r="N1731" i="6" s="1"/>
  <c r="M723" i="6"/>
  <c r="N723" i="6" s="1"/>
  <c r="M72" i="6"/>
  <c r="N72" i="6" s="1"/>
  <c r="M477" i="6"/>
  <c r="N477" i="6" s="1"/>
  <c r="M946" i="6"/>
  <c r="N946" i="6" s="1"/>
  <c r="M1300" i="6"/>
  <c r="N1300" i="6" s="1"/>
  <c r="M1966" i="6"/>
  <c r="N1966" i="6" s="1"/>
  <c r="M1200" i="6"/>
  <c r="N1200" i="6" s="1"/>
  <c r="M405" i="6"/>
  <c r="N405" i="6" s="1"/>
  <c r="M360" i="6"/>
  <c r="N360" i="6" s="1"/>
  <c r="M817" i="6"/>
  <c r="N817" i="6" s="1"/>
  <c r="M736" i="6"/>
  <c r="N736" i="6" s="1"/>
  <c r="M120" i="6"/>
  <c r="N120" i="6" s="1"/>
  <c r="M920" i="6"/>
  <c r="N920" i="6" s="1"/>
  <c r="M987" i="6"/>
  <c r="N987" i="6" s="1"/>
  <c r="M1593" i="6"/>
  <c r="N1593" i="6" s="1"/>
  <c r="M964" i="6"/>
  <c r="N964" i="6" s="1"/>
  <c r="M1758" i="6"/>
  <c r="N1758" i="6" s="1"/>
  <c r="M1872" i="6"/>
  <c r="N1872" i="6" s="1"/>
  <c r="M1306" i="6"/>
  <c r="N1306" i="6" s="1"/>
  <c r="M1945" i="6"/>
  <c r="N1945" i="6" s="1"/>
  <c r="M1773" i="6"/>
  <c r="N1773" i="6" s="1"/>
  <c r="M1542" i="6"/>
  <c r="N1542" i="6" s="1"/>
  <c r="M512" i="6"/>
  <c r="N512" i="6" s="1"/>
  <c r="M1825" i="6"/>
  <c r="N1825" i="6" s="1"/>
  <c r="E7" i="8"/>
  <c r="E6" i="8"/>
  <c r="E8" i="8" l="1"/>
  <c r="E10" i="8" s="1"/>
</calcChain>
</file>

<file path=xl/sharedStrings.xml><?xml version="1.0" encoding="utf-8"?>
<sst xmlns="http://schemas.openxmlformats.org/spreadsheetml/2006/main" count="20823" uniqueCount="3336">
  <si>
    <t>ELAVSNAVN</t>
  </si>
  <si>
    <t>ESR_EJDNR</t>
  </si>
  <si>
    <t>_areaJordstykke</t>
  </si>
  <si>
    <t>Inudation_procent</t>
  </si>
  <si>
    <t>Inudation_min</t>
  </si>
  <si>
    <t>Inudation_max</t>
  </si>
  <si>
    <t>Inudation_mean_raat</t>
  </si>
  <si>
    <t>_area_sum</t>
  </si>
  <si>
    <t>Bogense Markjorder</t>
  </si>
  <si>
    <t>Harritslevgård Hgd., Skovby</t>
  </si>
  <si>
    <t>7000b</t>
  </si>
  <si>
    <t>7000c</t>
  </si>
  <si>
    <t>7000g</t>
  </si>
  <si>
    <t>Tofte By, Skovby</t>
  </si>
  <si>
    <t>7000h</t>
  </si>
  <si>
    <t>Bogense Strand, Bogense Jorder</t>
  </si>
  <si>
    <t>7000a</t>
  </si>
  <si>
    <t>7000d</t>
  </si>
  <si>
    <t>7000e</t>
  </si>
  <si>
    <t>7000f</t>
  </si>
  <si>
    <t>7000i</t>
  </si>
  <si>
    <t>7000k</t>
  </si>
  <si>
    <t>7000l</t>
  </si>
  <si>
    <t>7000m</t>
  </si>
  <si>
    <t>Bogense Bygrunde</t>
  </si>
  <si>
    <t>7000n</t>
  </si>
  <si>
    <t>7000o</t>
  </si>
  <si>
    <t>7000p</t>
  </si>
  <si>
    <t>7000q</t>
  </si>
  <si>
    <t>7000r</t>
  </si>
  <si>
    <t>7000s</t>
  </si>
  <si>
    <t>7000t</t>
  </si>
  <si>
    <t>7000u</t>
  </si>
  <si>
    <t>7000v</t>
  </si>
  <si>
    <t>7000x</t>
  </si>
  <si>
    <t>7000y</t>
  </si>
  <si>
    <t>7000z</t>
  </si>
  <si>
    <t>7000æ</t>
  </si>
  <si>
    <t>7000ø</t>
  </si>
  <si>
    <t>7000aa</t>
  </si>
  <si>
    <t>7000ab</t>
  </si>
  <si>
    <t>7000ac</t>
  </si>
  <si>
    <t>7000ad</t>
  </si>
  <si>
    <t>7000ae</t>
  </si>
  <si>
    <t>7000af</t>
  </si>
  <si>
    <t>7000ag</t>
  </si>
  <si>
    <t>7000ah</t>
  </si>
  <si>
    <t>7000ai</t>
  </si>
  <si>
    <t>7000ak</t>
  </si>
  <si>
    <t>7000al</t>
  </si>
  <si>
    <t>7000am</t>
  </si>
  <si>
    <t>7000an</t>
  </si>
  <si>
    <t>7000ao</t>
  </si>
  <si>
    <t>7000ap</t>
  </si>
  <si>
    <t>7000aq</t>
  </si>
  <si>
    <t>7000ar</t>
  </si>
  <si>
    <t>7000as</t>
  </si>
  <si>
    <t>7000at</t>
  </si>
  <si>
    <t>7000au</t>
  </si>
  <si>
    <t>7000ax</t>
  </si>
  <si>
    <t>7000ay</t>
  </si>
  <si>
    <t>7000az</t>
  </si>
  <si>
    <t>7000aæ</t>
  </si>
  <si>
    <t>Gyldensteen Hgd., Nr. Sandager</t>
  </si>
  <si>
    <t>Skovby Nymark, Skovby</t>
  </si>
  <si>
    <t>24d</t>
  </si>
  <si>
    <t>Abildrovej 34</t>
  </si>
  <si>
    <t>1</t>
  </si>
  <si>
    <t>145a</t>
  </si>
  <si>
    <t>Abildvej 1</t>
  </si>
  <si>
    <t>145h</t>
  </si>
  <si>
    <t>Abildvej 5</t>
  </si>
  <si>
    <t>219</t>
  </si>
  <si>
    <t>Adelgade 1</t>
  </si>
  <si>
    <t>4</t>
  </si>
  <si>
    <t>Vestergade 1</t>
  </si>
  <si>
    <t>220</t>
  </si>
  <si>
    <t>Adelgade 3</t>
  </si>
  <si>
    <t>2</t>
  </si>
  <si>
    <t>5</t>
  </si>
  <si>
    <t>Adelgade 4</t>
  </si>
  <si>
    <t>221</t>
  </si>
  <si>
    <t>Adelgade 5</t>
  </si>
  <si>
    <t>6a</t>
  </si>
  <si>
    <t>Adelgade 6</t>
  </si>
  <si>
    <t>240</t>
  </si>
  <si>
    <t>222a</t>
  </si>
  <si>
    <t>Adelgade 7</t>
  </si>
  <si>
    <t>6b</t>
  </si>
  <si>
    <t>Adelgade 8</t>
  </si>
  <si>
    <t>244</t>
  </si>
  <si>
    <t>7b</t>
  </si>
  <si>
    <t>223</t>
  </si>
  <si>
    <t>Adelgade 9</t>
  </si>
  <si>
    <t>82</t>
  </si>
  <si>
    <t>7a</t>
  </si>
  <si>
    <t>Adelgade 10</t>
  </si>
  <si>
    <t>224</t>
  </si>
  <si>
    <t>Adelgade 11</t>
  </si>
  <si>
    <t>113</t>
  </si>
  <si>
    <t>218</t>
  </si>
  <si>
    <t>Kirkestræde 10</t>
  </si>
  <si>
    <t>11a</t>
  </si>
  <si>
    <t>Adelgade 12</t>
  </si>
  <si>
    <t>190</t>
  </si>
  <si>
    <t>Adelgade 15</t>
  </si>
  <si>
    <t>11b</t>
  </si>
  <si>
    <t>Adelgade 16</t>
  </si>
  <si>
    <t>189</t>
  </si>
  <si>
    <t>Adelgade 17</t>
  </si>
  <si>
    <t>14</t>
  </si>
  <si>
    <t>Adelgade 18</t>
  </si>
  <si>
    <t>187b</t>
  </si>
  <si>
    <t>Adelgade 19</t>
  </si>
  <si>
    <t>293</t>
  </si>
  <si>
    <t>15</t>
  </si>
  <si>
    <t>Adelgade 20</t>
  </si>
  <si>
    <t>187a</t>
  </si>
  <si>
    <t>Adelgade 21</t>
  </si>
  <si>
    <t>16</t>
  </si>
  <si>
    <t>Adelgade 22</t>
  </si>
  <si>
    <t>186</t>
  </si>
  <si>
    <t>Adelgade 23</t>
  </si>
  <si>
    <t>17</t>
  </si>
  <si>
    <t>Adelgade 24</t>
  </si>
  <si>
    <t>185</t>
  </si>
  <si>
    <t>Adelgade 25</t>
  </si>
  <si>
    <t>18a</t>
  </si>
  <si>
    <t>Jernbanegade 2</t>
  </si>
  <si>
    <t>184</t>
  </si>
  <si>
    <t>Adelgade 27</t>
  </si>
  <si>
    <t>19</t>
  </si>
  <si>
    <t>Jernbanegade 1</t>
  </si>
  <si>
    <t>183</t>
  </si>
  <si>
    <t>Adelgade 29</t>
  </si>
  <si>
    <t>20</t>
  </si>
  <si>
    <t>Adelgade 30</t>
  </si>
  <si>
    <t>182</t>
  </si>
  <si>
    <t>Adelgade 31</t>
  </si>
  <si>
    <t>21a</t>
  </si>
  <si>
    <t>Adelgade 32</t>
  </si>
  <si>
    <t>181</t>
  </si>
  <si>
    <t>Adelgade 33</t>
  </si>
  <si>
    <t>22a</t>
  </si>
  <si>
    <t>Adelgade 34</t>
  </si>
  <si>
    <t>180</t>
  </si>
  <si>
    <t>Adelgade 35</t>
  </si>
  <si>
    <t>23a</t>
  </si>
  <si>
    <t>Adelgade 36</t>
  </si>
  <si>
    <t>179</t>
  </si>
  <si>
    <t>Adelgade 37</t>
  </si>
  <si>
    <t>24a</t>
  </si>
  <si>
    <t>Adelgade 38</t>
  </si>
  <si>
    <t>178</t>
  </si>
  <si>
    <t>Adelgade 39</t>
  </si>
  <si>
    <t>25a</t>
  </si>
  <si>
    <t>Adelgade 40</t>
  </si>
  <si>
    <t>177</t>
  </si>
  <si>
    <t>Adelgade 41</t>
  </si>
  <si>
    <t>26</t>
  </si>
  <si>
    <t>Adelgade 42</t>
  </si>
  <si>
    <t>176a</t>
  </si>
  <si>
    <t>Adelgade 43</t>
  </si>
  <si>
    <t>27a</t>
  </si>
  <si>
    <t>Adelgade 44</t>
  </si>
  <si>
    <t>27b</t>
  </si>
  <si>
    <t>Adelgade 46</t>
  </si>
  <si>
    <t>152</t>
  </si>
  <si>
    <t>28b</t>
  </si>
  <si>
    <t>28a</t>
  </si>
  <si>
    <t>Adelgade 48</t>
  </si>
  <si>
    <t>171a</t>
  </si>
  <si>
    <t>Adelgade 49</t>
  </si>
  <si>
    <t>29a</t>
  </si>
  <si>
    <t>Adelgade 50</t>
  </si>
  <si>
    <t>30a</t>
  </si>
  <si>
    <t>Adelgade 52</t>
  </si>
  <si>
    <t>31a</t>
  </si>
  <si>
    <t>Adelgade 54</t>
  </si>
  <si>
    <t>154</t>
  </si>
  <si>
    <t>Adelgade 55</t>
  </si>
  <si>
    <t>203</t>
  </si>
  <si>
    <t>32b</t>
  </si>
  <si>
    <t>Adelgade 56</t>
  </si>
  <si>
    <t>33k</t>
  </si>
  <si>
    <t>155</t>
  </si>
  <si>
    <t>Adelgade 57</t>
  </si>
  <si>
    <t>34</t>
  </si>
  <si>
    <t>Adelgade 58</t>
  </si>
  <si>
    <t>156</t>
  </si>
  <si>
    <t>Adelgade 59</t>
  </si>
  <si>
    <t>35</t>
  </si>
  <si>
    <t>Adelgade 60</t>
  </si>
  <si>
    <t>157a</t>
  </si>
  <si>
    <t>Adelgade 61</t>
  </si>
  <si>
    <t>234</t>
  </si>
  <si>
    <t>36</t>
  </si>
  <si>
    <t>Adelgade 62</t>
  </si>
  <si>
    <t>158</t>
  </si>
  <si>
    <t>Adelgade 63</t>
  </si>
  <si>
    <t>166</t>
  </si>
  <si>
    <t>37a</t>
  </si>
  <si>
    <t>Adelgade 64</t>
  </si>
  <si>
    <t>38b</t>
  </si>
  <si>
    <t>159</t>
  </si>
  <si>
    <t>Adelgade 65</t>
  </si>
  <si>
    <t>38a</t>
  </si>
  <si>
    <t>Adelgade 66</t>
  </si>
  <si>
    <t>39b</t>
  </si>
  <si>
    <t>118</t>
  </si>
  <si>
    <t>Adelgade 67</t>
  </si>
  <si>
    <t>39a</t>
  </si>
  <si>
    <t>Adelgade 68</t>
  </si>
  <si>
    <t>116</t>
  </si>
  <si>
    <t>Adelgade 69</t>
  </si>
  <si>
    <t>40</t>
  </si>
  <si>
    <t>Adelgade 70</t>
  </si>
  <si>
    <t>115</t>
  </si>
  <si>
    <t>Adelgade 71</t>
  </si>
  <si>
    <t>114a</t>
  </si>
  <si>
    <t>Adelgade 73</t>
  </si>
  <si>
    <t>42a</t>
  </si>
  <si>
    <t>Adelgade 72</t>
  </si>
  <si>
    <t>42b</t>
  </si>
  <si>
    <t>46</t>
  </si>
  <si>
    <t>Adelgade 75</t>
  </si>
  <si>
    <t>112</t>
  </si>
  <si>
    <t>Adelgade 77</t>
  </si>
  <si>
    <t>44</t>
  </si>
  <si>
    <t>Adelgade 78</t>
  </si>
  <si>
    <t>242</t>
  </si>
  <si>
    <t>48</t>
  </si>
  <si>
    <t>108a</t>
  </si>
  <si>
    <t>Adelgade 79</t>
  </si>
  <si>
    <t>111</t>
  </si>
  <si>
    <t>49c</t>
  </si>
  <si>
    <t>Adelgade 80</t>
  </si>
  <si>
    <t>110</t>
  </si>
  <si>
    <t>Adelgade 81</t>
  </si>
  <si>
    <t>142</t>
  </si>
  <si>
    <t>49a</t>
  </si>
  <si>
    <t>Adelgade 82</t>
  </si>
  <si>
    <t>Adelgade 83</t>
  </si>
  <si>
    <t>109b</t>
  </si>
  <si>
    <t>49d</t>
  </si>
  <si>
    <t>Adelgade 84</t>
  </si>
  <si>
    <t>109a</t>
  </si>
  <si>
    <t>Adelgade 85</t>
  </si>
  <si>
    <t>49b</t>
  </si>
  <si>
    <t>Adelgade 86</t>
  </si>
  <si>
    <t>49e</t>
  </si>
  <si>
    <t>50a</t>
  </si>
  <si>
    <t>86a</t>
  </si>
  <si>
    <t>Adelgade 87</t>
  </si>
  <si>
    <t>49f</t>
  </si>
  <si>
    <t>Adelgade 88</t>
  </si>
  <si>
    <t>50b</t>
  </si>
  <si>
    <t>85a</t>
  </si>
  <si>
    <t>Adelgade 89</t>
  </si>
  <si>
    <t>51</t>
  </si>
  <si>
    <t>Adelgade 90</t>
  </si>
  <si>
    <t>84</t>
  </si>
  <si>
    <t>Adelgade 91</t>
  </si>
  <si>
    <t>85b</t>
  </si>
  <si>
    <t>52</t>
  </si>
  <si>
    <t>Adelgade 92</t>
  </si>
  <si>
    <t>83a</t>
  </si>
  <si>
    <t>Skovvej 30</t>
  </si>
  <si>
    <t>53b</t>
  </si>
  <si>
    <t>Adelgade 94</t>
  </si>
  <si>
    <t>53g</t>
  </si>
  <si>
    <t>Skovvej 32</t>
  </si>
  <si>
    <t>53c</t>
  </si>
  <si>
    <t>Adelgade 96</t>
  </si>
  <si>
    <t>53e</t>
  </si>
  <si>
    <t>53f</t>
  </si>
  <si>
    <t>81</t>
  </si>
  <si>
    <t>Adelgade 97</t>
  </si>
  <si>
    <t>53ad</t>
  </si>
  <si>
    <t>Adelgade 104</t>
  </si>
  <si>
    <t>53h</t>
  </si>
  <si>
    <t>Adelgade 98</t>
  </si>
  <si>
    <t>83b</t>
  </si>
  <si>
    <t>Adelgade 93</t>
  </si>
  <si>
    <t>86c</t>
  </si>
  <si>
    <t>80a</t>
  </si>
  <si>
    <t>Adelgade 101</t>
  </si>
  <si>
    <t>79a</t>
  </si>
  <si>
    <t>Adelgade 103</t>
  </si>
  <si>
    <t>53ab</t>
  </si>
  <si>
    <t>Adelgade 106</t>
  </si>
  <si>
    <t>79h</t>
  </si>
  <si>
    <t>Adelgade 107</t>
  </si>
  <si>
    <t>53æ</t>
  </si>
  <si>
    <t>Adelgade 108</t>
  </si>
  <si>
    <t>79g</t>
  </si>
  <si>
    <t>Adelgade 109</t>
  </si>
  <si>
    <t>79m</t>
  </si>
  <si>
    <t>53r</t>
  </si>
  <si>
    <t>Adelgade 112</t>
  </si>
  <si>
    <t>79k</t>
  </si>
  <si>
    <t>Adelgade 111</t>
  </si>
  <si>
    <t>290</t>
  </si>
  <si>
    <t>79f</t>
  </si>
  <si>
    <t>Adelgade 113</t>
  </si>
  <si>
    <t>53m</t>
  </si>
  <si>
    <t>Adelgade 114</t>
  </si>
  <si>
    <t>53t</t>
  </si>
  <si>
    <t>79e</t>
  </si>
  <si>
    <t>Adelgade 115</t>
  </si>
  <si>
    <t>53l</t>
  </si>
  <si>
    <t>Adelgade 116</t>
  </si>
  <si>
    <t>79d</t>
  </si>
  <si>
    <t>Adelgade 117</t>
  </si>
  <si>
    <t>74a</t>
  </si>
  <si>
    <t>Adelgade 119</t>
  </si>
  <si>
    <t>12bo</t>
  </si>
  <si>
    <t>12bp</t>
  </si>
  <si>
    <t>79b</t>
  </si>
  <si>
    <t>Adelgade 122</t>
  </si>
  <si>
    <t>55c</t>
  </si>
  <si>
    <t>55a</t>
  </si>
  <si>
    <t>Adelgade 124</t>
  </si>
  <si>
    <t>74b</t>
  </si>
  <si>
    <t>Adelgade 125</t>
  </si>
  <si>
    <t>76</t>
  </si>
  <si>
    <t>56</t>
  </si>
  <si>
    <t>Adelgade 126</t>
  </si>
  <si>
    <t>75</t>
  </si>
  <si>
    <t>Adelgade 127</t>
  </si>
  <si>
    <t>74</t>
  </si>
  <si>
    <t>57a</t>
  </si>
  <si>
    <t>Adelgade 128</t>
  </si>
  <si>
    <t>74c</t>
  </si>
  <si>
    <t>Adelgade 129</t>
  </si>
  <si>
    <t>12bn</t>
  </si>
  <si>
    <t>Enggade 8</t>
  </si>
  <si>
    <t>58</t>
  </si>
  <si>
    <t>73b</t>
  </si>
  <si>
    <t>Adelgade 131</t>
  </si>
  <si>
    <t>59</t>
  </si>
  <si>
    <t>Adelgade 132</t>
  </si>
  <si>
    <t>60b</t>
  </si>
  <si>
    <t>73a</t>
  </si>
  <si>
    <t>Adelgade 133</t>
  </si>
  <si>
    <t>60a</t>
  </si>
  <si>
    <t>Adelgade 134</t>
  </si>
  <si>
    <t>72</t>
  </si>
  <si>
    <t>Adelgade 137</t>
  </si>
  <si>
    <t>61</t>
  </si>
  <si>
    <t>Adelgade 136</t>
  </si>
  <si>
    <t>62</t>
  </si>
  <si>
    <t>Adelgade 138</t>
  </si>
  <si>
    <t>71e</t>
  </si>
  <si>
    <t>Adelgade 139</t>
  </si>
  <si>
    <t>63</t>
  </si>
  <si>
    <t>Adelgade 140</t>
  </si>
  <si>
    <t>71k</t>
  </si>
  <si>
    <t>Adelgade 141</t>
  </si>
  <si>
    <t>64</t>
  </si>
  <si>
    <t>Adelgade 142</t>
  </si>
  <si>
    <t>71a</t>
  </si>
  <si>
    <t>Adelgade 143</t>
  </si>
  <si>
    <t>65</t>
  </si>
  <si>
    <t>Adelgade 144</t>
  </si>
  <si>
    <t>71h</t>
  </si>
  <si>
    <t>Adelgade 145</t>
  </si>
  <si>
    <t>239</t>
  </si>
  <si>
    <t>67b</t>
  </si>
  <si>
    <t>Adelgade 146</t>
  </si>
  <si>
    <t>67a</t>
  </si>
  <si>
    <t>Adelgade 148</t>
  </si>
  <si>
    <t>68a</t>
  </si>
  <si>
    <t>Adelgade 150</t>
  </si>
  <si>
    <t>68b</t>
  </si>
  <si>
    <t>68c</t>
  </si>
  <si>
    <t>68e</t>
  </si>
  <si>
    <t>69a</t>
  </si>
  <si>
    <t>69c</t>
  </si>
  <si>
    <t>69d</t>
  </si>
  <si>
    <t>43c</t>
  </si>
  <si>
    <t>Almindevej 1</t>
  </si>
  <si>
    <t>4ac</t>
  </si>
  <si>
    <t>Almindevej 22</t>
  </si>
  <si>
    <t>66a</t>
  </si>
  <si>
    <t>105a</t>
  </si>
  <si>
    <t>Almindevej 38</t>
  </si>
  <si>
    <t>13a</t>
  </si>
  <si>
    <t>Almindevej 39</t>
  </si>
  <si>
    <t>5b</t>
  </si>
  <si>
    <t>Almindevej 43</t>
  </si>
  <si>
    <t>99b</t>
  </si>
  <si>
    <t>Almindevej 50</t>
  </si>
  <si>
    <t>112c</t>
  </si>
  <si>
    <t>Almindevej 52</t>
  </si>
  <si>
    <t>112d</t>
  </si>
  <si>
    <t>Almindevej 54</t>
  </si>
  <si>
    <t>39ab</t>
  </si>
  <si>
    <t>Anemonevej 1</t>
  </si>
  <si>
    <t>39aa</t>
  </si>
  <si>
    <t>Anemonevej 3</t>
  </si>
  <si>
    <t>39ø</t>
  </si>
  <si>
    <t>Anemonevej 5</t>
  </si>
  <si>
    <t>39æ</t>
  </si>
  <si>
    <t>Anemonevej 7</t>
  </si>
  <si>
    <t>39x</t>
  </si>
  <si>
    <t>Anemonevej 9</t>
  </si>
  <si>
    <t>39bc</t>
  </si>
  <si>
    <t>Ahornvej 1</t>
  </si>
  <si>
    <t>39ay</t>
  </si>
  <si>
    <t>Ahornvej 2</t>
  </si>
  <si>
    <t>39be</t>
  </si>
  <si>
    <t>Ahornvej 3</t>
  </si>
  <si>
    <t>39az</t>
  </si>
  <si>
    <t>Ahornvej 4</t>
  </si>
  <si>
    <t>39bf</t>
  </si>
  <si>
    <t>Ahornvej 5</t>
  </si>
  <si>
    <t>39aæ</t>
  </si>
  <si>
    <t>Ahornvej 6</t>
  </si>
  <si>
    <t>39bg</t>
  </si>
  <si>
    <t>Ahornvej 7</t>
  </si>
  <si>
    <t>39aø</t>
  </si>
  <si>
    <t>Ahornvej 8</t>
  </si>
  <si>
    <t>39bh</t>
  </si>
  <si>
    <t>Ahornvej 9</t>
  </si>
  <si>
    <t>39ba</t>
  </si>
  <si>
    <t>Ahornvej 10</t>
  </si>
  <si>
    <t>39bi</t>
  </si>
  <si>
    <t>Ahornvej 11</t>
  </si>
  <si>
    <t>39bb</t>
  </si>
  <si>
    <t>Ahornvej 12</t>
  </si>
  <si>
    <t>10g</t>
  </si>
  <si>
    <t>Assensvej 35</t>
  </si>
  <si>
    <t>4g</t>
  </si>
  <si>
    <t>72n</t>
  </si>
  <si>
    <t>Bellisvej 2</t>
  </si>
  <si>
    <t>72o</t>
  </si>
  <si>
    <t>Bellisvej 4</t>
  </si>
  <si>
    <t>72p</t>
  </si>
  <si>
    <t>Bellisvej 6</t>
  </si>
  <si>
    <t>72q</t>
  </si>
  <si>
    <t>Bellisvej 8</t>
  </si>
  <si>
    <t>72r</t>
  </si>
  <si>
    <t>Bellisvej 10</t>
  </si>
  <si>
    <t>72s</t>
  </si>
  <si>
    <t>Bellisvej 12</t>
  </si>
  <si>
    <t>72t</t>
  </si>
  <si>
    <t>Bellisvej 14</t>
  </si>
  <si>
    <t>72u</t>
  </si>
  <si>
    <t>Bellisvej 16</t>
  </si>
  <si>
    <t>72v</t>
  </si>
  <si>
    <t>Bellisvej 18</t>
  </si>
  <si>
    <t>39as</t>
  </si>
  <si>
    <t>Birkevej 1</t>
  </si>
  <si>
    <t>39ap</t>
  </si>
  <si>
    <t>Birkevej 2</t>
  </si>
  <si>
    <t>39at</t>
  </si>
  <si>
    <t>Birkevej 3</t>
  </si>
  <si>
    <t>39ar</t>
  </si>
  <si>
    <t>Birkevej 4</t>
  </si>
  <si>
    <t>39au</t>
  </si>
  <si>
    <t>Birkevej 5</t>
  </si>
  <si>
    <t>28e</t>
  </si>
  <si>
    <t>Birkevej 6</t>
  </si>
  <si>
    <t>39av</t>
  </si>
  <si>
    <t>Birkevej 7</t>
  </si>
  <si>
    <t>39ax</t>
  </si>
  <si>
    <t>Birkevej 9</t>
  </si>
  <si>
    <t>40c</t>
  </si>
  <si>
    <t>Bogmose 15</t>
  </si>
  <si>
    <t>41c</t>
  </si>
  <si>
    <t>Bogmose 17</t>
  </si>
  <si>
    <t>1c</t>
  </si>
  <si>
    <t>Gyldensteensvej 122</t>
  </si>
  <si>
    <t>1d</t>
  </si>
  <si>
    <t>1l</t>
  </si>
  <si>
    <t>1n</t>
  </si>
  <si>
    <t>1r</t>
  </si>
  <si>
    <t>1y</t>
  </si>
  <si>
    <t>1z</t>
  </si>
  <si>
    <t>Harritslev By, Skovby</t>
  </si>
  <si>
    <t>33a</t>
  </si>
  <si>
    <t>1ak</t>
  </si>
  <si>
    <t>1e</t>
  </si>
  <si>
    <t>1k</t>
  </si>
  <si>
    <t>2e</t>
  </si>
  <si>
    <t>2l</t>
  </si>
  <si>
    <t>39d</t>
  </si>
  <si>
    <t>Bøgevej 2</t>
  </si>
  <si>
    <t>39e</t>
  </si>
  <si>
    <t>Bøgevej 4</t>
  </si>
  <si>
    <t>39f</t>
  </si>
  <si>
    <t>Bøgevej 6</t>
  </si>
  <si>
    <t>39g</t>
  </si>
  <si>
    <t>Bøgevej 8</t>
  </si>
  <si>
    <t>39h</t>
  </si>
  <si>
    <t>Bøgevej 10</t>
  </si>
  <si>
    <t>39i</t>
  </si>
  <si>
    <t>Bøgevej 12</t>
  </si>
  <si>
    <t>39y</t>
  </si>
  <si>
    <t>Bøgevej 14</t>
  </si>
  <si>
    <t>39z</t>
  </si>
  <si>
    <t>Bøgevej 16</t>
  </si>
  <si>
    <t>39k</t>
  </si>
  <si>
    <t>Bøgevej 18</t>
  </si>
  <si>
    <t>28i</t>
  </si>
  <si>
    <t>Bøgevej 20</t>
  </si>
  <si>
    <t>28g</t>
  </si>
  <si>
    <t>Bøgevej 21</t>
  </si>
  <si>
    <t>28m</t>
  </si>
  <si>
    <t>Bøgevej 22</t>
  </si>
  <si>
    <t>28h</t>
  </si>
  <si>
    <t>Bøgevej 23</t>
  </si>
  <si>
    <t>28n</t>
  </si>
  <si>
    <t>Bøgevej 24</t>
  </si>
  <si>
    <t>28ao</t>
  </si>
  <si>
    <t>28o</t>
  </si>
  <si>
    <t>Bøgevej 26</t>
  </si>
  <si>
    <t>28p</t>
  </si>
  <si>
    <t>Bøgevej 28</t>
  </si>
  <si>
    <t>30c</t>
  </si>
  <si>
    <t>Donnervej 4</t>
  </si>
  <si>
    <t>31b</t>
  </si>
  <si>
    <t>34a</t>
  </si>
  <si>
    <t>34c</t>
  </si>
  <si>
    <t>35b</t>
  </si>
  <si>
    <t>36c</t>
  </si>
  <si>
    <t>43b</t>
  </si>
  <si>
    <t>46a</t>
  </si>
  <si>
    <t>32a</t>
  </si>
  <si>
    <t>Donnervej 8</t>
  </si>
  <si>
    <t>44c</t>
  </si>
  <si>
    <t>44d</t>
  </si>
  <si>
    <t>45a</t>
  </si>
  <si>
    <t>45b</t>
  </si>
  <si>
    <t>48a</t>
  </si>
  <si>
    <t>48b</t>
  </si>
  <si>
    <t>48g</t>
  </si>
  <si>
    <t>Donnervej 16</t>
  </si>
  <si>
    <t>39ac</t>
  </si>
  <si>
    <t>Egevej 1</t>
  </si>
  <si>
    <t>39cf</t>
  </si>
  <si>
    <t>39ah</t>
  </si>
  <si>
    <t>Egevej 2</t>
  </si>
  <si>
    <t>39ce</t>
  </si>
  <si>
    <t>Egevej 3</t>
  </si>
  <si>
    <t>39ai</t>
  </si>
  <si>
    <t>Egevej 4</t>
  </si>
  <si>
    <t>39cd</t>
  </si>
  <si>
    <t>Egevej 5</t>
  </si>
  <si>
    <t>39ak</t>
  </si>
  <si>
    <t>Egevej 6</t>
  </si>
  <si>
    <t>39cc</t>
  </si>
  <si>
    <t>Egevej 7</t>
  </si>
  <si>
    <t>39cb</t>
  </si>
  <si>
    <t>Egevej 9</t>
  </si>
  <si>
    <t>39ca</t>
  </si>
  <si>
    <t>Egevej 11</t>
  </si>
  <si>
    <t>39ad</t>
  </si>
  <si>
    <t>Egevej 13</t>
  </si>
  <si>
    <t>39ao</t>
  </si>
  <si>
    <t>Elmevej 1</t>
  </si>
  <si>
    <t>39al</t>
  </si>
  <si>
    <t>Elmevej 2</t>
  </si>
  <si>
    <t>39aq</t>
  </si>
  <si>
    <t>Elmevej 3</t>
  </si>
  <si>
    <t>39am</t>
  </si>
  <si>
    <t>Elmevej 4</t>
  </si>
  <si>
    <t>28f</t>
  </si>
  <si>
    <t>Elmevej 5</t>
  </si>
  <si>
    <t>39an</t>
  </si>
  <si>
    <t>Elmevej 6</t>
  </si>
  <si>
    <t>68d</t>
  </si>
  <si>
    <t>Enggade 1</t>
  </si>
  <si>
    <t>33c</t>
  </si>
  <si>
    <t>33l</t>
  </si>
  <si>
    <t>Enggade 15</t>
  </si>
  <si>
    <t>33n</t>
  </si>
  <si>
    <t>2d</t>
  </si>
  <si>
    <t>33f</t>
  </si>
  <si>
    <t>Enggade 17</t>
  </si>
  <si>
    <t>33i</t>
  </si>
  <si>
    <t>Enggade 19</t>
  </si>
  <si>
    <t>28an</t>
  </si>
  <si>
    <t>28ac</t>
  </si>
  <si>
    <t>Engkarsevej 2</t>
  </si>
  <si>
    <t>28ad</t>
  </si>
  <si>
    <t>Engkarsevej 4</t>
  </si>
  <si>
    <t>28ae</t>
  </si>
  <si>
    <t>Engkarsevej 6</t>
  </si>
  <si>
    <t>28af</t>
  </si>
  <si>
    <t>Engkarsevej 8</t>
  </si>
  <si>
    <t>28ag</t>
  </si>
  <si>
    <t>Engkarsevej 10</t>
  </si>
  <si>
    <t>39bl</t>
  </si>
  <si>
    <t>Eranthisvej 1</t>
  </si>
  <si>
    <t>39bm</t>
  </si>
  <si>
    <t>Eranthisvej 3</t>
  </si>
  <si>
    <t>39bn</t>
  </si>
  <si>
    <t>Eranthisvej 5</t>
  </si>
  <si>
    <t>39bo</t>
  </si>
  <si>
    <t>Eranthisvej 7</t>
  </si>
  <si>
    <t>39bp</t>
  </si>
  <si>
    <t>Eranthisvej 9</t>
  </si>
  <si>
    <t>39bq</t>
  </si>
  <si>
    <t>Eranthisvej 11</t>
  </si>
  <si>
    <t>39br</t>
  </si>
  <si>
    <t>Eranthisvej 13</t>
  </si>
  <si>
    <t>39bs</t>
  </si>
  <si>
    <t>Eranthisvej 15</t>
  </si>
  <si>
    <t>61a</t>
  </si>
  <si>
    <t>Fælledvej 44</t>
  </si>
  <si>
    <t>61c</t>
  </si>
  <si>
    <t>Fælledvej 53</t>
  </si>
  <si>
    <t>71i</t>
  </si>
  <si>
    <t>Gl. Toldbodvej 1</t>
  </si>
  <si>
    <t>105</t>
  </si>
  <si>
    <t>71g</t>
  </si>
  <si>
    <t>Gl. Toldbodvej 2</t>
  </si>
  <si>
    <t>71l</t>
  </si>
  <si>
    <t>Gl. Toldbodvej 3</t>
  </si>
  <si>
    <t>31bb</t>
  </si>
  <si>
    <t>71n</t>
  </si>
  <si>
    <t>31aø</t>
  </si>
  <si>
    <t>Gl. Toldbodvej 4</t>
  </si>
  <si>
    <t>31p</t>
  </si>
  <si>
    <t>Gl. Toldbodvej 5</t>
  </si>
  <si>
    <t>31ae</t>
  </si>
  <si>
    <t>Gl. Toldbodvej 6</t>
  </si>
  <si>
    <t>31q</t>
  </si>
  <si>
    <t>Gl. Toldbodvej 7</t>
  </si>
  <si>
    <t>31ba</t>
  </si>
  <si>
    <t>Gl. Toldbodvej 8</t>
  </si>
  <si>
    <t>31r</t>
  </si>
  <si>
    <t>Gl. Toldbodvej 9</t>
  </si>
  <si>
    <t>31af</t>
  </si>
  <si>
    <t>Gl. Toldbodvej 10</t>
  </si>
  <si>
    <t>31s</t>
  </si>
  <si>
    <t>Gl. Toldbodvej 11</t>
  </si>
  <si>
    <t>31ag</t>
  </si>
  <si>
    <t>Gl. Toldbodvej 12</t>
  </si>
  <si>
    <t>31ai</t>
  </si>
  <si>
    <t>Gl. Toldbodvej 14</t>
  </si>
  <si>
    <t>31bh</t>
  </si>
  <si>
    <t>Gl. Toldbodvej 15</t>
  </si>
  <si>
    <t>31bm</t>
  </si>
  <si>
    <t>Gl. Toldbodvej 17</t>
  </si>
  <si>
    <t>126k</t>
  </si>
  <si>
    <t>Grønnevej 1</t>
  </si>
  <si>
    <t>1o</t>
  </si>
  <si>
    <t>Grønnevej 2</t>
  </si>
  <si>
    <t>126l</t>
  </si>
  <si>
    <t>Grønnevej 3</t>
  </si>
  <si>
    <t>1i</t>
  </si>
  <si>
    <t>Grønnevej 4</t>
  </si>
  <si>
    <t>18g</t>
  </si>
  <si>
    <t>Grønnevej 5</t>
  </si>
  <si>
    <t>Grønnevej 6</t>
  </si>
  <si>
    <t>1g</t>
  </si>
  <si>
    <t>3s</t>
  </si>
  <si>
    <t>Grønnevej 8</t>
  </si>
  <si>
    <t>Smidstrup By, Guldbjerg</t>
  </si>
  <si>
    <t>9g</t>
  </si>
  <si>
    <t>Guldbjergvej 64</t>
  </si>
  <si>
    <t>12e</t>
  </si>
  <si>
    <t>Guldbjergvej 68</t>
  </si>
  <si>
    <t>275a</t>
  </si>
  <si>
    <t>Gyldensteensvej 1</t>
  </si>
  <si>
    <t>280</t>
  </si>
  <si>
    <t>Gyldensteensvej 24</t>
  </si>
  <si>
    <t>9b</t>
  </si>
  <si>
    <t>275b</t>
  </si>
  <si>
    <t>Gyldensteensvej 3</t>
  </si>
  <si>
    <t>276</t>
  </si>
  <si>
    <t>Gyldensteensvej 5</t>
  </si>
  <si>
    <t>278</t>
  </si>
  <si>
    <t>Gyldensteensvej 7</t>
  </si>
  <si>
    <t>9c</t>
  </si>
  <si>
    <t>Gyldensteensvej 8</t>
  </si>
  <si>
    <t>279c</t>
  </si>
  <si>
    <t>Gyldensteensvej 9</t>
  </si>
  <si>
    <t>81c</t>
  </si>
  <si>
    <t>Gyldensteensvej 10</t>
  </si>
  <si>
    <t>9d</t>
  </si>
  <si>
    <t>279a</t>
  </si>
  <si>
    <t>Gyldensteensvej 11</t>
  </si>
  <si>
    <t>81b</t>
  </si>
  <si>
    <t>Gyldensteensvej 12</t>
  </si>
  <si>
    <t>115e</t>
  </si>
  <si>
    <t>Gyldensteensvej 13</t>
  </si>
  <si>
    <t>81d</t>
  </si>
  <si>
    <t>Gyldensteensvej 14</t>
  </si>
  <si>
    <t>115f</t>
  </si>
  <si>
    <t>Gyldensteensvej 15</t>
  </si>
  <si>
    <t>81k</t>
  </si>
  <si>
    <t>Gyldensteensvej 16</t>
  </si>
  <si>
    <t>115g</t>
  </si>
  <si>
    <t>Gyldensteensvej 17</t>
  </si>
  <si>
    <t>81n</t>
  </si>
  <si>
    <t>Gyldensteensvej 18</t>
  </si>
  <si>
    <t>115h</t>
  </si>
  <si>
    <t>Gyldensteensvej 19</t>
  </si>
  <si>
    <t>115i</t>
  </si>
  <si>
    <t>Gyldensteensvej 21</t>
  </si>
  <si>
    <t>81i</t>
  </si>
  <si>
    <t>Havebuerne 11</t>
  </si>
  <si>
    <t>115k</t>
  </si>
  <si>
    <t>Gyldensteensvej 23</t>
  </si>
  <si>
    <t>115s</t>
  </si>
  <si>
    <t>Gyldensteensvej 25</t>
  </si>
  <si>
    <t>81p</t>
  </si>
  <si>
    <t>Gyldensteensvej 26</t>
  </si>
  <si>
    <t>115t</t>
  </si>
  <si>
    <t>Gyldensteensvej 27</t>
  </si>
  <si>
    <t>115u</t>
  </si>
  <si>
    <t>Gyldensteensvej 29</t>
  </si>
  <si>
    <t>115l</t>
  </si>
  <si>
    <t>Gyldensteensvej 31</t>
  </si>
  <si>
    <t>115m</t>
  </si>
  <si>
    <t>Gyldensteensvej 33</t>
  </si>
  <si>
    <t>148</t>
  </si>
  <si>
    <t>81m</t>
  </si>
  <si>
    <t>Gyldensteensvej 34</t>
  </si>
  <si>
    <t>81o</t>
  </si>
  <si>
    <t>115n</t>
  </si>
  <si>
    <t>Gyldensteensvej 35</t>
  </si>
  <si>
    <t>81q</t>
  </si>
  <si>
    <t>Gyldensteensvej 36</t>
  </si>
  <si>
    <t>81s</t>
  </si>
  <si>
    <t>115o</t>
  </si>
  <si>
    <t>Gyldensteensvej 37</t>
  </si>
  <si>
    <t>1aa</t>
  </si>
  <si>
    <t>Gyldensteensvej 39</t>
  </si>
  <si>
    <t>1ab</t>
  </si>
  <si>
    <t>Gyldensteensvej 41</t>
  </si>
  <si>
    <t>1ac</t>
  </si>
  <si>
    <t>Gyldensteensvej 43</t>
  </si>
  <si>
    <t>1ad</t>
  </si>
  <si>
    <t>Gyldensteensvej 45</t>
  </si>
  <si>
    <t>1ae</t>
  </si>
  <si>
    <t>Gyldensteensvej 47</t>
  </si>
  <si>
    <t>1af</t>
  </si>
  <si>
    <t>Gyldensteensvej 49</t>
  </si>
  <si>
    <t>101a</t>
  </si>
  <si>
    <t>Stegøvej 6</t>
  </si>
  <si>
    <t>101u</t>
  </si>
  <si>
    <t>Gyldensteensvej 53</t>
  </si>
  <si>
    <t>101t</t>
  </si>
  <si>
    <t>Gyldensteensvej 55</t>
  </si>
  <si>
    <t>101s</t>
  </si>
  <si>
    <t>Gyldensteensvej 57</t>
  </si>
  <si>
    <t>Stegøvej 40</t>
  </si>
  <si>
    <t>101p</t>
  </si>
  <si>
    <t>Gyldensteensvej 61</t>
  </si>
  <si>
    <t>101o</t>
  </si>
  <si>
    <t>Gyldensteensvej 63</t>
  </si>
  <si>
    <t>101m</t>
  </si>
  <si>
    <t>Gyldensteensvej 65</t>
  </si>
  <si>
    <t>118d</t>
  </si>
  <si>
    <t>Gyldensteensvej 66</t>
  </si>
  <si>
    <t>118h</t>
  </si>
  <si>
    <t>101k</t>
  </si>
  <si>
    <t>Gyldensteensvej 71</t>
  </si>
  <si>
    <t>101i</t>
  </si>
  <si>
    <t>Gyldensteensvej 73</t>
  </si>
  <si>
    <t>92e</t>
  </si>
  <si>
    <t>Gyldensteensvej 75</t>
  </si>
  <si>
    <t>61b</t>
  </si>
  <si>
    <t>Gyldensteensvej 79</t>
  </si>
  <si>
    <t>23</t>
  </si>
  <si>
    <t>4a</t>
  </si>
  <si>
    <t>137a</t>
  </si>
  <si>
    <t>Gyldensteensvej 80</t>
  </si>
  <si>
    <t>60</t>
  </si>
  <si>
    <t>Gyldensteensvej 83</t>
  </si>
  <si>
    <t>Gyldensteensvej 99</t>
  </si>
  <si>
    <t>20a</t>
  </si>
  <si>
    <t>Harritslevvej 11</t>
  </si>
  <si>
    <t>20b</t>
  </si>
  <si>
    <t>Harritslevvej 13</t>
  </si>
  <si>
    <t>15i</t>
  </si>
  <si>
    <t>15m</t>
  </si>
  <si>
    <t>21</t>
  </si>
  <si>
    <t>Harritslevvej 17</t>
  </si>
  <si>
    <t>24y</t>
  </si>
  <si>
    <t>Hasselvej 1</t>
  </si>
  <si>
    <t>24k</t>
  </si>
  <si>
    <t>Hasselvej 2</t>
  </si>
  <si>
    <t>24x</t>
  </si>
  <si>
    <t>Hasselvej 3</t>
  </si>
  <si>
    <t>24l</t>
  </si>
  <si>
    <t>Hasselvej 4</t>
  </si>
  <si>
    <t>24v</t>
  </si>
  <si>
    <t>Hasselvej 5</t>
  </si>
  <si>
    <t>24m</t>
  </si>
  <si>
    <t>Hasselvej 6</t>
  </si>
  <si>
    <t>24u</t>
  </si>
  <si>
    <t>Hasselvej 7</t>
  </si>
  <si>
    <t>24n</t>
  </si>
  <si>
    <t>Hasselvej 8</t>
  </si>
  <si>
    <t>24t</t>
  </si>
  <si>
    <t>Hasselvej 9</t>
  </si>
  <si>
    <t>24o</t>
  </si>
  <si>
    <t>Hasselvej 10</t>
  </si>
  <si>
    <t>24s</t>
  </si>
  <si>
    <t>Hasselvej 11</t>
  </si>
  <si>
    <t>24p</t>
  </si>
  <si>
    <t>Hasselvej 12</t>
  </si>
  <si>
    <t>24r</t>
  </si>
  <si>
    <t>Hasselvej 13</t>
  </si>
  <si>
    <t>24q</t>
  </si>
  <si>
    <t>Hasselvej 14</t>
  </si>
  <si>
    <t>301</t>
  </si>
  <si>
    <t>Østre Havnevej 2</t>
  </si>
  <si>
    <t>294c</t>
  </si>
  <si>
    <t>Vestre Havnevej 1</t>
  </si>
  <si>
    <t>12cm</t>
  </si>
  <si>
    <t>Havrevænget 1</t>
  </si>
  <si>
    <t>12ch</t>
  </si>
  <si>
    <t>Havrevænget 3</t>
  </si>
  <si>
    <t>12cg</t>
  </si>
  <si>
    <t>Havrevænget 4</t>
  </si>
  <si>
    <t>12cd</t>
  </si>
  <si>
    <t>Havrevænget 5</t>
  </si>
  <si>
    <t>12cc</t>
  </si>
  <si>
    <t>Havrevænget 6</t>
  </si>
  <si>
    <t>Hornskovvej 2</t>
  </si>
  <si>
    <t>50c</t>
  </si>
  <si>
    <t>51b</t>
  </si>
  <si>
    <t>Hornskovvej 15</t>
  </si>
  <si>
    <t>133e</t>
  </si>
  <si>
    <t>Huggetvej 2</t>
  </si>
  <si>
    <t>133a</t>
  </si>
  <si>
    <t>Huggetvej 18</t>
  </si>
  <si>
    <t>Borgmesterløkken 45</t>
  </si>
  <si>
    <t>43l</t>
  </si>
  <si>
    <t>Huggetvej 15</t>
  </si>
  <si>
    <t>29b</t>
  </si>
  <si>
    <t>Huggetvej 20</t>
  </si>
  <si>
    <t>Huggetvej 22</t>
  </si>
  <si>
    <t>Huggetvej 23</t>
  </si>
  <si>
    <t>29e</t>
  </si>
  <si>
    <t>Svelvikparken 37</t>
  </si>
  <si>
    <t>29bp</t>
  </si>
  <si>
    <t>Svelvikparken 24</t>
  </si>
  <si>
    <t>29bq</t>
  </si>
  <si>
    <t>29d</t>
  </si>
  <si>
    <t>40b</t>
  </si>
  <si>
    <t>Huggetvej 27</t>
  </si>
  <si>
    <t>93b</t>
  </si>
  <si>
    <t>Huggetvej 30</t>
  </si>
  <si>
    <t>93c</t>
  </si>
  <si>
    <t>66b</t>
  </si>
  <si>
    <t>Huggetvej 31</t>
  </si>
  <si>
    <t>66f</t>
  </si>
  <si>
    <t>Huggetvej 33</t>
  </si>
  <si>
    <t>86e</t>
  </si>
  <si>
    <t>Huggetvej 36</t>
  </si>
  <si>
    <t>30b</t>
  </si>
  <si>
    <t>90a</t>
  </si>
  <si>
    <t>Huggetvej 37</t>
  </si>
  <si>
    <t>131a</t>
  </si>
  <si>
    <t>Huggetvej 39</t>
  </si>
  <si>
    <t>103a</t>
  </si>
  <si>
    <t>Huggetvej 43</t>
  </si>
  <si>
    <t>94a</t>
  </si>
  <si>
    <t>94b</t>
  </si>
  <si>
    <t>Huggetvej 44</t>
  </si>
  <si>
    <t>31c</t>
  </si>
  <si>
    <t>32c</t>
  </si>
  <si>
    <t>33b</t>
  </si>
  <si>
    <t>103b</t>
  </si>
  <si>
    <t>Huggetvej 47</t>
  </si>
  <si>
    <t>Huggetvej 48</t>
  </si>
  <si>
    <t>67c</t>
  </si>
  <si>
    <t>Huggetvej 52</t>
  </si>
  <si>
    <t>67d</t>
  </si>
  <si>
    <t>34b</t>
  </si>
  <si>
    <t>124b</t>
  </si>
  <si>
    <t>Huggetvej 55</t>
  </si>
  <si>
    <t>97c</t>
  </si>
  <si>
    <t>97b</t>
  </si>
  <si>
    <t>Huggetvej 59</t>
  </si>
  <si>
    <t>Huggetvej 63</t>
  </si>
  <si>
    <t>41</t>
  </si>
  <si>
    <t>63f</t>
  </si>
  <si>
    <t>95b</t>
  </si>
  <si>
    <t>34e</t>
  </si>
  <si>
    <t>35c</t>
  </si>
  <si>
    <t>95a</t>
  </si>
  <si>
    <t>Huggetvej 65</t>
  </si>
  <si>
    <t>Huggetvej 68</t>
  </si>
  <si>
    <t>110a</t>
  </si>
  <si>
    <t>Huggetvej 71</t>
  </si>
  <si>
    <t>124a</t>
  </si>
  <si>
    <t>97a</t>
  </si>
  <si>
    <t>Huggetvej 72</t>
  </si>
  <si>
    <t>54a</t>
  </si>
  <si>
    <t>Huggetvej 78</t>
  </si>
  <si>
    <t>11</t>
  </si>
  <si>
    <t>Huggetvej 81</t>
  </si>
  <si>
    <t>112b</t>
  </si>
  <si>
    <t>4v</t>
  </si>
  <si>
    <t>34d</t>
  </si>
  <si>
    <t>127a</t>
  </si>
  <si>
    <t>Huggetvej 82</t>
  </si>
  <si>
    <t>50</t>
  </si>
  <si>
    <t>40a</t>
  </si>
  <si>
    <t>41a</t>
  </si>
  <si>
    <t>41b</t>
  </si>
  <si>
    <t>127b</t>
  </si>
  <si>
    <t>Huggetvej 94</t>
  </si>
  <si>
    <t>127c</t>
  </si>
  <si>
    <t>33</t>
  </si>
  <si>
    <t>70</t>
  </si>
  <si>
    <t>93a</t>
  </si>
  <si>
    <t>26b</t>
  </si>
  <si>
    <t>35a</t>
  </si>
  <si>
    <t>36a</t>
  </si>
  <si>
    <t>Bogense Strand, Skovby</t>
  </si>
  <si>
    <t>44b</t>
  </si>
  <si>
    <t>Huggetvej 100</t>
  </si>
  <si>
    <t>45c</t>
  </si>
  <si>
    <t>45d</t>
  </si>
  <si>
    <t>45f</t>
  </si>
  <si>
    <t>45h</t>
  </si>
  <si>
    <t>10e</t>
  </si>
  <si>
    <t>3d</t>
  </si>
  <si>
    <t>4c</t>
  </si>
  <si>
    <t>5c</t>
  </si>
  <si>
    <t>43a</t>
  </si>
  <si>
    <t>Huggetvej 101</t>
  </si>
  <si>
    <t>Huggetvej 110</t>
  </si>
  <si>
    <t>20c</t>
  </si>
  <si>
    <t>22b</t>
  </si>
  <si>
    <t>24b</t>
  </si>
  <si>
    <t>21d</t>
  </si>
  <si>
    <t>Huggetvej 116</t>
  </si>
  <si>
    <t>24c</t>
  </si>
  <si>
    <t>25b</t>
  </si>
  <si>
    <t>15b</t>
  </si>
  <si>
    <t>Huggetvej 117</t>
  </si>
  <si>
    <t>15d</t>
  </si>
  <si>
    <t>18b</t>
  </si>
  <si>
    <t>44a</t>
  </si>
  <si>
    <t>4b</t>
  </si>
  <si>
    <t>26a</t>
  </si>
  <si>
    <t>Huggetvej 120</t>
  </si>
  <si>
    <t>26d</t>
  </si>
  <si>
    <t>27c</t>
  </si>
  <si>
    <t>29c</t>
  </si>
  <si>
    <t>2a</t>
  </si>
  <si>
    <t>Huggetvej 122</t>
  </si>
  <si>
    <t>Huggetvej 123</t>
  </si>
  <si>
    <t>Huggetvej 130</t>
  </si>
  <si>
    <t>17d</t>
  </si>
  <si>
    <t>Huggetvej 132</t>
  </si>
  <si>
    <t>19a</t>
  </si>
  <si>
    <t>20d</t>
  </si>
  <si>
    <t>48c</t>
  </si>
  <si>
    <t>48d</t>
  </si>
  <si>
    <t>48e</t>
  </si>
  <si>
    <t>7e</t>
  </si>
  <si>
    <t>Huggetvej 133</t>
  </si>
  <si>
    <t>Hugget Hgd., Ore</t>
  </si>
  <si>
    <t>25c</t>
  </si>
  <si>
    <t>30e</t>
  </si>
  <si>
    <t>36d</t>
  </si>
  <si>
    <t>46b</t>
  </si>
  <si>
    <t>47a</t>
  </si>
  <si>
    <t>Huggetvej 136</t>
  </si>
  <si>
    <t>36b</t>
  </si>
  <si>
    <t>6c</t>
  </si>
  <si>
    <t>Huggetvej 151</t>
  </si>
  <si>
    <t>12dh</t>
  </si>
  <si>
    <t>Høtoften 1</t>
  </si>
  <si>
    <t>12di</t>
  </si>
  <si>
    <t>Høtoften 3</t>
  </si>
  <si>
    <t>12de</t>
  </si>
  <si>
    <t>Høtoften 4</t>
  </si>
  <si>
    <t>12dk</t>
  </si>
  <si>
    <t>Høtoften 5</t>
  </si>
  <si>
    <t>12df</t>
  </si>
  <si>
    <t>Høtoften 6</t>
  </si>
  <si>
    <t>12dg</t>
  </si>
  <si>
    <t>Høtoften 8</t>
  </si>
  <si>
    <t>7g</t>
  </si>
  <si>
    <t>Idyllendal 10</t>
  </si>
  <si>
    <t>Jernbanegade 4</t>
  </si>
  <si>
    <t>2b</t>
  </si>
  <si>
    <t>Jernbanegade 6</t>
  </si>
  <si>
    <t>2c</t>
  </si>
  <si>
    <t>Jernbanegade 8</t>
  </si>
  <si>
    <t>73d</t>
  </si>
  <si>
    <t>Kalkværksvej 1</t>
  </si>
  <si>
    <t>212</t>
  </si>
  <si>
    <t>31i</t>
  </si>
  <si>
    <t>Kalkværksvej 2</t>
  </si>
  <si>
    <t>73c</t>
  </si>
  <si>
    <t>Kalkværksvej 3</t>
  </si>
  <si>
    <t>Kalkværksvej 4</t>
  </si>
  <si>
    <t>12ba</t>
  </si>
  <si>
    <t>Kalkværksvej 5</t>
  </si>
  <si>
    <t>31d</t>
  </si>
  <si>
    <t>Kalkværksvej 6</t>
  </si>
  <si>
    <t>12au</t>
  </si>
  <si>
    <t>Kalkværksvej 7</t>
  </si>
  <si>
    <t>31g</t>
  </si>
  <si>
    <t>Kalkværksvej 8</t>
  </si>
  <si>
    <t>31o</t>
  </si>
  <si>
    <t>Kalkværksvej 10</t>
  </si>
  <si>
    <t>24ak</t>
  </si>
  <si>
    <t>Kastanievej 1</t>
  </si>
  <si>
    <t>24z</t>
  </si>
  <si>
    <t>Kastanievej 2</t>
  </si>
  <si>
    <t>24ai</t>
  </si>
  <si>
    <t>Kastanievej 3</t>
  </si>
  <si>
    <t>24æ</t>
  </si>
  <si>
    <t>Kastanievej 4</t>
  </si>
  <si>
    <t>24ah</t>
  </si>
  <si>
    <t>Kastanievej 5</t>
  </si>
  <si>
    <t>24ø</t>
  </si>
  <si>
    <t>Kastanievej 6</t>
  </si>
  <si>
    <t>24af</t>
  </si>
  <si>
    <t>Kastanievej 7</t>
  </si>
  <si>
    <t>24aa</t>
  </si>
  <si>
    <t>Kastanievej 8</t>
  </si>
  <si>
    <t>24ae</t>
  </si>
  <si>
    <t>Kastanievej 9</t>
  </si>
  <si>
    <t>24ab</t>
  </si>
  <si>
    <t>Kastanievej 10</t>
  </si>
  <si>
    <t>24ac</t>
  </si>
  <si>
    <t>Kastanievej 12</t>
  </si>
  <si>
    <t>24ad</t>
  </si>
  <si>
    <t>Kastanievej 14</t>
  </si>
  <si>
    <t>2i</t>
  </si>
  <si>
    <t>Birkholmvej 7</t>
  </si>
  <si>
    <t>226a</t>
  </si>
  <si>
    <t>Kirkestræde 1</t>
  </si>
  <si>
    <t>225</t>
  </si>
  <si>
    <t>Kirkestræde 3</t>
  </si>
  <si>
    <t>227</t>
  </si>
  <si>
    <t>Kirkestræde 5</t>
  </si>
  <si>
    <t>228</t>
  </si>
  <si>
    <t>Kirkestræde 7</t>
  </si>
  <si>
    <t>217</t>
  </si>
  <si>
    <t>Kirkestræde 6</t>
  </si>
  <si>
    <t>229</t>
  </si>
  <si>
    <t>Kirkestræde 9</t>
  </si>
  <si>
    <t>216</t>
  </si>
  <si>
    <t>Kirkestræde 8</t>
  </si>
  <si>
    <t>230</t>
  </si>
  <si>
    <t>Kirkestræde 11</t>
  </si>
  <si>
    <t>191b</t>
  </si>
  <si>
    <t>Kirkestræde 12</t>
  </si>
  <si>
    <t>231</t>
  </si>
  <si>
    <t>Kirkestræde 13</t>
  </si>
  <si>
    <t>191a</t>
  </si>
  <si>
    <t>Kirkestræde 14</t>
  </si>
  <si>
    <t>232</t>
  </si>
  <si>
    <t>Kirkestræde 15</t>
  </si>
  <si>
    <t>193a</t>
  </si>
  <si>
    <t>Kirkestræde 16</t>
  </si>
  <si>
    <t>233</t>
  </si>
  <si>
    <t>Kirkestræde 17</t>
  </si>
  <si>
    <t>193b</t>
  </si>
  <si>
    <t>Kirkestræde 18</t>
  </si>
  <si>
    <t>Kirkestræde 19</t>
  </si>
  <si>
    <t>194</t>
  </si>
  <si>
    <t>Kirkestræde 20</t>
  </si>
  <si>
    <t>235a</t>
  </si>
  <si>
    <t>Kirkestræde 21</t>
  </si>
  <si>
    <t>195</t>
  </si>
  <si>
    <t>Kirkestræde 22</t>
  </si>
  <si>
    <t>235b</t>
  </si>
  <si>
    <t>Kirkestræde 23</t>
  </si>
  <si>
    <t>196</t>
  </si>
  <si>
    <t>Kirkestræde 24</t>
  </si>
  <si>
    <t>236a</t>
  </si>
  <si>
    <t>Kirkestræde 25</t>
  </si>
  <si>
    <t>237</t>
  </si>
  <si>
    <t>Kirkestræde 27</t>
  </si>
  <si>
    <t>198</t>
  </si>
  <si>
    <t>Kirkestræde 28</t>
  </si>
  <si>
    <t>100</t>
  </si>
  <si>
    <t>236c</t>
  </si>
  <si>
    <t>Kirkestræde 29</t>
  </si>
  <si>
    <t>296</t>
  </si>
  <si>
    <t>238</t>
  </si>
  <si>
    <t>199</t>
  </si>
  <si>
    <t>Kirkestræde 30</t>
  </si>
  <si>
    <t>Kirkestræde 31</t>
  </si>
  <si>
    <t>200a</t>
  </si>
  <si>
    <t>Kirkestræde 32</t>
  </si>
  <si>
    <t>170</t>
  </si>
  <si>
    <t>Kirkestræde 33</t>
  </si>
  <si>
    <t>200b</t>
  </si>
  <si>
    <t>Kirkestræde 34</t>
  </si>
  <si>
    <t>138</t>
  </si>
  <si>
    <t>241</t>
  </si>
  <si>
    <t>Kirkestræde 35</t>
  </si>
  <si>
    <t>201</t>
  </si>
  <si>
    <t>Kirkestræde 36</t>
  </si>
  <si>
    <t>99</t>
  </si>
  <si>
    <t>Kirkestræde 37</t>
  </si>
  <si>
    <t>202</t>
  </si>
  <si>
    <t>Kirkestræde 38</t>
  </si>
  <si>
    <t>120</t>
  </si>
  <si>
    <t>255b</t>
  </si>
  <si>
    <t>Kirkestræde 39</t>
  </si>
  <si>
    <t>3y</t>
  </si>
  <si>
    <t>Klemstrup 3</t>
  </si>
  <si>
    <t>12da</t>
  </si>
  <si>
    <t>Høtoften 2</t>
  </si>
  <si>
    <t>12cz</t>
  </si>
  <si>
    <t>Kløvervænget 2</t>
  </si>
  <si>
    <t>12db</t>
  </si>
  <si>
    <t>Kløvervænget 3</t>
  </si>
  <si>
    <t>12cæ</t>
  </si>
  <si>
    <t>Kløvervænget 4</t>
  </si>
  <si>
    <t>12dc</t>
  </si>
  <si>
    <t>Kløvervænget 5</t>
  </si>
  <si>
    <t>12cø</t>
  </si>
  <si>
    <t>Kløvervænget 6</t>
  </si>
  <si>
    <t>12dd</t>
  </si>
  <si>
    <t>Kløvervænget 7</t>
  </si>
  <si>
    <t>12cu</t>
  </si>
  <si>
    <t>Kløvervænget 8</t>
  </si>
  <si>
    <t>12cy</t>
  </si>
  <si>
    <t>Kløvervænget 9</t>
  </si>
  <si>
    <t>12cx</t>
  </si>
  <si>
    <t>Kløvervænget 11</t>
  </si>
  <si>
    <t>12cn</t>
  </si>
  <si>
    <t>Kornmarken 1</t>
  </si>
  <si>
    <t>12ck</t>
  </si>
  <si>
    <t>Kornmarken 2</t>
  </si>
  <si>
    <t>12co</t>
  </si>
  <si>
    <t>Kornmarken 3</t>
  </si>
  <si>
    <t>12cl</t>
  </si>
  <si>
    <t>Havrevænget 2</t>
  </si>
  <si>
    <t>12cp</t>
  </si>
  <si>
    <t>Kornmarken 5</t>
  </si>
  <si>
    <t>12cq</t>
  </si>
  <si>
    <t>Kornmarken 7</t>
  </si>
  <si>
    <t>12dl</t>
  </si>
  <si>
    <t>Kornmarken 16</t>
  </si>
  <si>
    <t>12cr</t>
  </si>
  <si>
    <t>Kornmarken 9</t>
  </si>
  <si>
    <t>12cs</t>
  </si>
  <si>
    <t>Kornmarken 11</t>
  </si>
  <si>
    <t>12ct</t>
  </si>
  <si>
    <t>Kornmarken 13</t>
  </si>
  <si>
    <t>12cv</t>
  </si>
  <si>
    <t>Kornmarken 23</t>
  </si>
  <si>
    <t>1ai</t>
  </si>
  <si>
    <t>Kristianslundsvej 3</t>
  </si>
  <si>
    <t>1an</t>
  </si>
  <si>
    <t>Fredskovsvænget 19</t>
  </si>
  <si>
    <t>1ao</t>
  </si>
  <si>
    <t>1m</t>
  </si>
  <si>
    <t>28</t>
  </si>
  <si>
    <t>Kristianslundsvej 10</t>
  </si>
  <si>
    <t>Kristianslundsvej 15</t>
  </si>
  <si>
    <t>Kristianslundsvej 22</t>
  </si>
  <si>
    <t>Langegyde 31</t>
  </si>
  <si>
    <t>8d</t>
  </si>
  <si>
    <t>115r</t>
  </si>
  <si>
    <t>Lindøvej 2</t>
  </si>
  <si>
    <t>115x</t>
  </si>
  <si>
    <t>Lindøvej 3</t>
  </si>
  <si>
    <t>115ø</t>
  </si>
  <si>
    <t>Lindøvej 4</t>
  </si>
  <si>
    <t>115aa</t>
  </si>
  <si>
    <t>Lindøvej 5</t>
  </si>
  <si>
    <t>115ac</t>
  </si>
  <si>
    <t>Lindøvej 6</t>
  </si>
  <si>
    <t>115v</t>
  </si>
  <si>
    <t>Lindøvej 7</t>
  </si>
  <si>
    <t>115æ</t>
  </si>
  <si>
    <t>Lindøvej 8</t>
  </si>
  <si>
    <t>8ac</t>
  </si>
  <si>
    <t>Lindøvej 9</t>
  </si>
  <si>
    <t>8aa</t>
  </si>
  <si>
    <t>Lindøvej 10</t>
  </si>
  <si>
    <t>8z</t>
  </si>
  <si>
    <t>Lindøvej 12</t>
  </si>
  <si>
    <t>12ad</t>
  </si>
  <si>
    <t>Mejerivej 3</t>
  </si>
  <si>
    <t>79c</t>
  </si>
  <si>
    <t>Mejerivej 4</t>
  </si>
  <si>
    <t>12ø</t>
  </si>
  <si>
    <t>Mejerivej 5</t>
  </si>
  <si>
    <t>12æ</t>
  </si>
  <si>
    <t>Mejerivej 6</t>
  </si>
  <si>
    <t>12aa</t>
  </si>
  <si>
    <t>Mejerivej 7</t>
  </si>
  <si>
    <t>12b</t>
  </si>
  <si>
    <t>12v</t>
  </si>
  <si>
    <t>Mejerivej 8</t>
  </si>
  <si>
    <t>12bm</t>
  </si>
  <si>
    <t>Mejerivej 10</t>
  </si>
  <si>
    <t>12bl</t>
  </si>
  <si>
    <t>48f</t>
  </si>
  <si>
    <t>Middelfartvej 49</t>
  </si>
  <si>
    <t>1av</t>
  </si>
  <si>
    <t>Mågeøvej 15</t>
  </si>
  <si>
    <t>1ø</t>
  </si>
  <si>
    <t>1ar</t>
  </si>
  <si>
    <t>Mågeøvej 6</t>
  </si>
  <si>
    <t>71c</t>
  </si>
  <si>
    <t>Odensevej 1</t>
  </si>
  <si>
    <t>68f</t>
  </si>
  <si>
    <t>Odensevej 2</t>
  </si>
  <si>
    <t>68g</t>
  </si>
  <si>
    <t>69e</t>
  </si>
  <si>
    <t>69g</t>
  </si>
  <si>
    <t>71d</t>
  </si>
  <si>
    <t>Odensevej 3</t>
  </si>
  <si>
    <t>145c</t>
  </si>
  <si>
    <t>Odensevej 4</t>
  </si>
  <si>
    <t>71b</t>
  </si>
  <si>
    <t>Odensevej 5</t>
  </si>
  <si>
    <t>145d</t>
  </si>
  <si>
    <t>Odensevej 6</t>
  </si>
  <si>
    <t>12dm</t>
  </si>
  <si>
    <t>Odensevej 7</t>
  </si>
  <si>
    <t>145e</t>
  </si>
  <si>
    <t>Odensevej 8</t>
  </si>
  <si>
    <t>31bp</t>
  </si>
  <si>
    <t>Odensevej 9</t>
  </si>
  <si>
    <t>31bf</t>
  </si>
  <si>
    <t>Odensevej 11</t>
  </si>
  <si>
    <t>31n</t>
  </si>
  <si>
    <t>Odensevej 15</t>
  </si>
  <si>
    <t>31m</t>
  </si>
  <si>
    <t>Odensevej 17</t>
  </si>
  <si>
    <t>31l</t>
  </si>
  <si>
    <t>Odensevej 19</t>
  </si>
  <si>
    <t>31h</t>
  </si>
  <si>
    <t>Odensevej 21</t>
  </si>
  <si>
    <t>31e</t>
  </si>
  <si>
    <t>Odensevej 23</t>
  </si>
  <si>
    <t>Odensevej 25</t>
  </si>
  <si>
    <t>49h</t>
  </si>
  <si>
    <t>Odensevej 27</t>
  </si>
  <si>
    <t>49g</t>
  </si>
  <si>
    <t>Odensevej 29</t>
  </si>
  <si>
    <t>49n</t>
  </si>
  <si>
    <t>Odensevej 31</t>
  </si>
  <si>
    <t>145g</t>
  </si>
  <si>
    <t>Odensevej 24</t>
  </si>
  <si>
    <t>Odensevej 33</t>
  </si>
  <si>
    <t>145l</t>
  </si>
  <si>
    <t>Odensevej 34</t>
  </si>
  <si>
    <t>145m</t>
  </si>
  <si>
    <t>Odensevej 35</t>
  </si>
  <si>
    <t>145k</t>
  </si>
  <si>
    <t>Odensevej 36</t>
  </si>
  <si>
    <t>Odensevej 37</t>
  </si>
  <si>
    <t>145i</t>
  </si>
  <si>
    <t>Ved Diget 2</t>
  </si>
  <si>
    <t>134f</t>
  </si>
  <si>
    <t>Odensevej 39</t>
  </si>
  <si>
    <t>134l</t>
  </si>
  <si>
    <t>Ved Diget 3</t>
  </si>
  <si>
    <t>134d</t>
  </si>
  <si>
    <t>Odensevej 40</t>
  </si>
  <si>
    <t>134a</t>
  </si>
  <si>
    <t>Odensevej 41</t>
  </si>
  <si>
    <t>134u</t>
  </si>
  <si>
    <t>Odensevej 42</t>
  </si>
  <si>
    <t>134v</t>
  </si>
  <si>
    <t>134h</t>
  </si>
  <si>
    <t>Odensevej 43</t>
  </si>
  <si>
    <t>134s</t>
  </si>
  <si>
    <t>Odensevej 44</t>
  </si>
  <si>
    <t>3æ</t>
  </si>
  <si>
    <t>Odensevej 45</t>
  </si>
  <si>
    <t>134o</t>
  </si>
  <si>
    <t>Odensevej 46</t>
  </si>
  <si>
    <t>3z</t>
  </si>
  <si>
    <t>Odensevej 49</t>
  </si>
  <si>
    <t>134p</t>
  </si>
  <si>
    <t>Odensevej 48</t>
  </si>
  <si>
    <t>134x</t>
  </si>
  <si>
    <t>134q</t>
  </si>
  <si>
    <t>Odensevej 50</t>
  </si>
  <si>
    <t>134y</t>
  </si>
  <si>
    <t>3v</t>
  </si>
  <si>
    <t>Odensevej 51</t>
  </si>
  <si>
    <t>134r</t>
  </si>
  <si>
    <t>Odensevej 52</t>
  </si>
  <si>
    <t>3ad</t>
  </si>
  <si>
    <t>Odensevej 53</t>
  </si>
  <si>
    <t>3ac</t>
  </si>
  <si>
    <t>134n</t>
  </si>
  <si>
    <t>Odensevej 54</t>
  </si>
  <si>
    <t>134z</t>
  </si>
  <si>
    <t>3i</t>
  </si>
  <si>
    <t>Odensevej 55</t>
  </si>
  <si>
    <t>134c</t>
  </si>
  <si>
    <t>Odensevej 56</t>
  </si>
  <si>
    <t>134m</t>
  </si>
  <si>
    <t>3k</t>
  </si>
  <si>
    <t>Odensevej 57</t>
  </si>
  <si>
    <t>58b</t>
  </si>
  <si>
    <t>Odensevej 58</t>
  </si>
  <si>
    <t>3l</t>
  </si>
  <si>
    <t>Odensevej 59</t>
  </si>
  <si>
    <t>58c</t>
  </si>
  <si>
    <t>Odensevej 60</t>
  </si>
  <si>
    <t>3m</t>
  </si>
  <si>
    <t>Odensevej 61</t>
  </si>
  <si>
    <t>58e</t>
  </si>
  <si>
    <t>Odensevej 62</t>
  </si>
  <si>
    <t>58p</t>
  </si>
  <si>
    <t>3p</t>
  </si>
  <si>
    <t>Odensevej 63</t>
  </si>
  <si>
    <t>3o</t>
  </si>
  <si>
    <t>58a</t>
  </si>
  <si>
    <t>Odensevej 64</t>
  </si>
  <si>
    <t>3q</t>
  </si>
  <si>
    <t>Falkevej 8</t>
  </si>
  <si>
    <t>58k</t>
  </si>
  <si>
    <t>Odensevej 66</t>
  </si>
  <si>
    <t>3r</t>
  </si>
  <si>
    <t>Odensevej 67</t>
  </si>
  <si>
    <t>58h</t>
  </si>
  <si>
    <t>Odensevej 68</t>
  </si>
  <si>
    <t>3c</t>
  </si>
  <si>
    <t>Odensevej 69</t>
  </si>
  <si>
    <t>58l</t>
  </si>
  <si>
    <t>Odensevej 70</t>
  </si>
  <si>
    <t>3n</t>
  </si>
  <si>
    <t>Odensevej 71</t>
  </si>
  <si>
    <t>58i</t>
  </si>
  <si>
    <t>Odensevej 72</t>
  </si>
  <si>
    <t>58g</t>
  </si>
  <si>
    <t>Odensevej 74</t>
  </si>
  <si>
    <t>58d</t>
  </si>
  <si>
    <t>Odensevej 76</t>
  </si>
  <si>
    <t>58n</t>
  </si>
  <si>
    <t>133c</t>
  </si>
  <si>
    <t>Odensevej 78</t>
  </si>
  <si>
    <t>3x</t>
  </si>
  <si>
    <t>Odensevej 81</t>
  </si>
  <si>
    <t>3u</t>
  </si>
  <si>
    <t>Odensevej 83</t>
  </si>
  <si>
    <t>19m</t>
  </si>
  <si>
    <t>Odensevej 85</t>
  </si>
  <si>
    <t>19n</t>
  </si>
  <si>
    <t>Odensevej 87</t>
  </si>
  <si>
    <t>60g</t>
  </si>
  <si>
    <t>Odensevej 88</t>
  </si>
  <si>
    <t>60h</t>
  </si>
  <si>
    <t>Odensevej 90</t>
  </si>
  <si>
    <t>60f</t>
  </si>
  <si>
    <t>Odensevej 92</t>
  </si>
  <si>
    <t>Odensevej 99</t>
  </si>
  <si>
    <t>19h</t>
  </si>
  <si>
    <t>Oddervænget 5</t>
  </si>
  <si>
    <t>19f</t>
  </si>
  <si>
    <t>Odensevej 103</t>
  </si>
  <si>
    <t>4o</t>
  </si>
  <si>
    <t>Odensevej 104</t>
  </si>
  <si>
    <t>4i</t>
  </si>
  <si>
    <t>Odensevej 108</t>
  </si>
  <si>
    <t>4bf</t>
  </si>
  <si>
    <t>Fynsvej 25</t>
  </si>
  <si>
    <t>4bg</t>
  </si>
  <si>
    <t>4k</t>
  </si>
  <si>
    <t>Odensevej 112</t>
  </si>
  <si>
    <t>19e</t>
  </si>
  <si>
    <t>Odensevej 121</t>
  </si>
  <si>
    <t>129b</t>
  </si>
  <si>
    <t>Odensevej 132</t>
  </si>
  <si>
    <t>13b</t>
  </si>
  <si>
    <t>14b</t>
  </si>
  <si>
    <t>55b</t>
  </si>
  <si>
    <t>Peberhaven 2</t>
  </si>
  <si>
    <t>12bq</t>
  </si>
  <si>
    <t>Plantagevænget 1</t>
  </si>
  <si>
    <t>12bæ</t>
  </si>
  <si>
    <t>Plantagevænget 2</t>
  </si>
  <si>
    <t>12br</t>
  </si>
  <si>
    <t>Plantagevænget 3</t>
  </si>
  <si>
    <t>12bz</t>
  </si>
  <si>
    <t>Plantagevænget 4</t>
  </si>
  <si>
    <t>12bs</t>
  </si>
  <si>
    <t>Plantagevænget 5</t>
  </si>
  <si>
    <t>12by</t>
  </si>
  <si>
    <t>Plantagevænget 6</t>
  </si>
  <si>
    <t>12bt</t>
  </si>
  <si>
    <t>Plantagevænget 7</t>
  </si>
  <si>
    <t>12bx</t>
  </si>
  <si>
    <t>Plantagevænget 8</t>
  </si>
  <si>
    <t>12bu</t>
  </si>
  <si>
    <t>Plantagevænget 9</t>
  </si>
  <si>
    <t>12bv</t>
  </si>
  <si>
    <t>Plantagevænget 10</t>
  </si>
  <si>
    <t>28al</t>
  </si>
  <si>
    <t>Platanvej 2</t>
  </si>
  <si>
    <t>28am</t>
  </si>
  <si>
    <t>Platanvej 4</t>
  </si>
  <si>
    <t>8f</t>
  </si>
  <si>
    <t>Reberbanen 1</t>
  </si>
  <si>
    <t>8ah</t>
  </si>
  <si>
    <t>Reberbanen 3</t>
  </si>
  <si>
    <t>8ag</t>
  </si>
  <si>
    <t>Reberbanen 5</t>
  </si>
  <si>
    <t>8af</t>
  </si>
  <si>
    <t>Reberbanen 7</t>
  </si>
  <si>
    <t>8ae</t>
  </si>
  <si>
    <t>Reberbanen 9</t>
  </si>
  <si>
    <t>8ad</t>
  </si>
  <si>
    <t>Reberbanen 11</t>
  </si>
  <si>
    <t>Rolighedsvej 5</t>
  </si>
  <si>
    <t>271c</t>
  </si>
  <si>
    <t>270b</t>
  </si>
  <si>
    <t>Rolighedsvej 7</t>
  </si>
  <si>
    <t>272b</t>
  </si>
  <si>
    <t>Rolighedsvej 8</t>
  </si>
  <si>
    <t>Sct. Anna Park 10</t>
  </si>
  <si>
    <t>126g</t>
  </si>
  <si>
    <t>Rolighedsvej 10</t>
  </si>
  <si>
    <t>126f</t>
  </si>
  <si>
    <t>Rolighedsvej 14</t>
  </si>
  <si>
    <t>18e</t>
  </si>
  <si>
    <t>Rolighedsvej 16</t>
  </si>
  <si>
    <t>12ci</t>
  </si>
  <si>
    <t>Rugvænget 2</t>
  </si>
  <si>
    <t>12cf</t>
  </si>
  <si>
    <t>Rugvænget 3</t>
  </si>
  <si>
    <t>12ce</t>
  </si>
  <si>
    <t>Rugvænget 4</t>
  </si>
  <si>
    <t>12cb</t>
  </si>
  <si>
    <t>Rugvænget 5</t>
  </si>
  <si>
    <t>12ca</t>
  </si>
  <si>
    <t>Rugvænget 6</t>
  </si>
  <si>
    <t>119</t>
  </si>
  <si>
    <t>Rådhusstræde 2</t>
  </si>
  <si>
    <t>68</t>
  </si>
  <si>
    <t>Rådhusstræde 4</t>
  </si>
  <si>
    <t>161b</t>
  </si>
  <si>
    <t>Rådhusstræde 5</t>
  </si>
  <si>
    <t>122b</t>
  </si>
  <si>
    <t>Rådhusstræde 10</t>
  </si>
  <si>
    <t>54b</t>
  </si>
  <si>
    <t>Sandholtvej 48</t>
  </si>
  <si>
    <t>38c</t>
  </si>
  <si>
    <t>1a</t>
  </si>
  <si>
    <t>Sandholtvej 53</t>
  </si>
  <si>
    <t>Sct. Annagade 1</t>
  </si>
  <si>
    <t>164c</t>
  </si>
  <si>
    <t>Sct. Annagade 2</t>
  </si>
  <si>
    <t>164d</t>
  </si>
  <si>
    <t>144a</t>
  </si>
  <si>
    <t>Sct. Annagade 3</t>
  </si>
  <si>
    <t>163</t>
  </si>
  <si>
    <t>Sct. Annagade 4</t>
  </si>
  <si>
    <t>143</t>
  </si>
  <si>
    <t>Sct. Annagade 5</t>
  </si>
  <si>
    <t>122a</t>
  </si>
  <si>
    <t>Sct. Annagade 6</t>
  </si>
  <si>
    <t>130</t>
  </si>
  <si>
    <t>141a</t>
  </si>
  <si>
    <t>Sct. Annagade 7</t>
  </si>
  <si>
    <t>122c</t>
  </si>
  <si>
    <t>Sct. Annagade 8</t>
  </si>
  <si>
    <t>211</t>
  </si>
  <si>
    <t>141b</t>
  </si>
  <si>
    <t>Sct. Annagade 9</t>
  </si>
  <si>
    <t>123</t>
  </si>
  <si>
    <t>Sct. Annagade 10</t>
  </si>
  <si>
    <t>140a</t>
  </si>
  <si>
    <t>Sct. Annagade 11</t>
  </si>
  <si>
    <t>Sct. Annagade 12</t>
  </si>
  <si>
    <t>139a</t>
  </si>
  <si>
    <t>Sct. Annagade 13</t>
  </si>
  <si>
    <t>Teglgårdsvej 10</t>
  </si>
  <si>
    <t>Sct. Annagade 17</t>
  </si>
  <si>
    <t>136</t>
  </si>
  <si>
    <t>Sct. Annagade 19</t>
  </si>
  <si>
    <t>114b</t>
  </si>
  <si>
    <t>Sct. Annagade 18</t>
  </si>
  <si>
    <t>135a</t>
  </si>
  <si>
    <t>Teglgårdsvej 16</t>
  </si>
  <si>
    <t>135b</t>
  </si>
  <si>
    <t>Sct. Annagade 21</t>
  </si>
  <si>
    <t>134</t>
  </si>
  <si>
    <t>Sct. Annagade 23</t>
  </si>
  <si>
    <t>Sct. Annagade 24</t>
  </si>
  <si>
    <t>94</t>
  </si>
  <si>
    <t>131</t>
  </si>
  <si>
    <t>Sct. Annagade 26</t>
  </si>
  <si>
    <t>167</t>
  </si>
  <si>
    <t>132</t>
  </si>
  <si>
    <t>Sct. Annagade 28</t>
  </si>
  <si>
    <t>12ap</t>
  </si>
  <si>
    <t>Skovbrovej 3</t>
  </si>
  <si>
    <t>12am</t>
  </si>
  <si>
    <t>Skovbrovej 5</t>
  </si>
  <si>
    <t>12al</t>
  </si>
  <si>
    <t>Skovbrovej 6</t>
  </si>
  <si>
    <t>12at</t>
  </si>
  <si>
    <t>12av</t>
  </si>
  <si>
    <t>Skovbrovej 7</t>
  </si>
  <si>
    <t>12ag</t>
  </si>
  <si>
    <t>Skovbrovej 8</t>
  </si>
  <si>
    <t>12d</t>
  </si>
  <si>
    <t>Skovbrovej 9</t>
  </si>
  <si>
    <t>12af</t>
  </si>
  <si>
    <t>Skovbrovej 10</t>
  </si>
  <si>
    <t>12ae</t>
  </si>
  <si>
    <t>Skovbrovej 12</t>
  </si>
  <si>
    <t>12az</t>
  </si>
  <si>
    <t>Skovbrovej 13</t>
  </si>
  <si>
    <t>12bd</t>
  </si>
  <si>
    <t>Skovbrovej 14</t>
  </si>
  <si>
    <t>12aæ</t>
  </si>
  <si>
    <t>Skovbrovej 15</t>
  </si>
  <si>
    <t>12bk</t>
  </si>
  <si>
    <t>Skovbrovej 16</t>
  </si>
  <si>
    <t>12bb</t>
  </si>
  <si>
    <t>Skovbrovej 17</t>
  </si>
  <si>
    <t>12be</t>
  </si>
  <si>
    <t>Skovbrovej 18</t>
  </si>
  <si>
    <t>12bg</t>
  </si>
  <si>
    <t>Skovbrovej 19</t>
  </si>
  <si>
    <t>12bf</t>
  </si>
  <si>
    <t>Skovbrovej 20</t>
  </si>
  <si>
    <t>12aq</t>
  </si>
  <si>
    <t>Skovbrovej 21</t>
  </si>
  <si>
    <t>12bc</t>
  </si>
  <si>
    <t>Skovbrovej 22</t>
  </si>
  <si>
    <t>12bø</t>
  </si>
  <si>
    <t>Skovbrovej 23</t>
  </si>
  <si>
    <t>39s</t>
  </si>
  <si>
    <t>Skovmærkevej 1</t>
  </si>
  <si>
    <t>39r</t>
  </si>
  <si>
    <t>Skovmærkevej 3</t>
  </si>
  <si>
    <t>39q</t>
  </si>
  <si>
    <t>Skovmærkevej 5</t>
  </si>
  <si>
    <t>39p</t>
  </si>
  <si>
    <t>Skovmærkevej 7</t>
  </si>
  <si>
    <t>39o</t>
  </si>
  <si>
    <t>Skovmærkevej 9</t>
  </si>
  <si>
    <t>39n</t>
  </si>
  <si>
    <t>Skovmærkevej 11</t>
  </si>
  <si>
    <t>39m</t>
  </si>
  <si>
    <t>Skovmærkevej 13</t>
  </si>
  <si>
    <t>39l</t>
  </si>
  <si>
    <t>Skovmærkevej 15</t>
  </si>
  <si>
    <t>281b</t>
  </si>
  <si>
    <t>Skovvej 3</t>
  </si>
  <si>
    <t>285b</t>
  </si>
  <si>
    <t>Skovvej 9</t>
  </si>
  <si>
    <t>92b</t>
  </si>
  <si>
    <t>Skovvej 10</t>
  </si>
  <si>
    <t>285d</t>
  </si>
  <si>
    <t>Skovvej 11</t>
  </si>
  <si>
    <t>285a</t>
  </si>
  <si>
    <t>Fionaparken 5</t>
  </si>
  <si>
    <t>87b</t>
  </si>
  <si>
    <t>Skovvej 16</t>
  </si>
  <si>
    <t>288d</t>
  </si>
  <si>
    <t>Skovvej 27</t>
  </si>
  <si>
    <t>39c</t>
  </si>
  <si>
    <t>Skovvej 35</t>
  </si>
  <si>
    <t>106o</t>
  </si>
  <si>
    <t>Skovvej 37</t>
  </si>
  <si>
    <t>106n</t>
  </si>
  <si>
    <t>Skovvej 39</t>
  </si>
  <si>
    <t>1p</t>
  </si>
  <si>
    <t>Skovvej 40</t>
  </si>
  <si>
    <t>106k</t>
  </si>
  <si>
    <t>Skovvej 41</t>
  </si>
  <si>
    <t>Skovvej 42</t>
  </si>
  <si>
    <t>106l</t>
  </si>
  <si>
    <t>Skovvej 43</t>
  </si>
  <si>
    <t>106m</t>
  </si>
  <si>
    <t>Skovvej 45</t>
  </si>
  <si>
    <t>106q</t>
  </si>
  <si>
    <t>Skovvej 47</t>
  </si>
  <si>
    <t>106a</t>
  </si>
  <si>
    <t>Skovvej 49</t>
  </si>
  <si>
    <t>106r</t>
  </si>
  <si>
    <t>106p</t>
  </si>
  <si>
    <t>Skovvej 51</t>
  </si>
  <si>
    <t>106i</t>
  </si>
  <si>
    <t>Skovvej 53</t>
  </si>
  <si>
    <t>106h</t>
  </si>
  <si>
    <t>Skovvej 55</t>
  </si>
  <si>
    <t>106g</t>
  </si>
  <si>
    <t>Skovvej 57</t>
  </si>
  <si>
    <t>106e</t>
  </si>
  <si>
    <t>Skovvej 59</t>
  </si>
  <si>
    <t>106b</t>
  </si>
  <si>
    <t>Skovvej 61</t>
  </si>
  <si>
    <t>106c</t>
  </si>
  <si>
    <t>Skovvej 63</t>
  </si>
  <si>
    <t>72x</t>
  </si>
  <si>
    <t>106d</t>
  </si>
  <si>
    <t>Skovvej 65</t>
  </si>
  <si>
    <t>52a</t>
  </si>
  <si>
    <t>Violvej 7</t>
  </si>
  <si>
    <t>Skovvej 69</t>
  </si>
  <si>
    <t>17a</t>
  </si>
  <si>
    <t>Assensvej 15</t>
  </si>
  <si>
    <t>13d</t>
  </si>
  <si>
    <t>Skåstrupvej 32</t>
  </si>
  <si>
    <t>14d</t>
  </si>
  <si>
    <t>Skåstrupvej 63</t>
  </si>
  <si>
    <t>Smidstrupvej 21</t>
  </si>
  <si>
    <t>1ag</t>
  </si>
  <si>
    <t>Stegøvej 1</t>
  </si>
  <si>
    <t>1ah</t>
  </si>
  <si>
    <t>Stegøvej 3</t>
  </si>
  <si>
    <t>Stegøvej 5</t>
  </si>
  <si>
    <t>Stegøvej 7</t>
  </si>
  <si>
    <t>1al</t>
  </si>
  <si>
    <t>Stegøvej 9</t>
  </si>
  <si>
    <t>88</t>
  </si>
  <si>
    <t>Stegøvej 10</t>
  </si>
  <si>
    <t>1am</t>
  </si>
  <si>
    <t>Stegøvej 11</t>
  </si>
  <si>
    <t>130a</t>
  </si>
  <si>
    <t>Stegøvej 12</t>
  </si>
  <si>
    <t>Stegøvej 13</t>
  </si>
  <si>
    <t>130b</t>
  </si>
  <si>
    <t>Ved Stranden 1</t>
  </si>
  <si>
    <t>Stegøvej 15</t>
  </si>
  <si>
    <t>108b</t>
  </si>
  <si>
    <t>Stegøvej 16</t>
  </si>
  <si>
    <t>1ap</t>
  </si>
  <si>
    <t>Stegøvej 17</t>
  </si>
  <si>
    <t>108c</t>
  </si>
  <si>
    <t>Stegøvej 18</t>
  </si>
  <si>
    <t>1ax</t>
  </si>
  <si>
    <t>Stegøvej 21</t>
  </si>
  <si>
    <t>Stegøvej 22</t>
  </si>
  <si>
    <t>153</t>
  </si>
  <si>
    <t>1bf</t>
  </si>
  <si>
    <t>Stegøvej 23</t>
  </si>
  <si>
    <t>Stegøvej 38</t>
  </si>
  <si>
    <t>27e</t>
  </si>
  <si>
    <t>Stegøvej 27</t>
  </si>
  <si>
    <t>Stegøvej 31</t>
  </si>
  <si>
    <t>165</t>
  </si>
  <si>
    <t>64a</t>
  </si>
  <si>
    <t>Vestre Engvej 140</t>
  </si>
  <si>
    <t>64b</t>
  </si>
  <si>
    <t>Stegøvej 104</t>
  </si>
  <si>
    <t>50d</t>
  </si>
  <si>
    <t>Stegøvej 126</t>
  </si>
  <si>
    <t>134e</t>
  </si>
  <si>
    <t>Ved Diget 1</t>
  </si>
  <si>
    <t>152a</t>
  </si>
  <si>
    <t>Industrivej 3</t>
  </si>
  <si>
    <t>153a</t>
  </si>
  <si>
    <t>153c</t>
  </si>
  <si>
    <t>145b</t>
  </si>
  <si>
    <t>Vestre Engvej 11</t>
  </si>
  <si>
    <t>21b</t>
  </si>
  <si>
    <t>Oslovej 15</t>
  </si>
  <si>
    <t>Oslovej 9</t>
  </si>
  <si>
    <t>21c</t>
  </si>
  <si>
    <t>22c</t>
  </si>
  <si>
    <t>3t</t>
  </si>
  <si>
    <t>47c</t>
  </si>
  <si>
    <t>91a</t>
  </si>
  <si>
    <t>Norgesvej 30</t>
  </si>
  <si>
    <t>63i</t>
  </si>
  <si>
    <t>Storkenhøjvej 71</t>
  </si>
  <si>
    <t>63a</t>
  </si>
  <si>
    <t>Storkenhøjvej 73</t>
  </si>
  <si>
    <t>38e</t>
  </si>
  <si>
    <t>63e</t>
  </si>
  <si>
    <t>Storkenhøjvej 79</t>
  </si>
  <si>
    <t>63t</t>
  </si>
  <si>
    <t>Storkenhøjvej 83</t>
  </si>
  <si>
    <t>10f</t>
  </si>
  <si>
    <t>13c</t>
  </si>
  <si>
    <t>3b</t>
  </si>
  <si>
    <t>4f</t>
  </si>
  <si>
    <t>5a</t>
  </si>
  <si>
    <t>7c</t>
  </si>
  <si>
    <t>8b</t>
  </si>
  <si>
    <t>8c</t>
  </si>
  <si>
    <t>9a</t>
  </si>
  <si>
    <t>Storkenhøjvej 85</t>
  </si>
  <si>
    <t>63d</t>
  </si>
  <si>
    <t>63r</t>
  </si>
  <si>
    <t>63g</t>
  </si>
  <si>
    <t>Storkenhøjvej 89</t>
  </si>
  <si>
    <t>63c</t>
  </si>
  <si>
    <t>Storkenhøjvej 93</t>
  </si>
  <si>
    <t>63p</t>
  </si>
  <si>
    <t>16a</t>
  </si>
  <si>
    <t>Storkenhøjvej 97</t>
  </si>
  <si>
    <t>63b</t>
  </si>
  <si>
    <t>63n</t>
  </si>
  <si>
    <t>14c</t>
  </si>
  <si>
    <t>63l</t>
  </si>
  <si>
    <t>Storkenhøjvej 77</t>
  </si>
  <si>
    <t>63k</t>
  </si>
  <si>
    <t>Storkenhøjvej 75</t>
  </si>
  <si>
    <t>87a</t>
  </si>
  <si>
    <t>Storkenhøjvej 101</t>
  </si>
  <si>
    <t>14e</t>
  </si>
  <si>
    <t>25d</t>
  </si>
  <si>
    <t>Storkenhøjvej 149</t>
  </si>
  <si>
    <t>24e</t>
  </si>
  <si>
    <t>Storkenhøjvej 151</t>
  </si>
  <si>
    <t>17e</t>
  </si>
  <si>
    <t>Storkenhøjvej 155</t>
  </si>
  <si>
    <t>18c</t>
  </si>
  <si>
    <t>Storkenhøjvej 157</t>
  </si>
  <si>
    <t>23d</t>
  </si>
  <si>
    <t>Storkenhøjvej 159</t>
  </si>
  <si>
    <t>Storkenhøjvej 161</t>
  </si>
  <si>
    <t>Storkenhøjvej 163</t>
  </si>
  <si>
    <t>8e</t>
  </si>
  <si>
    <t>Storkenhøjvej 165</t>
  </si>
  <si>
    <t>3h</t>
  </si>
  <si>
    <t>Storkenhøjvej 167</t>
  </si>
  <si>
    <t>12f</t>
  </si>
  <si>
    <t>Storkenhøjvej 171</t>
  </si>
  <si>
    <t>6f</t>
  </si>
  <si>
    <t>Storkenhøjvej 173</t>
  </si>
  <si>
    <t>10b</t>
  </si>
  <si>
    <t>Storkenhøjvej 175</t>
  </si>
  <si>
    <t>Storkenhøjvej 177</t>
  </si>
  <si>
    <t>Storkenhøjvej 187</t>
  </si>
  <si>
    <t>Storkenhøjvej 191</t>
  </si>
  <si>
    <t>Storkenhøjvej 193</t>
  </si>
  <si>
    <t>Storkenhøjvej 195</t>
  </si>
  <si>
    <t>37c</t>
  </si>
  <si>
    <t>Storkenhøjvej 197</t>
  </si>
  <si>
    <t>Storkenhøjvej 199</t>
  </si>
  <si>
    <t>Storkenhøjvej 201</t>
  </si>
  <si>
    <t>30d</t>
  </si>
  <si>
    <t>Storkenhøjvej 203</t>
  </si>
  <si>
    <t>Storkenhøjvej 205</t>
  </si>
  <si>
    <t>Storkenhøjvej 207</t>
  </si>
  <si>
    <t>Storkenhøjvej 209</t>
  </si>
  <si>
    <t>Storkenhøjvej 213</t>
  </si>
  <si>
    <t>Storkenhøjvej 215</t>
  </si>
  <si>
    <t>19c</t>
  </si>
  <si>
    <t>Huggetvej 112</t>
  </si>
  <si>
    <t>22e</t>
  </si>
  <si>
    <t>Storkenhøjvej 189</t>
  </si>
  <si>
    <t>12a</t>
  </si>
  <si>
    <t>Storkenhøjvej 237</t>
  </si>
  <si>
    <t>3a</t>
  </si>
  <si>
    <t>12ax</t>
  </si>
  <si>
    <t>Søndermarksvej 9</t>
  </si>
  <si>
    <t>31ao</t>
  </si>
  <si>
    <t>Søndermarksvej 6</t>
  </si>
  <si>
    <t>31bd</t>
  </si>
  <si>
    <t>Søndermarksvej 8</t>
  </si>
  <si>
    <t>31ap</t>
  </si>
  <si>
    <t>Søndermarksvej 10</t>
  </si>
  <si>
    <t>12bh</t>
  </si>
  <si>
    <t>Søndermarksvej 11</t>
  </si>
  <si>
    <t>12ah</t>
  </si>
  <si>
    <t>Søndermarksvej 39</t>
  </si>
  <si>
    <t>12g</t>
  </si>
  <si>
    <t>272a</t>
  </si>
  <si>
    <t>Teglgårdsvej 1</t>
  </si>
  <si>
    <t>273h</t>
  </si>
  <si>
    <t>Teglgårdsvej 3</t>
  </si>
  <si>
    <t>144b</t>
  </si>
  <si>
    <t>Teglgårdsvej 4</t>
  </si>
  <si>
    <t>141d</t>
  </si>
  <si>
    <t>Teglgårdsvej 6</t>
  </si>
  <si>
    <t>139b</t>
  </si>
  <si>
    <t>Teglgårdsvej 8</t>
  </si>
  <si>
    <t>140b</t>
  </si>
  <si>
    <t>28ak</t>
  </si>
  <si>
    <t>Tjørnevej 1</t>
  </si>
  <si>
    <t>28z</t>
  </si>
  <si>
    <t>Tjørnevej 2</t>
  </si>
  <si>
    <t>28ai</t>
  </si>
  <si>
    <t>Tjørnevej 3</t>
  </si>
  <si>
    <t>28æ</t>
  </si>
  <si>
    <t>Tjørnevej 4</t>
  </si>
  <si>
    <t>28ah</t>
  </si>
  <si>
    <t>Tjørnevej 5</t>
  </si>
  <si>
    <t>28ø</t>
  </si>
  <si>
    <t>Tjørnevej 6</t>
  </si>
  <si>
    <t>28aa</t>
  </si>
  <si>
    <t>Tjørnevej 8</t>
  </si>
  <si>
    <t>28ab</t>
  </si>
  <si>
    <t>Tjørnevej 10</t>
  </si>
  <si>
    <t>Teglgårdsvej 2</t>
  </si>
  <si>
    <t>18d</t>
  </si>
  <si>
    <t>Tornhøj 10</t>
  </si>
  <si>
    <t>5h</t>
  </si>
  <si>
    <t>Tornhøj 18</t>
  </si>
  <si>
    <t>Torvegade 2</t>
  </si>
  <si>
    <t>Torvegade 4</t>
  </si>
  <si>
    <t>151</t>
  </si>
  <si>
    <t>Torvegade 6</t>
  </si>
  <si>
    <t>Torvegade 7</t>
  </si>
  <si>
    <t>243</t>
  </si>
  <si>
    <t>Torvegade 9</t>
  </si>
  <si>
    <t>149</t>
  </si>
  <si>
    <t>Torvegade 10</t>
  </si>
  <si>
    <t>Torvegade 12</t>
  </si>
  <si>
    <t>164a</t>
  </si>
  <si>
    <t>147</t>
  </si>
  <si>
    <t>Torvegade 14</t>
  </si>
  <si>
    <t>146</t>
  </si>
  <si>
    <t>Torvegade 16</t>
  </si>
  <si>
    <t>Torvet 1</t>
  </si>
  <si>
    <t>271a</t>
  </si>
  <si>
    <t>Torvet 2</t>
  </si>
  <si>
    <t>214a</t>
  </si>
  <si>
    <t>Torvet 3</t>
  </si>
  <si>
    <t>270a</t>
  </si>
  <si>
    <t>Torvet 4</t>
  </si>
  <si>
    <t>213</t>
  </si>
  <si>
    <t>Torvet 5</t>
  </si>
  <si>
    <t>269a</t>
  </si>
  <si>
    <t>Torvet 6</t>
  </si>
  <si>
    <t>Torvet 7</t>
  </si>
  <si>
    <t>268a</t>
  </si>
  <si>
    <t>Torvet 8</t>
  </si>
  <si>
    <t>Torvet 9</t>
  </si>
  <si>
    <t>267b</t>
  </si>
  <si>
    <t>Torvet 10</t>
  </si>
  <si>
    <t>210</t>
  </si>
  <si>
    <t>Torvet 11</t>
  </si>
  <si>
    <t>266a</t>
  </si>
  <si>
    <t>Torvet 12</t>
  </si>
  <si>
    <t>209</t>
  </si>
  <si>
    <t>Torvet 13</t>
  </si>
  <si>
    <t>265a</t>
  </si>
  <si>
    <t>Torvet 14</t>
  </si>
  <si>
    <t>208</t>
  </si>
  <si>
    <t>Torvet 15</t>
  </si>
  <si>
    <t>207</t>
  </si>
  <si>
    <t>Torvet 17</t>
  </si>
  <si>
    <t>263a</t>
  </si>
  <si>
    <t>Torvet 18</t>
  </si>
  <si>
    <t>206</t>
  </si>
  <si>
    <t>Torvet 19</t>
  </si>
  <si>
    <t>262a</t>
  </si>
  <si>
    <t>Torvet 20</t>
  </si>
  <si>
    <t>205</t>
  </si>
  <si>
    <t>Torvet 21</t>
  </si>
  <si>
    <t>261a</t>
  </si>
  <si>
    <t>Torvet 22</t>
  </si>
  <si>
    <t>204</t>
  </si>
  <si>
    <t>Torvet 23</t>
  </si>
  <si>
    <t>259a</t>
  </si>
  <si>
    <t>Torvet 24</t>
  </si>
  <si>
    <t>Torvet 25</t>
  </si>
  <si>
    <t>258a</t>
  </si>
  <si>
    <t>Torvet 26</t>
  </si>
  <si>
    <t>Torvet 27</t>
  </si>
  <si>
    <t>257a</t>
  </si>
  <si>
    <t>Torvet 28</t>
  </si>
  <si>
    <t>Torvet 29</t>
  </si>
  <si>
    <t>256a</t>
  </si>
  <si>
    <t>Torvet 30</t>
  </si>
  <si>
    <t>245</t>
  </si>
  <si>
    <t>Torvet 31</t>
  </si>
  <si>
    <t>255d</t>
  </si>
  <si>
    <t>Torvet 32</t>
  </si>
  <si>
    <t>255e</t>
  </si>
  <si>
    <t>247</t>
  </si>
  <si>
    <t>Torvet 35</t>
  </si>
  <si>
    <t>248</t>
  </si>
  <si>
    <t>Torvet 37</t>
  </si>
  <si>
    <t>Grønnevej 7</t>
  </si>
  <si>
    <t>31ab</t>
  </si>
  <si>
    <t>Tværgade 1</t>
  </si>
  <si>
    <t>31an</t>
  </si>
  <si>
    <t>Tværgade 6</t>
  </si>
  <si>
    <t>31aa</t>
  </si>
  <si>
    <t>Tværgade 3</t>
  </si>
  <si>
    <t>31ak</t>
  </si>
  <si>
    <t>Tværgade 8</t>
  </si>
  <si>
    <t>31ø</t>
  </si>
  <si>
    <t>Tværgade 5</t>
  </si>
  <si>
    <t>31be</t>
  </si>
  <si>
    <t>Tværgade 2</t>
  </si>
  <si>
    <t>31æ</t>
  </si>
  <si>
    <t>Tværgade 7</t>
  </si>
  <si>
    <t>31z</t>
  </si>
  <si>
    <t>Tværgade 9</t>
  </si>
  <si>
    <t>31y</t>
  </si>
  <si>
    <t>Tværgade 11</t>
  </si>
  <si>
    <t>31x</t>
  </si>
  <si>
    <t>Tværgade 13</t>
  </si>
  <si>
    <t>31v</t>
  </si>
  <si>
    <t>Tværgade 15</t>
  </si>
  <si>
    <t>31u</t>
  </si>
  <si>
    <t>Tværgade 17</t>
  </si>
  <si>
    <t>31t</t>
  </si>
  <si>
    <t>Tværgade 19</t>
  </si>
  <si>
    <t>28y</t>
  </si>
  <si>
    <t>Valmuevej 1</t>
  </si>
  <si>
    <t>28q</t>
  </si>
  <si>
    <t>Valmuevej 2</t>
  </si>
  <si>
    <t>28x</t>
  </si>
  <si>
    <t>Valmuevej 3</t>
  </si>
  <si>
    <t>28aq</t>
  </si>
  <si>
    <t>Skovvej 73</t>
  </si>
  <si>
    <t>104</t>
  </si>
  <si>
    <t>28r</t>
  </si>
  <si>
    <t>Valmuevej 4</t>
  </si>
  <si>
    <t>28v</t>
  </si>
  <si>
    <t>Valmuevej 5</t>
  </si>
  <si>
    <t>28s</t>
  </si>
  <si>
    <t>Valmuevej 6</t>
  </si>
  <si>
    <t>28u</t>
  </si>
  <si>
    <t>Valmuevej 7</t>
  </si>
  <si>
    <t>28t</t>
  </si>
  <si>
    <t>Valmuevej 9</t>
  </si>
  <si>
    <t>11c</t>
  </si>
  <si>
    <t>Strandvej 15</t>
  </si>
  <si>
    <t>11d</t>
  </si>
  <si>
    <t>Vestergade 2</t>
  </si>
  <si>
    <t>3ø</t>
  </si>
  <si>
    <t>Vestergade 3</t>
  </si>
  <si>
    <t>23b</t>
  </si>
  <si>
    <t>Vestergade 7</t>
  </si>
  <si>
    <t>Vestergade 9</t>
  </si>
  <si>
    <t>Vestergade 11</t>
  </si>
  <si>
    <t>28c</t>
  </si>
  <si>
    <t>Vestergade 13</t>
  </si>
  <si>
    <t>53a</t>
  </si>
  <si>
    <t>Vestergade 38</t>
  </si>
  <si>
    <t>Vestergade 21</t>
  </si>
  <si>
    <t>33q</t>
  </si>
  <si>
    <t>Hotelpassagen 3</t>
  </si>
  <si>
    <t>33d</t>
  </si>
  <si>
    <t>Vandværksvej 5</t>
  </si>
  <si>
    <t>53ø</t>
  </si>
  <si>
    <t>Vandværksvej 29</t>
  </si>
  <si>
    <t>28l</t>
  </si>
  <si>
    <t>Violvej 1</t>
  </si>
  <si>
    <t>72m</t>
  </si>
  <si>
    <t>Violvej 2</t>
  </si>
  <si>
    <t>28k</t>
  </si>
  <si>
    <t>Violvej 3</t>
  </si>
  <si>
    <t>72l</t>
  </si>
  <si>
    <t>Violvej 4</t>
  </si>
  <si>
    <t>72k</t>
  </si>
  <si>
    <t>Violvej 6</t>
  </si>
  <si>
    <t>72i</t>
  </si>
  <si>
    <t>Violvej 8</t>
  </si>
  <si>
    <t>72g</t>
  </si>
  <si>
    <t>Violvej 10</t>
  </si>
  <si>
    <t>72f</t>
  </si>
  <si>
    <t>Violvej 12</t>
  </si>
  <si>
    <t>72e</t>
  </si>
  <si>
    <t>Violvej 14</t>
  </si>
  <si>
    <t>72d</t>
  </si>
  <si>
    <t>Violvej 16</t>
  </si>
  <si>
    <t>273g</t>
  </si>
  <si>
    <t>Æbeløgade 1</t>
  </si>
  <si>
    <t>273i</t>
  </si>
  <si>
    <t>Æbeløgade 2</t>
  </si>
  <si>
    <t>8k</t>
  </si>
  <si>
    <t>Æbeløgade 3</t>
  </si>
  <si>
    <t>Æbeløgade 4</t>
  </si>
  <si>
    <t>8o</t>
  </si>
  <si>
    <t>Æbeløgade 5</t>
  </si>
  <si>
    <t>Æbeløgade 6</t>
  </si>
  <si>
    <t>8q</t>
  </si>
  <si>
    <t>Æbeløgade 7</t>
  </si>
  <si>
    <t>8x</t>
  </si>
  <si>
    <t>Æbeløgade 8</t>
  </si>
  <si>
    <t>8u</t>
  </si>
  <si>
    <t>Æbeløgade 9</t>
  </si>
  <si>
    <t>8y</t>
  </si>
  <si>
    <t>Æbeløgade 10</t>
  </si>
  <si>
    <t>8v</t>
  </si>
  <si>
    <t>Æbeløgade 11</t>
  </si>
  <si>
    <t>8ab</t>
  </si>
  <si>
    <t>Æbeløgade 12</t>
  </si>
  <si>
    <t>8a</t>
  </si>
  <si>
    <t>Æbeløgade 13</t>
  </si>
  <si>
    <t>8t</t>
  </si>
  <si>
    <t>Æbeløgade 15</t>
  </si>
  <si>
    <t>1f</t>
  </si>
  <si>
    <t>Æbeløgade 16</t>
  </si>
  <si>
    <t>8r</t>
  </si>
  <si>
    <t>Æbeløgade 17</t>
  </si>
  <si>
    <t>1s</t>
  </si>
  <si>
    <t>Æbeløgade 18</t>
  </si>
  <si>
    <t>1t</t>
  </si>
  <si>
    <t>8n</t>
  </si>
  <si>
    <t>Æbeløgade 19</t>
  </si>
  <si>
    <t>8p</t>
  </si>
  <si>
    <t>1v</t>
  </si>
  <si>
    <t>Æbeløgade 20</t>
  </si>
  <si>
    <t>8m</t>
  </si>
  <si>
    <t>Æbeløgade 21</t>
  </si>
  <si>
    <t>1au</t>
  </si>
  <si>
    <t>Æbeløgade 22</t>
  </si>
  <si>
    <t>8l</t>
  </si>
  <si>
    <t>Æbeløgade 23</t>
  </si>
  <si>
    <t>1x</t>
  </si>
  <si>
    <t>Æbeløgade 24</t>
  </si>
  <si>
    <t>8i</t>
  </si>
  <si>
    <t>Æbeløgade 25</t>
  </si>
  <si>
    <t>8g</t>
  </si>
  <si>
    <t>Æbeløgade 27</t>
  </si>
  <si>
    <t>Æbeløgade 29</t>
  </si>
  <si>
    <t>1h</t>
  </si>
  <si>
    <t>Æbeløgade 31</t>
  </si>
  <si>
    <t>Æbeløgade 33</t>
  </si>
  <si>
    <t>Æbeløgade 35</t>
  </si>
  <si>
    <t>Æbeløgade 37</t>
  </si>
  <si>
    <t>Æbeløgade 39</t>
  </si>
  <si>
    <t>Æbeløgade 41</t>
  </si>
  <si>
    <t>1u</t>
  </si>
  <si>
    <t>1q</t>
  </si>
  <si>
    <t>Æbeløgade 43</t>
  </si>
  <si>
    <t>Æbeløgade 45</t>
  </si>
  <si>
    <t>Æbeløgade 47</t>
  </si>
  <si>
    <t>Æbeløgade 49</t>
  </si>
  <si>
    <t>1æ</t>
  </si>
  <si>
    <t>Æbeløgade 51</t>
  </si>
  <si>
    <t>1at</t>
  </si>
  <si>
    <t>Æbeløgade 53</t>
  </si>
  <si>
    <t>1b</t>
  </si>
  <si>
    <t>1bp</t>
  </si>
  <si>
    <t>1ay</t>
  </si>
  <si>
    <t>Æbeløvænget 1</t>
  </si>
  <si>
    <t>1az</t>
  </si>
  <si>
    <t>Æbeløvænget 3</t>
  </si>
  <si>
    <t>1aæ</t>
  </si>
  <si>
    <t>Æbeløvænget 5</t>
  </si>
  <si>
    <t>1aø</t>
  </si>
  <si>
    <t>Æbeløvænget 7</t>
  </si>
  <si>
    <t>1ba</t>
  </si>
  <si>
    <t>Æbeløvænget 9</t>
  </si>
  <si>
    <t>1bb</t>
  </si>
  <si>
    <t>Æbeløvænget 11</t>
  </si>
  <si>
    <t>1bc</t>
  </si>
  <si>
    <t>Æbeløvænget 13</t>
  </si>
  <si>
    <t>1bd</t>
  </si>
  <si>
    <t>Æbeløvænget 15</t>
  </si>
  <si>
    <t>Ømosevej 17</t>
  </si>
  <si>
    <t>45g</t>
  </si>
  <si>
    <t>Ømosevej 25</t>
  </si>
  <si>
    <t>86b</t>
  </si>
  <si>
    <t>Østergade 2</t>
  </si>
  <si>
    <t>Østergade 3</t>
  </si>
  <si>
    <t>107a</t>
  </si>
  <si>
    <t>Østergade 5</t>
  </si>
  <si>
    <t>108f</t>
  </si>
  <si>
    <t>88a</t>
  </si>
  <si>
    <t>Østergade 6</t>
  </si>
  <si>
    <t>106</t>
  </si>
  <si>
    <t>Østergade 7</t>
  </si>
  <si>
    <t>88b</t>
  </si>
  <si>
    <t>Skovvej 12</t>
  </si>
  <si>
    <t>89</t>
  </si>
  <si>
    <t>Østergade 9</t>
  </si>
  <si>
    <t>90</t>
  </si>
  <si>
    <t>Østergade 10</t>
  </si>
  <si>
    <t>Østergade 11</t>
  </si>
  <si>
    <t>91</t>
  </si>
  <si>
    <t>Østergade 12</t>
  </si>
  <si>
    <t>103c</t>
  </si>
  <si>
    <t>92a</t>
  </si>
  <si>
    <t>Østergade 14</t>
  </si>
  <si>
    <t>Skovvej 8</t>
  </si>
  <si>
    <t>Østergade 16</t>
  </si>
  <si>
    <t>102</t>
  </si>
  <si>
    <t>Østergade 17</t>
  </si>
  <si>
    <t>Østergade 18</t>
  </si>
  <si>
    <t>133</t>
  </si>
  <si>
    <t>Østergade 19</t>
  </si>
  <si>
    <t>95</t>
  </si>
  <si>
    <t>Østergade 20</t>
  </si>
  <si>
    <t>96</t>
  </si>
  <si>
    <t>Skovvej 6</t>
  </si>
  <si>
    <t>273b</t>
  </si>
  <si>
    <t>Østergade 23</t>
  </si>
  <si>
    <t>Østergade 24</t>
  </si>
  <si>
    <t>Østergade 25</t>
  </si>
  <si>
    <t>274</t>
  </si>
  <si>
    <t>98</t>
  </si>
  <si>
    <t>Østergade 26</t>
  </si>
  <si>
    <t>Østergade 28</t>
  </si>
  <si>
    <t>Østergade 30</t>
  </si>
  <si>
    <t>101</t>
  </si>
  <si>
    <t>Østergade 32</t>
  </si>
  <si>
    <t>81a</t>
  </si>
  <si>
    <t>Østre Engvej 2</t>
  </si>
  <si>
    <t>81t</t>
  </si>
  <si>
    <t>Østre Engvej 16</t>
  </si>
  <si>
    <t>81u</t>
  </si>
  <si>
    <t>Østre Engvej 18</t>
  </si>
  <si>
    <t>255a</t>
  </si>
  <si>
    <t>255c</t>
  </si>
  <si>
    <t>121a</t>
  </si>
  <si>
    <t>Skovvej 71</t>
  </si>
  <si>
    <t>24am</t>
  </si>
  <si>
    <t>Kastanievej 11</t>
  </si>
  <si>
    <t>133f</t>
  </si>
  <si>
    <t>Huggetvej 8</t>
  </si>
  <si>
    <t>12h</t>
  </si>
  <si>
    <t>Fuglebakken 24</t>
  </si>
  <si>
    <t>12fc</t>
  </si>
  <si>
    <t>Drosselvænget 1</t>
  </si>
  <si>
    <t>12fb</t>
  </si>
  <si>
    <t>Drosselvænget 2</t>
  </si>
  <si>
    <t>12ek</t>
  </si>
  <si>
    <t>Drosselvænget 3</t>
  </si>
  <si>
    <t>12el</t>
  </si>
  <si>
    <t>Drosselvænget 4</t>
  </si>
  <si>
    <t>12ei</t>
  </si>
  <si>
    <t>Drosselvænget 5</t>
  </si>
  <si>
    <t>12eh</t>
  </si>
  <si>
    <t>Drosselvænget 6</t>
  </si>
  <si>
    <t>12dq</t>
  </si>
  <si>
    <t>Drosselvænget 7</t>
  </si>
  <si>
    <t>12dr</t>
  </si>
  <si>
    <t>Drosselvænget 8</t>
  </si>
  <si>
    <t>12fa</t>
  </si>
  <si>
    <t>Lærkevænget 1</t>
  </si>
  <si>
    <t>12eø</t>
  </si>
  <si>
    <t>Lærkevænget 2</t>
  </si>
  <si>
    <t>12em</t>
  </si>
  <si>
    <t>Lærkevænget 3</t>
  </si>
  <si>
    <t>12en</t>
  </si>
  <si>
    <t>Lærkevænget 4</t>
  </si>
  <si>
    <t>12eg</t>
  </si>
  <si>
    <t>Lærkevænget 5</t>
  </si>
  <si>
    <t>12ef</t>
  </si>
  <si>
    <t>Lærkevænget 6</t>
  </si>
  <si>
    <t>12ds</t>
  </si>
  <si>
    <t>Lærkevænget 7</t>
  </si>
  <si>
    <t>12dt</t>
  </si>
  <si>
    <t>Lærkevænget 8</t>
  </si>
  <si>
    <t>12eæ</t>
  </si>
  <si>
    <t>Løvsangervænget 1</t>
  </si>
  <si>
    <t>12ez</t>
  </si>
  <si>
    <t>Løvsangervænget 2</t>
  </si>
  <si>
    <t>12eo</t>
  </si>
  <si>
    <t>Løvsangervænget 3</t>
  </si>
  <si>
    <t>12ey</t>
  </si>
  <si>
    <t>Løvsangervænget 4</t>
  </si>
  <si>
    <t>12ee</t>
  </si>
  <si>
    <t>Løvsangervænget 5</t>
  </si>
  <si>
    <t>12eq</t>
  </si>
  <si>
    <t>Løvsangervænget 6</t>
  </si>
  <si>
    <t>12du</t>
  </si>
  <si>
    <t>Løvsangervænget 7</t>
  </si>
  <si>
    <t>12ep</t>
  </si>
  <si>
    <t>Løvsangervænget 8</t>
  </si>
  <si>
    <t>12ed</t>
  </si>
  <si>
    <t>Løvsangervænget 10</t>
  </si>
  <si>
    <t>12ec</t>
  </si>
  <si>
    <t>Løvsangervænget 12</t>
  </si>
  <si>
    <t>12dx</t>
  </si>
  <si>
    <t>Løvsangervænget 14</t>
  </si>
  <si>
    <t>12dv</t>
  </si>
  <si>
    <t>Løvsangervænget 16</t>
  </si>
  <si>
    <t>12ex</t>
  </si>
  <si>
    <t>Mejsevænget 1</t>
  </si>
  <si>
    <t>12ev</t>
  </si>
  <si>
    <t>Mejsevænget 2</t>
  </si>
  <si>
    <t>12er</t>
  </si>
  <si>
    <t>Mejsevænget 3</t>
  </si>
  <si>
    <t>12eu</t>
  </si>
  <si>
    <t>Mejsevænget 4</t>
  </si>
  <si>
    <t>12eb</t>
  </si>
  <si>
    <t>Mejsevænget 5</t>
  </si>
  <si>
    <t>12et</t>
  </si>
  <si>
    <t>Mejsevænget 6</t>
  </si>
  <si>
    <t>12dy</t>
  </si>
  <si>
    <t>Mejsevænget 7</t>
  </si>
  <si>
    <t>12es</t>
  </si>
  <si>
    <t>Mejsevænget 8</t>
  </si>
  <si>
    <t>12ea</t>
  </si>
  <si>
    <t>Mejsevænget 10</t>
  </si>
  <si>
    <t>12dø</t>
  </si>
  <si>
    <t>Mejsevænget 12</t>
  </si>
  <si>
    <t>12dæ</t>
  </si>
  <si>
    <t>Mejsevænget 14</t>
  </si>
  <si>
    <t>12dz</t>
  </si>
  <si>
    <t>Mejsevænget 16</t>
  </si>
  <si>
    <t>134æ</t>
  </si>
  <si>
    <t>Fuglebakken 3</t>
  </si>
  <si>
    <t>7d</t>
  </si>
  <si>
    <t>Storkenhøjvej 169</t>
  </si>
  <si>
    <t>Storkenhøjvej 185</t>
  </si>
  <si>
    <t>19q</t>
  </si>
  <si>
    <t>Hjortevænget 1</t>
  </si>
  <si>
    <t>13e</t>
  </si>
  <si>
    <t>Storkenhøjvej 181</t>
  </si>
  <si>
    <t>Storkenhøjvej 217</t>
  </si>
  <si>
    <t>Stegøvej 24</t>
  </si>
  <si>
    <t>108g</t>
  </si>
  <si>
    <t>Stegøvej 26</t>
  </si>
  <si>
    <t>108h</t>
  </si>
  <si>
    <t>Stegøvej 28</t>
  </si>
  <si>
    <t>108i</t>
  </si>
  <si>
    <t>Stegøvej 30</t>
  </si>
  <si>
    <t>108k</t>
  </si>
  <si>
    <t>Stegøvej 32</t>
  </si>
  <si>
    <t>108l</t>
  </si>
  <si>
    <t>Stegøvej 34</t>
  </si>
  <si>
    <t>108m</t>
  </si>
  <si>
    <t>Stegøvej 36</t>
  </si>
  <si>
    <t>12do</t>
  </si>
  <si>
    <t>12dn</t>
  </si>
  <si>
    <t>19s</t>
  </si>
  <si>
    <t>Glentevænget 1</t>
  </si>
  <si>
    <t>19t</t>
  </si>
  <si>
    <t>Glentevænget 3</t>
  </si>
  <si>
    <t>19u</t>
  </si>
  <si>
    <t>Glentevænget 5</t>
  </si>
  <si>
    <t>19v</t>
  </si>
  <si>
    <t>Glentevænget 7</t>
  </si>
  <si>
    <t>19x</t>
  </si>
  <si>
    <t>Glentevænget 9</t>
  </si>
  <si>
    <t>19æ</t>
  </si>
  <si>
    <t>Glentevænget 12</t>
  </si>
  <si>
    <t>19ø</t>
  </si>
  <si>
    <t>Glentevænget 10</t>
  </si>
  <si>
    <t>19aa</t>
  </si>
  <si>
    <t>Glentevænget 8</t>
  </si>
  <si>
    <t>19ab</t>
  </si>
  <si>
    <t>Glentevænget 6</t>
  </si>
  <si>
    <t>19ac</t>
  </si>
  <si>
    <t>Glentevænget 4</t>
  </si>
  <si>
    <t>19ad</t>
  </si>
  <si>
    <t>Glentevænget 2</t>
  </si>
  <si>
    <t>19ae</t>
  </si>
  <si>
    <t>Høgevænget 1</t>
  </si>
  <si>
    <t>19af</t>
  </si>
  <si>
    <t>Høgevænget 3</t>
  </si>
  <si>
    <t>19ag</t>
  </si>
  <si>
    <t>Høgevænget 5</t>
  </si>
  <si>
    <t>19ah</t>
  </si>
  <si>
    <t>Høgevænget 7</t>
  </si>
  <si>
    <t>19ai</t>
  </si>
  <si>
    <t>Høgevænget 9</t>
  </si>
  <si>
    <t>19ak</t>
  </si>
  <si>
    <t>Høgevænget 11</t>
  </si>
  <si>
    <t>19al</t>
  </si>
  <si>
    <t>Høgevænget 8</t>
  </si>
  <si>
    <t>19am</t>
  </si>
  <si>
    <t>Høgevænget 6</t>
  </si>
  <si>
    <t>19an</t>
  </si>
  <si>
    <t>Høgevænget 4</t>
  </si>
  <si>
    <t>19ao</t>
  </si>
  <si>
    <t>Høgevænget 2</t>
  </si>
  <si>
    <t>19ap</t>
  </si>
  <si>
    <t>Falkevej 9</t>
  </si>
  <si>
    <t>19aq</t>
  </si>
  <si>
    <t>Falkevej 11</t>
  </si>
  <si>
    <t>19ar</t>
  </si>
  <si>
    <t>Falkevej 13</t>
  </si>
  <si>
    <t>43m</t>
  </si>
  <si>
    <t>Jyllandsvej 7</t>
  </si>
  <si>
    <t>Storkenhøjvej 179</t>
  </si>
  <si>
    <t>4ae</t>
  </si>
  <si>
    <t>Jyllandsvej 9</t>
  </si>
  <si>
    <t>4af</t>
  </si>
  <si>
    <t>Jyllandsvej 2</t>
  </si>
  <si>
    <t>125a</t>
  </si>
  <si>
    <t>Stegøvej 98</t>
  </si>
  <si>
    <t>Huggetvej 85</t>
  </si>
  <si>
    <t>4ag</t>
  </si>
  <si>
    <t>Odensevej 100</t>
  </si>
  <si>
    <t>4ah</t>
  </si>
  <si>
    <t>Odensevej 98</t>
  </si>
  <si>
    <t>4ai</t>
  </si>
  <si>
    <t>Odensevej 96</t>
  </si>
  <si>
    <t>4ak</t>
  </si>
  <si>
    <t>Odensevej 94</t>
  </si>
  <si>
    <t>19as</t>
  </si>
  <si>
    <t>Fuglebakken 26</t>
  </si>
  <si>
    <t>282</t>
  </si>
  <si>
    <t>Skovvej 7</t>
  </si>
  <si>
    <t>4al</t>
  </si>
  <si>
    <t>Jyllandsvej 1</t>
  </si>
  <si>
    <t>19at</t>
  </si>
  <si>
    <t>Glentevænget 11</t>
  </si>
  <si>
    <t>19au</t>
  </si>
  <si>
    <t>Glentevænget 13</t>
  </si>
  <si>
    <t>19av</t>
  </si>
  <si>
    <t>Glentevænget 15</t>
  </si>
  <si>
    <t>19ax</t>
  </si>
  <si>
    <t>Glentevænget 17</t>
  </si>
  <si>
    <t>19ay</t>
  </si>
  <si>
    <t>Glentevænget 19</t>
  </si>
  <si>
    <t>19az</t>
  </si>
  <si>
    <t>Glentevænget 21</t>
  </si>
  <si>
    <t>19aæ</t>
  </si>
  <si>
    <t>Fuglebakken 28</t>
  </si>
  <si>
    <t>19aø</t>
  </si>
  <si>
    <t>Fuglebakken 30</t>
  </si>
  <si>
    <t>19ba</t>
  </si>
  <si>
    <t>Fuglebakken 32</t>
  </si>
  <si>
    <t>19bb</t>
  </si>
  <si>
    <t>Fuglebakken 34</t>
  </si>
  <si>
    <t>19bc</t>
  </si>
  <si>
    <t>Fuglebakken 36</t>
  </si>
  <si>
    <t>19bd</t>
  </si>
  <si>
    <t>Fuglebakken 38</t>
  </si>
  <si>
    <t>19be</t>
  </si>
  <si>
    <t>Fuglebakken 40</t>
  </si>
  <si>
    <t>19bf</t>
  </si>
  <si>
    <t>Fuglebakken 42</t>
  </si>
  <si>
    <t>19bg</t>
  </si>
  <si>
    <t>Fuglebakken 44</t>
  </si>
  <si>
    <t>19bh</t>
  </si>
  <si>
    <t>Fuglebakken 46</t>
  </si>
  <si>
    <t>19bi</t>
  </si>
  <si>
    <t>Fuglebakken 48</t>
  </si>
  <si>
    <t>Hotelpassagen 11</t>
  </si>
  <si>
    <t>33r</t>
  </si>
  <si>
    <t>24an</t>
  </si>
  <si>
    <t>24cz</t>
  </si>
  <si>
    <t>24ao</t>
  </si>
  <si>
    <t>Ahornvej 72</t>
  </si>
  <si>
    <t>24ap</t>
  </si>
  <si>
    <t>24cæ</t>
  </si>
  <si>
    <t>24cø</t>
  </si>
  <si>
    <t>24da</t>
  </si>
  <si>
    <t>24db</t>
  </si>
  <si>
    <t>24aq</t>
  </si>
  <si>
    <t>Ahornvej 15</t>
  </si>
  <si>
    <t>24ar</t>
  </si>
  <si>
    <t>Ahornvej 13</t>
  </si>
  <si>
    <t>24as</t>
  </si>
  <si>
    <t>Hasselvej 16</t>
  </si>
  <si>
    <t>24at</t>
  </si>
  <si>
    <t>Hasselvej 18</t>
  </si>
  <si>
    <t>24au</t>
  </si>
  <si>
    <t>Hasselvej 17</t>
  </si>
  <si>
    <t>24av</t>
  </si>
  <si>
    <t>Hasselvej 15</t>
  </si>
  <si>
    <t>24ax</t>
  </si>
  <si>
    <t>Kastanievej 16</t>
  </si>
  <si>
    <t>24ay</t>
  </si>
  <si>
    <t>Kastanievej 18</t>
  </si>
  <si>
    <t>24az</t>
  </si>
  <si>
    <t>Kastanievej 13</t>
  </si>
  <si>
    <t>24aæ</t>
  </si>
  <si>
    <t>Hyldevænget 1</t>
  </si>
  <si>
    <t>24aø</t>
  </si>
  <si>
    <t>Hyldevænget 3</t>
  </si>
  <si>
    <t>24ba</t>
  </si>
  <si>
    <t>Hyldevænget 5</t>
  </si>
  <si>
    <t>24bb</t>
  </si>
  <si>
    <t>Hyldevænget 6</t>
  </si>
  <si>
    <t>24bc</t>
  </si>
  <si>
    <t>Hyldevænget 4</t>
  </si>
  <si>
    <t>24bd</t>
  </si>
  <si>
    <t>Hyldevænget 2</t>
  </si>
  <si>
    <t>19bk</t>
  </si>
  <si>
    <t>Hjortevænget 12</t>
  </si>
  <si>
    <t>19bl</t>
  </si>
  <si>
    <t>Dådyrvænget 11</t>
  </si>
  <si>
    <t>19bm</t>
  </si>
  <si>
    <t>Dådyrvænget 12</t>
  </si>
  <si>
    <t>19bn</t>
  </si>
  <si>
    <t>Hermelinvænget 9</t>
  </si>
  <si>
    <t>19bo</t>
  </si>
  <si>
    <t>Hermelinvænget 7</t>
  </si>
  <si>
    <t>19bp</t>
  </si>
  <si>
    <t>Hermelinvænget 5</t>
  </si>
  <si>
    <t>19bq</t>
  </si>
  <si>
    <t>Hermelinvænget 3</t>
  </si>
  <si>
    <t>19br</t>
  </si>
  <si>
    <t>Hermelinvænget 1</t>
  </si>
  <si>
    <t>19bs</t>
  </si>
  <si>
    <t>Dådyrvænget 2</t>
  </si>
  <si>
    <t>19bt</t>
  </si>
  <si>
    <t>Dådyrvænget 4</t>
  </si>
  <si>
    <t>19bu</t>
  </si>
  <si>
    <t>Dådyrvænget 6</t>
  </si>
  <si>
    <t>19bv</t>
  </si>
  <si>
    <t>Dådyrvænget 8</t>
  </si>
  <si>
    <t>19bx</t>
  </si>
  <si>
    <t>Dådyrvænget 10</t>
  </si>
  <si>
    <t>19by</t>
  </si>
  <si>
    <t>Dådyrvænget 9</t>
  </si>
  <si>
    <t>19bz</t>
  </si>
  <si>
    <t>Dådyrvænget 7</t>
  </si>
  <si>
    <t>19bæ</t>
  </si>
  <si>
    <t>Dådyrvænget 5</t>
  </si>
  <si>
    <t>19bø</t>
  </si>
  <si>
    <t>Dådyrvænget 3</t>
  </si>
  <si>
    <t>19ca</t>
  </si>
  <si>
    <t>Dådyrvænget 1</t>
  </si>
  <si>
    <t>19cb</t>
  </si>
  <si>
    <t>Hjortevænget 2</t>
  </si>
  <si>
    <t>19cc</t>
  </si>
  <si>
    <t>Hjortevænget 4</t>
  </si>
  <si>
    <t>19cd</t>
  </si>
  <si>
    <t>Hjortevænget 6</t>
  </si>
  <si>
    <t>19ce</t>
  </si>
  <si>
    <t>Hjortevænget 8</t>
  </si>
  <si>
    <t>19cf</t>
  </si>
  <si>
    <t>Hjortevænget 10</t>
  </si>
  <si>
    <t>19cg</t>
  </si>
  <si>
    <t>Dyrehaven 6</t>
  </si>
  <si>
    <t>19ch</t>
  </si>
  <si>
    <t>Dyrehaven 8</t>
  </si>
  <si>
    <t>19ci</t>
  </si>
  <si>
    <t>Dyrehaven 10</t>
  </si>
  <si>
    <t>19ck</t>
  </si>
  <si>
    <t>Dyrehaven 12</t>
  </si>
  <si>
    <t>19cl</t>
  </si>
  <si>
    <t>Dyrehaven 14</t>
  </si>
  <si>
    <t>19cm</t>
  </si>
  <si>
    <t>Dyrehaven 16</t>
  </si>
  <si>
    <t>19cn</t>
  </si>
  <si>
    <t>Dyrehaven 18</t>
  </si>
  <si>
    <t>19co</t>
  </si>
  <si>
    <t>Dyrehaven 20</t>
  </si>
  <si>
    <t>19cp</t>
  </si>
  <si>
    <t>Dyrehaven 22</t>
  </si>
  <si>
    <t>19cq</t>
  </si>
  <si>
    <t>Dyrehaven 24</t>
  </si>
  <si>
    <t>19cr</t>
  </si>
  <si>
    <t>Mårvænget 2</t>
  </si>
  <si>
    <t>19cs</t>
  </si>
  <si>
    <t>Mårvænget 4</t>
  </si>
  <si>
    <t>19ct</t>
  </si>
  <si>
    <t>Mårvænget 6</t>
  </si>
  <si>
    <t>19cu</t>
  </si>
  <si>
    <t>Mårvænget 5</t>
  </si>
  <si>
    <t>19cv</t>
  </si>
  <si>
    <t>Mårvænget 3</t>
  </si>
  <si>
    <t>19cx</t>
  </si>
  <si>
    <t>Mårvænget 1</t>
  </si>
  <si>
    <t>19cy</t>
  </si>
  <si>
    <t>Hermelinvænget 2</t>
  </si>
  <si>
    <t>19cz</t>
  </si>
  <si>
    <t>Hermelinvænget 4</t>
  </si>
  <si>
    <t>19cæ</t>
  </si>
  <si>
    <t>Hermelinvænget 6</t>
  </si>
  <si>
    <t>19cø</t>
  </si>
  <si>
    <t>Hermelinvænget 8</t>
  </si>
  <si>
    <t>3ag</t>
  </si>
  <si>
    <t>Falkevej 10</t>
  </si>
  <si>
    <t>24be</t>
  </si>
  <si>
    <t>Ahornvej 35</t>
  </si>
  <si>
    <t>24bf</t>
  </si>
  <si>
    <t>Ahornvej 37</t>
  </si>
  <si>
    <t>24bg</t>
  </si>
  <si>
    <t>Ahornvej 39</t>
  </si>
  <si>
    <t>24bh</t>
  </si>
  <si>
    <t>Ahornvej 25</t>
  </si>
  <si>
    <t>24bi</t>
  </si>
  <si>
    <t>Ahornvej 27</t>
  </si>
  <si>
    <t>24bk</t>
  </si>
  <si>
    <t>Ahornvej 29</t>
  </si>
  <si>
    <t>24bl</t>
  </si>
  <si>
    <t>Ahornvej 31</t>
  </si>
  <si>
    <t>24bm</t>
  </si>
  <si>
    <t>Ahornvej 33</t>
  </si>
  <si>
    <t>24bn</t>
  </si>
  <si>
    <t>Valnøddevej 25</t>
  </si>
  <si>
    <t>24bo</t>
  </si>
  <si>
    <t>Valnøddevej 27</t>
  </si>
  <si>
    <t>24bp</t>
  </si>
  <si>
    <t>Valnøddevej 29</t>
  </si>
  <si>
    <t>24bq</t>
  </si>
  <si>
    <t>Valnøddevej 31</t>
  </si>
  <si>
    <t>24br</t>
  </si>
  <si>
    <t>Valnøddevej 23</t>
  </si>
  <si>
    <t>24bs</t>
  </si>
  <si>
    <t>Valnøddevej 21</t>
  </si>
  <si>
    <t>24bt</t>
  </si>
  <si>
    <t>Valnøddevej 19</t>
  </si>
  <si>
    <t>24bu</t>
  </si>
  <si>
    <t>Valnøddevej 17</t>
  </si>
  <si>
    <t>24bv</t>
  </si>
  <si>
    <t>Valnøddevej 15</t>
  </si>
  <si>
    <t>24bx</t>
  </si>
  <si>
    <t>Valnøddevej 13</t>
  </si>
  <si>
    <t>24by</t>
  </si>
  <si>
    <t>Valnøddevej 11</t>
  </si>
  <si>
    <t>24bz</t>
  </si>
  <si>
    <t>Valnøddevej 9</t>
  </si>
  <si>
    <t>24bæ</t>
  </si>
  <si>
    <t>Valnøddevej 7</t>
  </si>
  <si>
    <t>24bø</t>
  </si>
  <si>
    <t>Gyvelvænget 4</t>
  </si>
  <si>
    <t>24ca</t>
  </si>
  <si>
    <t>Gyvelvænget 6</t>
  </si>
  <si>
    <t>24cb</t>
  </si>
  <si>
    <t>Gyvelvænget 8</t>
  </si>
  <si>
    <t>24cc</t>
  </si>
  <si>
    <t>Gyvelvænget 10</t>
  </si>
  <si>
    <t>Vestergade 15</t>
  </si>
  <si>
    <t>137b</t>
  </si>
  <si>
    <t>Teglgårdsvej 12</t>
  </si>
  <si>
    <t>19da</t>
  </si>
  <si>
    <t>Falkevej 12</t>
  </si>
  <si>
    <t>3ak</t>
  </si>
  <si>
    <t>Hjortevænget 11</t>
  </si>
  <si>
    <t>3ai</t>
  </si>
  <si>
    <t>Hjortevænget 13</t>
  </si>
  <si>
    <t>3ah</t>
  </si>
  <si>
    <t>Hjortevænget 15</t>
  </si>
  <si>
    <t>29f</t>
  </si>
  <si>
    <t>Svelvikparken 6</t>
  </si>
  <si>
    <t>Vestergade 5</t>
  </si>
  <si>
    <t>19dc</t>
  </si>
  <si>
    <t>Dyrehaven 2</t>
  </si>
  <si>
    <t>19db</t>
  </si>
  <si>
    <t>Oddervænget 2</t>
  </si>
  <si>
    <t>29h</t>
  </si>
  <si>
    <t>Svelvikparken 1</t>
  </si>
  <si>
    <t>29i</t>
  </si>
  <si>
    <t>Svelvikparken 3</t>
  </si>
  <si>
    <t>29k</t>
  </si>
  <si>
    <t>Svelvikparken 5</t>
  </si>
  <si>
    <t>29l</t>
  </si>
  <si>
    <t>Svelvikparken 7</t>
  </si>
  <si>
    <t>29m</t>
  </si>
  <si>
    <t>Svelvikparken 9</t>
  </si>
  <si>
    <t>29av</t>
  </si>
  <si>
    <t>Svelvikparken 19</t>
  </si>
  <si>
    <t>29n</t>
  </si>
  <si>
    <t>29o</t>
  </si>
  <si>
    <t>Svelvikparken 29</t>
  </si>
  <si>
    <t>29p</t>
  </si>
  <si>
    <t>Svelvikparken 31</t>
  </si>
  <si>
    <t>29q</t>
  </si>
  <si>
    <t>Svelvikparken 33</t>
  </si>
  <si>
    <t>29r</t>
  </si>
  <si>
    <t>Svelvikparken 35</t>
  </si>
  <si>
    <t>29s</t>
  </si>
  <si>
    <t>Oslovej 12</t>
  </si>
  <si>
    <t>29t</t>
  </si>
  <si>
    <t>Larvikparken 26</t>
  </si>
  <si>
    <t>29u</t>
  </si>
  <si>
    <t>Larvikparken 24</t>
  </si>
  <si>
    <t>29v</t>
  </si>
  <si>
    <t>Larvikparken 7</t>
  </si>
  <si>
    <t>29x</t>
  </si>
  <si>
    <t>Larvikparken 5</t>
  </si>
  <si>
    <t>29y</t>
  </si>
  <si>
    <t>Larvikparken 1</t>
  </si>
  <si>
    <t>29z</t>
  </si>
  <si>
    <t>Larvikparken 3</t>
  </si>
  <si>
    <t>29æ</t>
  </si>
  <si>
    <t>Larvikparken 22</t>
  </si>
  <si>
    <t>29ø</t>
  </si>
  <si>
    <t>Larvikparken 20</t>
  </si>
  <si>
    <t>29aa</t>
  </si>
  <si>
    <t>Larvikparken 18</t>
  </si>
  <si>
    <t>29ab</t>
  </si>
  <si>
    <t>Larvikparken 10</t>
  </si>
  <si>
    <t>29ac</t>
  </si>
  <si>
    <t>Larvikparken 2</t>
  </si>
  <si>
    <t>29ad</t>
  </si>
  <si>
    <t>Svelvikparken 39</t>
  </si>
  <si>
    <t>29ae</t>
  </si>
  <si>
    <t>Svelvikparken 41</t>
  </si>
  <si>
    <t>29af</t>
  </si>
  <si>
    <t>Svelvikparken 43</t>
  </si>
  <si>
    <t>29ah</t>
  </si>
  <si>
    <t>Svelvikparken 69</t>
  </si>
  <si>
    <t>29ai</t>
  </si>
  <si>
    <t>Svelvikparken 71</t>
  </si>
  <si>
    <t>29ak</t>
  </si>
  <si>
    <t>Svelvikparken 73</t>
  </si>
  <si>
    <t>29al</t>
  </si>
  <si>
    <t>Svelvikparken 75</t>
  </si>
  <si>
    <t>29am</t>
  </si>
  <si>
    <t>Svelvikparken 77</t>
  </si>
  <si>
    <t>29an</t>
  </si>
  <si>
    <t>Svelvikparken 79</t>
  </si>
  <si>
    <t>29ao</t>
  </si>
  <si>
    <t>Svelvikparken 81</t>
  </si>
  <si>
    <t>29ap</t>
  </si>
  <si>
    <t>Svelvikparken 83</t>
  </si>
  <si>
    <t>29aq</t>
  </si>
  <si>
    <t>Svelvikparken 85</t>
  </si>
  <si>
    <t>29ar</t>
  </si>
  <si>
    <t>Oslovej 32</t>
  </si>
  <si>
    <t>29as</t>
  </si>
  <si>
    <t>Bergenparken 4</t>
  </si>
  <si>
    <t>29at</t>
  </si>
  <si>
    <t>Bergenparken 6</t>
  </si>
  <si>
    <t>29au</t>
  </si>
  <si>
    <t>Bergenparken 8</t>
  </si>
  <si>
    <t>29ax</t>
  </si>
  <si>
    <t>Bergenparken 18</t>
  </si>
  <si>
    <t>29ay</t>
  </si>
  <si>
    <t>Bergenparken 26</t>
  </si>
  <si>
    <t>29az</t>
  </si>
  <si>
    <t>Bergenparken 7</t>
  </si>
  <si>
    <t>29aæ</t>
  </si>
  <si>
    <t>Oslovej 44</t>
  </si>
  <si>
    <t>29aø</t>
  </si>
  <si>
    <t>Oslovej 40</t>
  </si>
  <si>
    <t>29ba</t>
  </si>
  <si>
    <t>Bergenparken 3</t>
  </si>
  <si>
    <t>29bb</t>
  </si>
  <si>
    <t>Bergenparken 5</t>
  </si>
  <si>
    <t>29bc</t>
  </si>
  <si>
    <t>Svelvikparken 12</t>
  </si>
  <si>
    <t>29bd</t>
  </si>
  <si>
    <t>Svelvikparken 14</t>
  </si>
  <si>
    <t>Vestergade 4</t>
  </si>
  <si>
    <t>29bh</t>
  </si>
  <si>
    <t>Oslovej 46</t>
  </si>
  <si>
    <t>24cd</t>
  </si>
  <si>
    <t>Ahornvej 46</t>
  </si>
  <si>
    <t>24ce</t>
  </si>
  <si>
    <t>Ahornvej 48</t>
  </si>
  <si>
    <t>24cf</t>
  </si>
  <si>
    <t>Ahornvej 50</t>
  </si>
  <si>
    <t>24cg</t>
  </si>
  <si>
    <t>Ahornvej 52</t>
  </si>
  <si>
    <t>24ch</t>
  </si>
  <si>
    <t>Ahornvej 54</t>
  </si>
  <si>
    <t>24ci</t>
  </si>
  <si>
    <t>Ahornvej 36</t>
  </si>
  <si>
    <t>24ck</t>
  </si>
  <si>
    <t>Ahornvej 38</t>
  </si>
  <si>
    <t>24cl</t>
  </si>
  <si>
    <t>Ahornvej 40</t>
  </si>
  <si>
    <t>24cm</t>
  </si>
  <si>
    <t>Ahornvej 42</t>
  </si>
  <si>
    <t>24cn</t>
  </si>
  <si>
    <t>Ahornvej 44</t>
  </si>
  <si>
    <t>24co</t>
  </si>
  <si>
    <t>Ahornvej 56</t>
  </si>
  <si>
    <t>24cp</t>
  </si>
  <si>
    <t>Ahornvej 58</t>
  </si>
  <si>
    <t>24cq</t>
  </si>
  <si>
    <t>Ahornvej 60</t>
  </si>
  <si>
    <t>24cr</t>
  </si>
  <si>
    <t>Ahornvej 62</t>
  </si>
  <si>
    <t>24cs</t>
  </si>
  <si>
    <t>Ahornvej 64</t>
  </si>
  <si>
    <t>24ct</t>
  </si>
  <si>
    <t>Ahornvej 66</t>
  </si>
  <si>
    <t>24cu</t>
  </si>
  <si>
    <t>Ahornvej 68</t>
  </si>
  <si>
    <t>24cv</t>
  </si>
  <si>
    <t>Ahornvej 70</t>
  </si>
  <si>
    <t>Havnefronten 5</t>
  </si>
  <si>
    <t>4an</t>
  </si>
  <si>
    <t>Jyllandsvej 4</t>
  </si>
  <si>
    <t>Storkenhøjvej 211</t>
  </si>
  <si>
    <t>4aq</t>
  </si>
  <si>
    <t>Sjællandsvej 1</t>
  </si>
  <si>
    <t>283a</t>
  </si>
  <si>
    <t>Burskovvej 2</t>
  </si>
  <si>
    <t>4ar</t>
  </si>
  <si>
    <t>Sjællandsvej 2</t>
  </si>
  <si>
    <t>12fe</t>
  </si>
  <si>
    <t>Kornmarken 19</t>
  </si>
  <si>
    <t>12ff</t>
  </si>
  <si>
    <t>Kornmarken 17</t>
  </si>
  <si>
    <t>12fd</t>
  </si>
  <si>
    <t>Kornmarken 21</t>
  </si>
  <si>
    <t>29be</t>
  </si>
  <si>
    <t>Svelvikparken 11</t>
  </si>
  <si>
    <t>29bf</t>
  </si>
  <si>
    <t>Svelvikparken 13</t>
  </si>
  <si>
    <t>19o</t>
  </si>
  <si>
    <t>Oddervænget 18</t>
  </si>
  <si>
    <t>4as</t>
  </si>
  <si>
    <t>Sjællandsvej 7</t>
  </si>
  <si>
    <t>53d</t>
  </si>
  <si>
    <t>Vestergade 41</t>
  </si>
  <si>
    <t>Tromsøparken 18</t>
  </si>
  <si>
    <t>45an</t>
  </si>
  <si>
    <t>58f</t>
  </si>
  <si>
    <t>91bs</t>
  </si>
  <si>
    <t>Vestergade 22</t>
  </si>
  <si>
    <t>Bognæs 37</t>
  </si>
  <si>
    <t>53af</t>
  </si>
  <si>
    <t>Vandværksvej 8</t>
  </si>
  <si>
    <t>4au</t>
  </si>
  <si>
    <t>Sjællandsvej 3</t>
  </si>
  <si>
    <t>Storkenhøjvej 147</t>
  </si>
  <si>
    <t>3e</t>
  </si>
  <si>
    <t>Vestre Engvej 1</t>
  </si>
  <si>
    <t>4av</t>
  </si>
  <si>
    <t>Almindevej 3</t>
  </si>
  <si>
    <t>285h</t>
  </si>
  <si>
    <t>Poppelvej 1</t>
  </si>
  <si>
    <t>24cx</t>
  </si>
  <si>
    <t>Gyvelvænget 12</t>
  </si>
  <si>
    <t>24cy</t>
  </si>
  <si>
    <t>24f</t>
  </si>
  <si>
    <t>3f</t>
  </si>
  <si>
    <t>Vestre Engvej 3</t>
  </si>
  <si>
    <t>29bg</t>
  </si>
  <si>
    <t>Svelvikparken 8</t>
  </si>
  <si>
    <t>4ay</t>
  </si>
  <si>
    <t>Jyllandsvej 11</t>
  </si>
  <si>
    <t>4aø</t>
  </si>
  <si>
    <t>Jyllandsvej 15</t>
  </si>
  <si>
    <t>5g</t>
  </si>
  <si>
    <t>Storkenhøjvej 183</t>
  </si>
  <si>
    <t>171b</t>
  </si>
  <si>
    <t>Torvegade 5</t>
  </si>
  <si>
    <t>4az</t>
  </si>
  <si>
    <t>Fynsvej 12</t>
  </si>
  <si>
    <t>91e</t>
  </si>
  <si>
    <t>Stavangerparken 5</t>
  </si>
  <si>
    <t>91c</t>
  </si>
  <si>
    <t>Stavangerparken 1</t>
  </si>
  <si>
    <t>91h</t>
  </si>
  <si>
    <t>Stavangerparken 11</t>
  </si>
  <si>
    <t>91i</t>
  </si>
  <si>
    <t>Stavangerparken 13</t>
  </si>
  <si>
    <t>91d</t>
  </si>
  <si>
    <t>Stavangerparken 3</t>
  </si>
  <si>
    <t>91k</t>
  </si>
  <si>
    <t>Stavangerparken 15</t>
  </si>
  <si>
    <t>91m</t>
  </si>
  <si>
    <t>Stavangerparken 17</t>
  </si>
  <si>
    <t>91g</t>
  </si>
  <si>
    <t>Stavangerparken 9</t>
  </si>
  <si>
    <t>91l</t>
  </si>
  <si>
    <t>Stavangerparken 19</t>
  </si>
  <si>
    <t>91t</t>
  </si>
  <si>
    <t>Stavangerparken 23</t>
  </si>
  <si>
    <t>91n</t>
  </si>
  <si>
    <t>Stavangerparken 29</t>
  </si>
  <si>
    <t>91r</t>
  </si>
  <si>
    <t>Stavangerparken 31</t>
  </si>
  <si>
    <t>91s</t>
  </si>
  <si>
    <t>Stavangerparken 33</t>
  </si>
  <si>
    <t>91o</t>
  </si>
  <si>
    <t>Stavangerparken 35</t>
  </si>
  <si>
    <t>91p</t>
  </si>
  <si>
    <t>Stavangerparken 37</t>
  </si>
  <si>
    <t>91q</t>
  </si>
  <si>
    <t>Stavangerparken 39</t>
  </si>
  <si>
    <t>91u</t>
  </si>
  <si>
    <t>Stavangerparken 43</t>
  </si>
  <si>
    <t>91v</t>
  </si>
  <si>
    <t>Stavangerparken 45</t>
  </si>
  <si>
    <t>91x</t>
  </si>
  <si>
    <t>Stavangerparken 47</t>
  </si>
  <si>
    <t>91bc</t>
  </si>
  <si>
    <t>Stavangerparken 14</t>
  </si>
  <si>
    <t>91z</t>
  </si>
  <si>
    <t>Stavangerparken 12</t>
  </si>
  <si>
    <t>91æ</t>
  </si>
  <si>
    <t>Stavangerparken 10</t>
  </si>
  <si>
    <t>91ø</t>
  </si>
  <si>
    <t>Stavangerparken 8</t>
  </si>
  <si>
    <t>29bi</t>
  </si>
  <si>
    <t>Bergenparken 20</t>
  </si>
  <si>
    <t>29bk</t>
  </si>
  <si>
    <t>Bergenparken 22</t>
  </si>
  <si>
    <t>29bl</t>
  </si>
  <si>
    <t>Bergenparken 24</t>
  </si>
  <si>
    <t>Kristianslundsvej 12</t>
  </si>
  <si>
    <t>91aa</t>
  </si>
  <si>
    <t>Bodøparken 1</t>
  </si>
  <si>
    <t>91ab</t>
  </si>
  <si>
    <t>Bodøparken 3</t>
  </si>
  <si>
    <t>91ac</t>
  </si>
  <si>
    <t>Bodøparken 5</t>
  </si>
  <si>
    <t>91ad</t>
  </si>
  <si>
    <t>Bodøparken 7</t>
  </si>
  <si>
    <t>91ae</t>
  </si>
  <si>
    <t>Bodøparken 9</t>
  </si>
  <si>
    <t>91af</t>
  </si>
  <si>
    <t>Bodøparken 11</t>
  </si>
  <si>
    <t>91ag</t>
  </si>
  <si>
    <t>Bodøparken 13</t>
  </si>
  <si>
    <t>91ah</t>
  </si>
  <si>
    <t>Bodøparken 15</t>
  </si>
  <si>
    <t>91ai</t>
  </si>
  <si>
    <t>Bodøparken 17</t>
  </si>
  <si>
    <t>91ak</t>
  </si>
  <si>
    <t>Bodøparken 19</t>
  </si>
  <si>
    <t>91al</t>
  </si>
  <si>
    <t>Bodøparken 25</t>
  </si>
  <si>
    <t>91am</t>
  </si>
  <si>
    <t>Bodøparken 23</t>
  </si>
  <si>
    <t>91an</t>
  </si>
  <si>
    <t>Bodøparken 21</t>
  </si>
  <si>
    <t>91ao</t>
  </si>
  <si>
    <t>Bodøparken 33</t>
  </si>
  <si>
    <t>91ap</t>
  </si>
  <si>
    <t>Bodøparken 31</t>
  </si>
  <si>
    <t>91aq</t>
  </si>
  <si>
    <t>Bodøparken 29</t>
  </si>
  <si>
    <t>91ar</t>
  </si>
  <si>
    <t>Bodøparken 10</t>
  </si>
  <si>
    <t>91as</t>
  </si>
  <si>
    <t>Bodøparken 12</t>
  </si>
  <si>
    <t>91at</t>
  </si>
  <si>
    <t>Bodøparken 14</t>
  </si>
  <si>
    <t>91au</t>
  </si>
  <si>
    <t>Bodøparken 36</t>
  </si>
  <si>
    <t>91av</t>
  </si>
  <si>
    <t>91ax</t>
  </si>
  <si>
    <t>91ay</t>
  </si>
  <si>
    <t>Stavangerparken 21</t>
  </si>
  <si>
    <t>91az</t>
  </si>
  <si>
    <t>91aæ</t>
  </si>
  <si>
    <t>Stavangerparken 49</t>
  </si>
  <si>
    <t>91aø</t>
  </si>
  <si>
    <t>Stavangerparken 51</t>
  </si>
  <si>
    <t>91y</t>
  </si>
  <si>
    <t>Stavangerparken 53</t>
  </si>
  <si>
    <t>4aæ</t>
  </si>
  <si>
    <t>Fynsvej 1</t>
  </si>
  <si>
    <t>4bb</t>
  </si>
  <si>
    <t>Fynsvej 3</t>
  </si>
  <si>
    <t>295</t>
  </si>
  <si>
    <t>Huggetvej 84</t>
  </si>
  <si>
    <t>285i</t>
  </si>
  <si>
    <t>Skovvej 19</t>
  </si>
  <si>
    <t>Enggade 4</t>
  </si>
  <si>
    <t>4bd</t>
  </si>
  <si>
    <t>Fynsvej 5</t>
  </si>
  <si>
    <t>4be</t>
  </si>
  <si>
    <t>Jyllandsvej 17</t>
  </si>
  <si>
    <t>3g</t>
  </si>
  <si>
    <t>Vestre Engvej 5</t>
  </si>
  <si>
    <t>91bd</t>
  </si>
  <si>
    <t>Bodøparken 38</t>
  </si>
  <si>
    <t>91be</t>
  </si>
  <si>
    <t>Bodøparken 40</t>
  </si>
  <si>
    <t>91bf</t>
  </si>
  <si>
    <t>Bodøparken 39</t>
  </si>
  <si>
    <t>126a</t>
  </si>
  <si>
    <t>Rolighedsvej 12</t>
  </si>
  <si>
    <t>91bg</t>
  </si>
  <si>
    <t>Bodøparken 37</t>
  </si>
  <si>
    <t>91bh</t>
  </si>
  <si>
    <t>Bodøparken 35</t>
  </si>
  <si>
    <t>12x</t>
  </si>
  <si>
    <t>Mejerivej 12</t>
  </si>
  <si>
    <t>12q</t>
  </si>
  <si>
    <t>Østre Engvej 27</t>
  </si>
  <si>
    <t>87c</t>
  </si>
  <si>
    <t>Storkenhøjvej 99</t>
  </si>
  <si>
    <t>42c</t>
  </si>
  <si>
    <t>Storkenhøjvej 81</t>
  </si>
  <si>
    <t>91bi</t>
  </si>
  <si>
    <t>Trondheimparken 1</t>
  </si>
  <si>
    <t>91bk</t>
  </si>
  <si>
    <t>Trondheimparken 3</t>
  </si>
  <si>
    <t>91bl</t>
  </si>
  <si>
    <t>Trondheimparken 5</t>
  </si>
  <si>
    <t>91bm</t>
  </si>
  <si>
    <t>Trondheimparken 7</t>
  </si>
  <si>
    <t>91bn</t>
  </si>
  <si>
    <t>Trondheimparken 9</t>
  </si>
  <si>
    <t>91bo</t>
  </si>
  <si>
    <t>Trondheimparken 11</t>
  </si>
  <si>
    <t>91bp</t>
  </si>
  <si>
    <t>Trondheimparken 13</t>
  </si>
  <si>
    <t>91bq</t>
  </si>
  <si>
    <t>Trondheimparken 15</t>
  </si>
  <si>
    <t>91br</t>
  </si>
  <si>
    <t>Trondheimparken 50</t>
  </si>
  <si>
    <t>Storkenhøjvej 145</t>
  </si>
  <si>
    <t>Havnefronten 4</t>
  </si>
  <si>
    <t>Gyldensteensvej 6</t>
  </si>
  <si>
    <t>137d</t>
  </si>
  <si>
    <t>Gyldensteensvej 81</t>
  </si>
  <si>
    <t>51a</t>
  </si>
  <si>
    <t>56a</t>
  </si>
  <si>
    <t>29bm</t>
  </si>
  <si>
    <t>168</t>
  </si>
  <si>
    <t>29bo</t>
  </si>
  <si>
    <t>Storkenhøjvej 153</t>
  </si>
  <si>
    <t>145n</t>
  </si>
  <si>
    <t>Vestre Engvej 7</t>
  </si>
  <si>
    <t>133g</t>
  </si>
  <si>
    <t>133h</t>
  </si>
  <si>
    <t>Huggetvej 10</t>
  </si>
  <si>
    <t>67</t>
  </si>
  <si>
    <t>Oslovej 43</t>
  </si>
  <si>
    <t>Oslovej 45</t>
  </si>
  <si>
    <t>Oslovej 47</t>
  </si>
  <si>
    <t>Oslovej 49</t>
  </si>
  <si>
    <t>69</t>
  </si>
  <si>
    <t>Oslovej 51</t>
  </si>
  <si>
    <t>Oslovej 53</t>
  </si>
  <si>
    <t>41d</t>
  </si>
  <si>
    <t>28ar</t>
  </si>
  <si>
    <t>28as</t>
  </si>
  <si>
    <t>12fi</t>
  </si>
  <si>
    <t>Mejerivej 14</t>
  </si>
  <si>
    <t>58s</t>
  </si>
  <si>
    <t>Kongsbergparken 1</t>
  </si>
  <si>
    <t>58t</t>
  </si>
  <si>
    <t>Kongsbergparken 3</t>
  </si>
  <si>
    <t>Kongsbergparken 4</t>
  </si>
  <si>
    <t>91bt</t>
  </si>
  <si>
    <t>Trondheimparken 2</t>
  </si>
  <si>
    <t>91bu</t>
  </si>
  <si>
    <t>Trondheimparken 4</t>
  </si>
  <si>
    <t>91bv</t>
  </si>
  <si>
    <t>Trondheimparken 6</t>
  </si>
  <si>
    <t>91by</t>
  </si>
  <si>
    <t>Trondheimparken 10</t>
  </si>
  <si>
    <t>91bz</t>
  </si>
  <si>
    <t>Trondheimparken 42</t>
  </si>
  <si>
    <t>91bæ</t>
  </si>
  <si>
    <t>Trondheimparken 44</t>
  </si>
  <si>
    <t>91bø</t>
  </si>
  <si>
    <t>Trondheimparken 46</t>
  </si>
  <si>
    <t>91ca</t>
  </si>
  <si>
    <t>Trondheimparken 48</t>
  </si>
  <si>
    <t>145o</t>
  </si>
  <si>
    <t>Abildvej 3</t>
  </si>
  <si>
    <t>169</t>
  </si>
  <si>
    <t>Trondheimparken 12</t>
  </si>
  <si>
    <t>1bq</t>
  </si>
  <si>
    <t>Trondheimparken 14</t>
  </si>
  <si>
    <t>1br</t>
  </si>
  <si>
    <t>Trondheimparken 18</t>
  </si>
  <si>
    <t>1bs</t>
  </si>
  <si>
    <t>Trondheimparken 20</t>
  </si>
  <si>
    <t>1bt</t>
  </si>
  <si>
    <t>Trondheimparken 22</t>
  </si>
  <si>
    <t>1bu</t>
  </si>
  <si>
    <t>Trondheimparken 24</t>
  </si>
  <si>
    <t>1bv</t>
  </si>
  <si>
    <t>Trondheimparken 26</t>
  </si>
  <si>
    <t>1bx</t>
  </si>
  <si>
    <t>Trondheimparken 28</t>
  </si>
  <si>
    <t>1by</t>
  </si>
  <si>
    <t>Trondheimparken 30</t>
  </si>
  <si>
    <t>1bz</t>
  </si>
  <si>
    <t>Trondheimparken 32</t>
  </si>
  <si>
    <t>1bæ</t>
  </si>
  <si>
    <t>Trondheimparken 34</t>
  </si>
  <si>
    <t>1bø</t>
  </si>
  <si>
    <t>Trondheimparken 36</t>
  </si>
  <si>
    <t>1ca</t>
  </si>
  <si>
    <t>Trondheimparken 38</t>
  </si>
  <si>
    <t>Trondheimparken 40</t>
  </si>
  <si>
    <t>Vestre Engvej 2</t>
  </si>
  <si>
    <t>Vestre Engvej 36</t>
  </si>
  <si>
    <t>Vestre Engvej 100</t>
  </si>
  <si>
    <t>12fk</t>
  </si>
  <si>
    <t>Skovbrovej 11</t>
  </si>
  <si>
    <t>4bh</t>
  </si>
  <si>
    <t>Sjællandsvej 4</t>
  </si>
  <si>
    <t>4bi</t>
  </si>
  <si>
    <t>Jyllandsvej 8</t>
  </si>
  <si>
    <t>153d</t>
  </si>
  <si>
    <t>Brolundvej 12</t>
  </si>
  <si>
    <t>153e</t>
  </si>
  <si>
    <t>1as</t>
  </si>
  <si>
    <t>45ao</t>
  </si>
  <si>
    <t>45ap</t>
  </si>
  <si>
    <t>3ay</t>
  </si>
  <si>
    <t>Vestergade 16</t>
  </si>
  <si>
    <t>4bl</t>
  </si>
  <si>
    <t>Fynsvej 9</t>
  </si>
  <si>
    <t>4bm</t>
  </si>
  <si>
    <t>Fynsvej 7</t>
  </si>
  <si>
    <t>4bk</t>
  </si>
  <si>
    <t>Jyllandsvej 19</t>
  </si>
  <si>
    <t>91cc</t>
  </si>
  <si>
    <t>Bodøparken 16</t>
  </si>
  <si>
    <t>91ck</t>
  </si>
  <si>
    <t>Bodøparken 30</t>
  </si>
  <si>
    <t>91cd</t>
  </si>
  <si>
    <t>Bodøparken 18</t>
  </si>
  <si>
    <t>91ce</t>
  </si>
  <si>
    <t>Bodøparken 20</t>
  </si>
  <si>
    <t>91cf</t>
  </si>
  <si>
    <t>Bodøparken 22</t>
  </si>
  <si>
    <t>91cg</t>
  </si>
  <si>
    <t>Bodøparken 24</t>
  </si>
  <si>
    <t>91ch</t>
  </si>
  <si>
    <t>Bodøparken 26</t>
  </si>
  <si>
    <t>Sct. Anna Park 11</t>
  </si>
  <si>
    <t>18m</t>
  </si>
  <si>
    <t>18k</t>
  </si>
  <si>
    <t>Rolighedsvej 9</t>
  </si>
  <si>
    <t>18i</t>
  </si>
  <si>
    <t>Rolighedsvej 15</t>
  </si>
  <si>
    <t>110b</t>
  </si>
  <si>
    <t>Almindevej 56</t>
  </si>
  <si>
    <t>Oslovej 41</t>
  </si>
  <si>
    <t>Oslovej 31</t>
  </si>
  <si>
    <t>Oslovej 33</t>
  </si>
  <si>
    <t>Oslovej 35</t>
  </si>
  <si>
    <t>Oslovej 37</t>
  </si>
  <si>
    <t>Oslovej 39</t>
  </si>
  <si>
    <t>91ci</t>
  </si>
  <si>
    <t>Bodøparken 28</t>
  </si>
  <si>
    <t>91cl</t>
  </si>
  <si>
    <t>Bodøparken 32</t>
  </si>
  <si>
    <t>Huggetvej 21</t>
  </si>
  <si>
    <t>2p</t>
  </si>
  <si>
    <t>Kristianslundsvej 17</t>
  </si>
  <si>
    <t>3aa</t>
  </si>
  <si>
    <t>Vestre Engvej 127</t>
  </si>
  <si>
    <t>3ab</t>
  </si>
  <si>
    <t>Vestre Engvej 129</t>
  </si>
  <si>
    <t>91cm</t>
  </si>
  <si>
    <t>Tromsøparken 4</t>
  </si>
  <si>
    <t>91cn</t>
  </si>
  <si>
    <t>Tromsøparken 6</t>
  </si>
  <si>
    <t>91co</t>
  </si>
  <si>
    <t>Tromsøparken 8</t>
  </si>
  <si>
    <t>91cp</t>
  </si>
  <si>
    <t>Tromsøparken 10</t>
  </si>
  <si>
    <t>91cq</t>
  </si>
  <si>
    <t>Tromsøparken 12</t>
  </si>
  <si>
    <t>91cr</t>
  </si>
  <si>
    <t>Tromsøparken 14</t>
  </si>
  <si>
    <t>91cs</t>
  </si>
  <si>
    <t>Tromsøparken 16</t>
  </si>
  <si>
    <t>91ct</t>
  </si>
  <si>
    <t>91cu</t>
  </si>
  <si>
    <t>Tromsøparken 20</t>
  </si>
  <si>
    <t>91cv</t>
  </si>
  <si>
    <t>Tromsøparken 22</t>
  </si>
  <si>
    <t>91cx</t>
  </si>
  <si>
    <t>Tromsøparken 24</t>
  </si>
  <si>
    <t>91cy</t>
  </si>
  <si>
    <t>Tromsøparken 7</t>
  </si>
  <si>
    <t>Tromsøparken 9</t>
  </si>
  <si>
    <t>Tromsøparken 5</t>
  </si>
  <si>
    <t>Tromsøparken 3</t>
  </si>
  <si>
    <t>Vestre Engvej 125</t>
  </si>
  <si>
    <t>Vestre Engvej 124</t>
  </si>
  <si>
    <t>3ae</t>
  </si>
  <si>
    <t>Vestre Engvej 120</t>
  </si>
  <si>
    <t>3af</t>
  </si>
  <si>
    <t>Vestre Engvej 117</t>
  </si>
  <si>
    <t>Vestre Engvej 113</t>
  </si>
  <si>
    <t>Vestre Engvej 115</t>
  </si>
  <si>
    <t>Vestre Engvej 107</t>
  </si>
  <si>
    <t>Vestre Engvej 109</t>
  </si>
  <si>
    <t>3al</t>
  </si>
  <si>
    <t>Vestre Engvej 104</t>
  </si>
  <si>
    <t>3am</t>
  </si>
  <si>
    <t>Vestre Engvej 101</t>
  </si>
  <si>
    <t>3an</t>
  </si>
  <si>
    <t>Vestre Engvej 134</t>
  </si>
  <si>
    <t>3ao</t>
  </si>
  <si>
    <t>Vestre Engvej 132</t>
  </si>
  <si>
    <t>3ap</t>
  </si>
  <si>
    <t>Vestre Engvej 136</t>
  </si>
  <si>
    <t>Tromsøparken 1</t>
  </si>
  <si>
    <t>Rosenhaven 8</t>
  </si>
  <si>
    <t>285aa</t>
  </si>
  <si>
    <t>Fionaparken 3</t>
  </si>
  <si>
    <t>285ab</t>
  </si>
  <si>
    <t>Fionaparken 9</t>
  </si>
  <si>
    <t>285ac</t>
  </si>
  <si>
    <t>Fionaparken 11</t>
  </si>
  <si>
    <t>285ad</t>
  </si>
  <si>
    <t>285ae</t>
  </si>
  <si>
    <t>285k</t>
  </si>
  <si>
    <t>Fionaparken 4</t>
  </si>
  <si>
    <t>285l</t>
  </si>
  <si>
    <t>Fionaparken 6</t>
  </si>
  <si>
    <t>285m</t>
  </si>
  <si>
    <t>Fionaparken 8</t>
  </si>
  <si>
    <t>285n</t>
  </si>
  <si>
    <t>Fionaparken 10</t>
  </si>
  <si>
    <t>285o</t>
  </si>
  <si>
    <t>Fionaparken 12</t>
  </si>
  <si>
    <t>285p</t>
  </si>
  <si>
    <t>Fionaparken 14</t>
  </si>
  <si>
    <t>285q</t>
  </si>
  <si>
    <t>Fionaparken 16</t>
  </si>
  <si>
    <t>Tromsøparken 2</t>
  </si>
  <si>
    <t>91cø</t>
  </si>
  <si>
    <t>Norgesvej 5</t>
  </si>
  <si>
    <t>3aq</t>
  </si>
  <si>
    <t>Vestre Engvej 26</t>
  </si>
  <si>
    <t>Ålesundparken 3</t>
  </si>
  <si>
    <t>Ålesundparken 5</t>
  </si>
  <si>
    <t>45e</t>
  </si>
  <si>
    <t>Ålesundparken 7</t>
  </si>
  <si>
    <t>Ålesundparken 9</t>
  </si>
  <si>
    <t>Ålesundparken 11</t>
  </si>
  <si>
    <t>Ålesundparken 13</t>
  </si>
  <si>
    <t>45i</t>
  </si>
  <si>
    <t>Ålesundparken 15</t>
  </si>
  <si>
    <t>45k</t>
  </si>
  <si>
    <t>Ålesundparken 17</t>
  </si>
  <si>
    <t>45l</t>
  </si>
  <si>
    <t>45m</t>
  </si>
  <si>
    <t>Ålesundparken 21</t>
  </si>
  <si>
    <t>45n</t>
  </si>
  <si>
    <t>Ålesundparken 23</t>
  </si>
  <si>
    <t>45o</t>
  </si>
  <si>
    <t>Ålesundparken 25</t>
  </si>
  <si>
    <t>45p</t>
  </si>
  <si>
    <t>Ålesundparken 27</t>
  </si>
  <si>
    <t>45q</t>
  </si>
  <si>
    <t>Ålesundparken 29</t>
  </si>
  <si>
    <t>45r</t>
  </si>
  <si>
    <t>45s</t>
  </si>
  <si>
    <t>45t</t>
  </si>
  <si>
    <t>Ålesundparken 35</t>
  </si>
  <si>
    <t>45u</t>
  </si>
  <si>
    <t>Ålesundparken 37</t>
  </si>
  <si>
    <t>45v</t>
  </si>
  <si>
    <t>Ålesundparken 39</t>
  </si>
  <si>
    <t>45x</t>
  </si>
  <si>
    <t>Ålesundparken 34</t>
  </si>
  <si>
    <t>45y</t>
  </si>
  <si>
    <t>45z</t>
  </si>
  <si>
    <t>45æ</t>
  </si>
  <si>
    <t>45ø</t>
  </si>
  <si>
    <t>Ålesundparken 26</t>
  </si>
  <si>
    <t>45aa</t>
  </si>
  <si>
    <t>Ålesundparken 24</t>
  </si>
  <si>
    <t>45ab</t>
  </si>
  <si>
    <t>Ålesundparken 22</t>
  </si>
  <si>
    <t>45ac</t>
  </si>
  <si>
    <t>Ålesundparken 20</t>
  </si>
  <si>
    <t>45ad</t>
  </si>
  <si>
    <t>Ålesundparken 18</t>
  </si>
  <si>
    <t>45ae</t>
  </si>
  <si>
    <t>45af</t>
  </si>
  <si>
    <t>Ålesundparken 14</t>
  </si>
  <si>
    <t>45ag</t>
  </si>
  <si>
    <t>Ålesundparken 12</t>
  </si>
  <si>
    <t>45ah</t>
  </si>
  <si>
    <t>45ai</t>
  </si>
  <si>
    <t>Ålesundparken 8</t>
  </si>
  <si>
    <t>45ak</t>
  </si>
  <si>
    <t>Ålesundparken 6</t>
  </si>
  <si>
    <t>45al</t>
  </si>
  <si>
    <t>Ålesundparken 4</t>
  </si>
  <si>
    <t>45am</t>
  </si>
  <si>
    <t>Ålesundparken 2</t>
  </si>
  <si>
    <t>3ar</t>
  </si>
  <si>
    <t>Enggade 9</t>
  </si>
  <si>
    <t>119b</t>
  </si>
  <si>
    <t>Langø 4</t>
  </si>
  <si>
    <t>137c</t>
  </si>
  <si>
    <t>137e</t>
  </si>
  <si>
    <t>Gyldensteens Strand, Bogense Jorder</t>
  </si>
  <si>
    <t>3at</t>
  </si>
  <si>
    <t>Vestre Engvej 12</t>
  </si>
  <si>
    <t>3au</t>
  </si>
  <si>
    <t>Vestre Engvej 18</t>
  </si>
  <si>
    <t>3av</t>
  </si>
  <si>
    <t>Vestre Engvej 10</t>
  </si>
  <si>
    <t>3ax</t>
  </si>
  <si>
    <t>Vestre Engvej 32</t>
  </si>
  <si>
    <t>33s</t>
  </si>
  <si>
    <t>Hotelpassagen 1</t>
  </si>
  <si>
    <t>33t</t>
  </si>
  <si>
    <t>Vandværksvej 9</t>
  </si>
  <si>
    <t>33u</t>
  </si>
  <si>
    <t>Hotelpassagen 8</t>
  </si>
  <si>
    <t>91bx</t>
  </si>
  <si>
    <t>Trondheimparken 8</t>
  </si>
  <si>
    <t>Skåstrupvej 10</t>
  </si>
  <si>
    <t>10i</t>
  </si>
  <si>
    <t>53ag</t>
  </si>
  <si>
    <t>Adelgade 110</t>
  </si>
  <si>
    <t>16c</t>
  </si>
  <si>
    <t>285r</t>
  </si>
  <si>
    <t>Fionaparken 18</t>
  </si>
  <si>
    <t>285s</t>
  </si>
  <si>
    <t>Fionaparken 20</t>
  </si>
  <si>
    <t>285t</t>
  </si>
  <si>
    <t>Fionaparken 22</t>
  </si>
  <si>
    <t>285u</t>
  </si>
  <si>
    <t>Fionaparken 24</t>
  </si>
  <si>
    <t>285x</t>
  </si>
  <si>
    <t>Fionaparken 26</t>
  </si>
  <si>
    <t>285z</t>
  </si>
  <si>
    <t>Fionaparken 28</t>
  </si>
  <si>
    <t>285æ</t>
  </si>
  <si>
    <t>Fionaparken 30</t>
  </si>
  <si>
    <t>285ø</t>
  </si>
  <si>
    <t>Fionaparken 2</t>
  </si>
  <si>
    <t>Rosenhaven 16</t>
  </si>
  <si>
    <t>Rosenhaven 18</t>
  </si>
  <si>
    <t>53i</t>
  </si>
  <si>
    <t>Rosenhaven 20</t>
  </si>
  <si>
    <t>53k</t>
  </si>
  <si>
    <t>Rosenhaven 22</t>
  </si>
  <si>
    <t>Rosenhaven 24</t>
  </si>
  <si>
    <t>Rosenhaven 26</t>
  </si>
  <si>
    <t>53n</t>
  </si>
  <si>
    <t>Rosenhaven 28</t>
  </si>
  <si>
    <t>Rosenhaven 23</t>
  </si>
  <si>
    <t>Rosenhaven 27</t>
  </si>
  <si>
    <t>145p</t>
  </si>
  <si>
    <t>268c</t>
  </si>
  <si>
    <t>91da</t>
  </si>
  <si>
    <t>91dc</t>
  </si>
  <si>
    <t>91dd</t>
  </si>
  <si>
    <t>91db</t>
  </si>
  <si>
    <t>Bidragssats mark og ubebygget areal</t>
  </si>
  <si>
    <t>Bidrag for offentlig vej</t>
  </si>
  <si>
    <t>Solidarisk bidrag</t>
  </si>
  <si>
    <t>x</t>
  </si>
  <si>
    <t xml:space="preserve"> </t>
  </si>
  <si>
    <t xml:space="preserve"> x</t>
  </si>
  <si>
    <t>Terræn</t>
  </si>
  <si>
    <t>Bolig</t>
  </si>
  <si>
    <t>Kælder</t>
  </si>
  <si>
    <t xml:space="preserve">Matr nr. </t>
  </si>
  <si>
    <t>Adresse</t>
  </si>
  <si>
    <t>Sokkelkote</t>
  </si>
  <si>
    <t>Kote af kælder</t>
  </si>
  <si>
    <t>Ahornvej 14</t>
  </si>
  <si>
    <t>Ahornvej 24</t>
  </si>
  <si>
    <t>Bag Bognæs 10</t>
  </si>
  <si>
    <t>Bøgevej 25</t>
  </si>
  <si>
    <t>Enggade 14</t>
  </si>
  <si>
    <t>Engkarsevej 1</t>
  </si>
  <si>
    <t/>
  </si>
  <si>
    <t>2,116-0,75-0,76</t>
  </si>
  <si>
    <t>1,914-1,48</t>
  </si>
  <si>
    <t>Antal parter</t>
  </si>
  <si>
    <t>Pris ved 5.årigt lån over 25 år med 5 % rente</t>
  </si>
  <si>
    <t>Pris pr part pr. år</t>
  </si>
  <si>
    <t>Årlig ydelse</t>
  </si>
  <si>
    <t>Vandcenter Syd</t>
  </si>
  <si>
    <t>Energi Fyn   El og FIber</t>
  </si>
  <si>
    <t>Bogense forsyning   Vand og fjernvarme</t>
  </si>
  <si>
    <t>Yousee (TDC)</t>
  </si>
  <si>
    <t>Mejlskov og Omegns Vandværk</t>
  </si>
  <si>
    <t>Guldbjerg-Nr. Sandager Vandværk</t>
  </si>
  <si>
    <t>Sokkelkote vurderet til 1,5 (terræn 1 m)</t>
  </si>
  <si>
    <t>Evida gas</t>
  </si>
  <si>
    <t>Vejmatrikler</t>
  </si>
  <si>
    <t>Vedligeholdelsesbidrag (2% af anlægudgifter)</t>
  </si>
  <si>
    <t>Strækning 3</t>
  </si>
  <si>
    <t>Fordeling af udgifter 475 m stenkastning</t>
  </si>
  <si>
    <t>Bidragspligtige</t>
  </si>
  <si>
    <t>%</t>
  </si>
  <si>
    <t>kr. ekskl moms</t>
  </si>
  <si>
    <t>Vej</t>
  </si>
  <si>
    <t>Ligelig fordeling til grundejere</t>
  </si>
  <si>
    <t>Oversvømmelse</t>
  </si>
  <si>
    <t xml:space="preserve">Ved 10 grundejere </t>
  </si>
  <si>
    <t>pr. grundejer</t>
  </si>
  <si>
    <t>Strækning 8</t>
  </si>
  <si>
    <t>Ejer af sti</t>
  </si>
  <si>
    <t>Forsyningsselskab</t>
  </si>
  <si>
    <t>Rekeativ værdi for alle bidragspligtige</t>
  </si>
  <si>
    <t>Ialt (anlægssum)</t>
  </si>
  <si>
    <t>TDC NET A/S</t>
  </si>
  <si>
    <t>Norlys</t>
  </si>
  <si>
    <t>TDC A/S Operations</t>
  </si>
  <si>
    <t>Vores Elnet *A*</t>
  </si>
  <si>
    <t>Intego</t>
  </si>
  <si>
    <t>Nordfyns Kommune</t>
  </si>
  <si>
    <t>JK Byg og Anlæg</t>
  </si>
  <si>
    <t>Stofa A/S</t>
  </si>
  <si>
    <t>GlobalConnct</t>
  </si>
  <si>
    <t>Bogense Antenneforening</t>
  </si>
  <si>
    <t>Samlet årlig bidrag ved lån og vedligeholdelsesudgifter</t>
  </si>
  <si>
    <t>Pris ved kontant betaling ekslusiv vedligeholdelsesudgifter</t>
  </si>
  <si>
    <t>Samlet antal parter</t>
  </si>
  <si>
    <t>Solidarisk bidragspart</t>
  </si>
  <si>
    <t>Bidragspart for bygning berørt (via sokkelkoteopmåling)</t>
  </si>
  <si>
    <t>Bidragspart for kælder berørt</t>
  </si>
  <si>
    <t>Bidragspart for terræn berørt</t>
  </si>
  <si>
    <t>I alt årligt for anlægsprojekt ved lån</t>
  </si>
  <si>
    <t>Ialt årlig betaling</t>
  </si>
  <si>
    <t>Bemærkning</t>
  </si>
  <si>
    <t>Målt sokkelkote mindre end 2,18 m over dvr90</t>
  </si>
  <si>
    <t>Matrikel</t>
  </si>
  <si>
    <t>Ejendomsnummer</t>
  </si>
  <si>
    <t>Areal af matrikel/mark (m2)</t>
  </si>
  <si>
    <t>Bidrag pr. areal (0,75 part pr. ha)</t>
  </si>
  <si>
    <t>Bidragspart for bygning berørt med kælder</t>
  </si>
  <si>
    <t>x1</t>
  </si>
  <si>
    <t>x2</t>
  </si>
  <si>
    <t>x3</t>
  </si>
  <si>
    <t>x4</t>
  </si>
  <si>
    <t>x5</t>
  </si>
  <si>
    <t>x6</t>
  </si>
  <si>
    <t>x7</t>
  </si>
  <si>
    <t>Samme ejendomsnummer</t>
  </si>
  <si>
    <t>Procent oversvømmet</t>
  </si>
  <si>
    <t>Bidragspart pr. areal (0,75 part pr. ha)</t>
  </si>
  <si>
    <t>2 % af anlægsudgifter</t>
  </si>
  <si>
    <t>Årlig partsandel (kr.)</t>
  </si>
  <si>
    <t>Gns årlige vedligeholdelsesudgifter</t>
  </si>
  <si>
    <t>Part</t>
  </si>
  <si>
    <t>Bidrag anlægprojekt</t>
  </si>
  <si>
    <t>I alt pr år</t>
  </si>
  <si>
    <t>Gns vedligeholdelsesbidrag</t>
  </si>
  <si>
    <t>Parter i alt</t>
  </si>
  <si>
    <t>Erosionbidrag til fordeling til grundejere</t>
  </si>
  <si>
    <t>Matrikler med bygninger samt matrikler i byzone og sommerhuszone</t>
  </si>
  <si>
    <t xml:space="preserve">Indirekte berørte matrikler </t>
  </si>
  <si>
    <t>Landbrug og natur matrikler</t>
  </si>
  <si>
    <t>Rør</t>
  </si>
  <si>
    <t>Fogenes grundejere</t>
  </si>
  <si>
    <t>Vedligeholdelsesbeløb oversvømmelsesbeskyttelse</t>
  </si>
  <si>
    <t>Anlægudgifter</t>
  </si>
  <si>
    <t>Andel til erosion</t>
  </si>
  <si>
    <t xml:space="preserve">I alt </t>
  </si>
  <si>
    <t>sammedfaldslag</t>
  </si>
  <si>
    <t>Vurdering ud for terrænkoten i gis</t>
  </si>
  <si>
    <t>63 i</t>
  </si>
  <si>
    <t>Bidrag ved 25 årig lån pr år (kr.)</t>
  </si>
  <si>
    <t>Ved kontant betaling (kr.)</t>
  </si>
  <si>
    <t>Esr ejendomsnummer</t>
  </si>
  <si>
    <t>Ejerlav</t>
  </si>
  <si>
    <t>Matr. nr</t>
  </si>
  <si>
    <t>Bidragssats mark- og naturgrunde</t>
  </si>
  <si>
    <t>Bidrag for vej og p-plads</t>
  </si>
  <si>
    <t>Areal terræn (m2)</t>
  </si>
  <si>
    <t>Oversvømmelsesprocent</t>
  </si>
  <si>
    <t>Oversvømmelse minimum</t>
  </si>
  <si>
    <t>Oversvømmelse maksimum</t>
  </si>
  <si>
    <t>Gennemsnitlig oversvømmelse</t>
  </si>
  <si>
    <t>Fordelt ligeligt på alle 3327 parter</t>
  </si>
  <si>
    <t>Sokkelkote (m)</t>
  </si>
  <si>
    <t>Kote af kælder (m)</t>
  </si>
  <si>
    <t>Bidrag for anlæg og lån (kr.)</t>
  </si>
  <si>
    <t>Vedligeholdelsesbidrag (kr.)</t>
  </si>
  <si>
    <t>Samlet årlig bidrag ved lån og vedligeholdelsesudgifter (kr.)</t>
  </si>
  <si>
    <t>Pris ved kontant betaling ekslusiv vedligeholdelsesudgifter (kr.)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</si>
</sst>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11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4" xfId="0" applyBorder="1"/>
    <xf numFmtId="0" fontId="5" fillId="0" borderId="1" xfId="0" applyFont="1" applyBorder="1"/>
    <xf numFmtId="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10" borderId="0" xfId="0" applyFill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4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1" fillId="0" borderId="9" xfId="0" applyFont="1" applyBorder="1"/>
    <xf numFmtId="0" fontId="1" fillId="0" borderId="6" xfId="0" applyFont="1" applyBorder="1"/>
    <xf numFmtId="9" fontId="0" fillId="0" borderId="4" xfId="0" applyNumberFormat="1" applyBorder="1"/>
    <xf numFmtId="9" fontId="0" fillId="0" borderId="5" xfId="0" applyNumberFormat="1" applyBorder="1"/>
    <xf numFmtId="0" fontId="1" fillId="0" borderId="2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4" xfId="0" applyNumberFormat="1" applyBorder="1"/>
    <xf numFmtId="1" fontId="0" fillId="0" borderId="4" xfId="0" applyNumberFormat="1" applyBorder="1"/>
    <xf numFmtId="165" fontId="0" fillId="0" borderId="4" xfId="1" applyNumberFormat="1" applyFont="1" applyBorder="1"/>
    <xf numFmtId="0" fontId="4" fillId="0" borderId="4" xfId="0" applyFont="1" applyBorder="1"/>
    <xf numFmtId="165" fontId="0" fillId="0" borderId="7" xfId="1" applyNumberFormat="1" applyFont="1" applyBorder="1"/>
    <xf numFmtId="3" fontId="1" fillId="0" borderId="0" xfId="0" applyNumberFormat="1" applyFont="1"/>
    <xf numFmtId="0" fontId="0" fillId="0" borderId="26" xfId="0" applyBorder="1"/>
    <xf numFmtId="0" fontId="0" fillId="0" borderId="19" xfId="0" applyBorder="1"/>
    <xf numFmtId="3" fontId="0" fillId="0" borderId="5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4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0" fillId="5" borderId="0" xfId="0" applyNumberFormat="1" applyFill="1"/>
    <xf numFmtId="2" fontId="0" fillId="6" borderId="0" xfId="0" applyNumberFormat="1" applyFill="1"/>
    <xf numFmtId="2" fontId="0" fillId="9" borderId="0" xfId="0" applyNumberFormat="1" applyFill="1"/>
    <xf numFmtId="2" fontId="0" fillId="10" borderId="0" xfId="0" applyNumberFormat="1" applyFill="1"/>
    <xf numFmtId="2" fontId="6" fillId="0" borderId="0" xfId="0" applyNumberFormat="1" applyFont="1"/>
    <xf numFmtId="2" fontId="0" fillId="0" borderId="0" xfId="0" applyNumberFormat="1" applyAlignment="1">
      <alignment horizontal="center"/>
    </xf>
    <xf numFmtId="2" fontId="0" fillId="10" borderId="1" xfId="0" applyNumberFormat="1" applyFill="1" applyBorder="1"/>
    <xf numFmtId="2" fontId="4" fillId="10" borderId="1" xfId="0" applyNumberFormat="1" applyFont="1" applyFill="1" applyBorder="1"/>
    <xf numFmtId="2" fontId="4" fillId="6" borderId="1" xfId="0" applyNumberFormat="1" applyFont="1" applyFill="1" applyBorder="1"/>
    <xf numFmtId="2" fontId="4" fillId="5" borderId="1" xfId="0" applyNumberFormat="1" applyFont="1" applyFill="1" applyBorder="1"/>
    <xf numFmtId="2" fontId="0" fillId="5" borderId="1" xfId="0" applyNumberFormat="1" applyFill="1" applyBorder="1"/>
    <xf numFmtId="2" fontId="1" fillId="5" borderId="1" xfId="0" applyNumberFormat="1" applyFont="1" applyFill="1" applyBorder="1"/>
    <xf numFmtId="2" fontId="1" fillId="10" borderId="1" xfId="0" applyNumberFormat="1" applyFont="1" applyFill="1" applyBorder="1"/>
    <xf numFmtId="2" fontId="0" fillId="9" borderId="1" xfId="0" applyNumberFormat="1" applyFill="1" applyBorder="1"/>
    <xf numFmtId="2" fontId="4" fillId="3" borderId="1" xfId="0" applyNumberFormat="1" applyFont="1" applyFill="1" applyBorder="1"/>
    <xf numFmtId="2" fontId="3" fillId="3" borderId="1" xfId="0" applyNumberFormat="1" applyFont="1" applyFill="1" applyBorder="1"/>
    <xf numFmtId="2" fontId="0" fillId="3" borderId="1" xfId="0" applyNumberFormat="1" applyFill="1" applyBorder="1"/>
    <xf numFmtId="2" fontId="1" fillId="3" borderId="1" xfId="0" applyNumberFormat="1" applyFont="1" applyFill="1" applyBorder="1"/>
    <xf numFmtId="2" fontId="0" fillId="6" borderId="1" xfId="0" applyNumberFormat="1" applyFill="1" applyBorder="1"/>
    <xf numFmtId="2" fontId="1" fillId="6" borderId="1" xfId="0" applyNumberFormat="1" applyFont="1" applyFill="1" applyBorder="1"/>
    <xf numFmtId="2" fontId="0" fillId="10" borderId="1" xfId="0" applyNumberFormat="1" applyFill="1" applyBorder="1" applyAlignment="1">
      <alignment horizontal="left"/>
    </xf>
    <xf numFmtId="2" fontId="3" fillId="5" borderId="1" xfId="0" applyNumberFormat="1" applyFont="1" applyFill="1" applyBorder="1"/>
    <xf numFmtId="2" fontId="1" fillId="0" borderId="0" xfId="0" applyNumberFormat="1" applyFont="1" applyAlignment="1">
      <alignment horizontal="center"/>
    </xf>
    <xf numFmtId="2" fontId="1" fillId="9" borderId="1" xfId="0" applyNumberFormat="1" applyFont="1" applyFill="1" applyBorder="1"/>
    <xf numFmtId="2" fontId="3" fillId="6" borderId="1" xfId="0" applyNumberFormat="1" applyFont="1" applyFill="1" applyBorder="1"/>
    <xf numFmtId="2" fontId="4" fillId="9" borderId="1" xfId="0" applyNumberFormat="1" applyFont="1" applyFill="1" applyBorder="1"/>
    <xf numFmtId="2" fontId="4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0" fillId="0" borderId="3" xfId="1" applyFont="1" applyBorder="1" applyAlignment="1">
      <alignment horizontal="center"/>
    </xf>
    <xf numFmtId="43" fontId="3" fillId="2" borderId="0" xfId="1" applyFont="1" applyFill="1" applyAlignment="1">
      <alignment horizontal="center"/>
    </xf>
    <xf numFmtId="43" fontId="3" fillId="8" borderId="0" xfId="1" applyFont="1" applyFill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0" fillId="9" borderId="0" xfId="0" applyNumberFormat="1" applyFill="1" applyBorder="1"/>
    <xf numFmtId="2" fontId="4" fillId="6" borderId="0" xfId="0" applyNumberFormat="1" applyFont="1" applyFill="1" applyBorder="1"/>
    <xf numFmtId="2" fontId="0" fillId="10" borderId="0" xfId="0" applyNumberFormat="1" applyFill="1" applyBorder="1"/>
    <xf numFmtId="2" fontId="4" fillId="5" borderId="0" xfId="0" applyNumberFormat="1" applyFont="1" applyFill="1" applyBorder="1"/>
    <xf numFmtId="2" fontId="0" fillId="6" borderId="0" xfId="0" applyNumberFormat="1" applyFill="1" applyBorder="1"/>
    <xf numFmtId="2" fontId="4" fillId="10" borderId="0" xfId="0" applyNumberFormat="1" applyFont="1" applyFill="1" applyBorder="1"/>
    <xf numFmtId="2" fontId="0" fillId="5" borderId="0" xfId="0" applyNumberFormat="1" applyFill="1" applyBorder="1"/>
    <xf numFmtId="2" fontId="1" fillId="0" borderId="1" xfId="0" applyNumberFormat="1" applyFont="1" applyBorder="1"/>
    <xf numFmtId="2" fontId="7" fillId="0" borderId="1" xfId="0" applyNumberFormat="1" applyFont="1" applyBorder="1"/>
    <xf numFmtId="2" fontId="9" fillId="0" borderId="1" xfId="2" applyNumberFormat="1" applyFont="1" applyFill="1" applyBorder="1"/>
    <xf numFmtId="2" fontId="1" fillId="0" borderId="1" xfId="0" applyNumberFormat="1" applyFont="1" applyBorder="1" applyAlignment="1">
      <alignment vertical="center"/>
    </xf>
    <xf numFmtId="2" fontId="1" fillId="6" borderId="0" xfId="0" applyNumberFormat="1" applyFont="1" applyFill="1" applyBorder="1"/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43" fontId="0" fillId="0" borderId="0" xfId="1" applyFont="1" applyBorder="1" applyAlignment="1">
      <alignment horizontal="center"/>
    </xf>
    <xf numFmtId="2" fontId="4" fillId="3" borderId="0" xfId="0" applyNumberFormat="1" applyFont="1" applyFill="1" applyBorder="1"/>
    <xf numFmtId="2" fontId="0" fillId="3" borderId="0" xfId="0" applyNumberFormat="1" applyFill="1" applyBorder="1"/>
    <xf numFmtId="2" fontId="1" fillId="3" borderId="0" xfId="0" applyNumberFormat="1" applyFont="1" applyFill="1" applyBorder="1"/>
    <xf numFmtId="2" fontId="3" fillId="0" borderId="0" xfId="0" applyNumberFormat="1" applyFont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</cellXfs>
  <cellStyles count="3">
    <cellStyle name="God" xfId="2" builtinId="26"/>
    <cellStyle name="K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90"/>
  <sheetViews>
    <sheetView tabSelected="1" workbookViewId="0">
      <pane xSplit="4" ySplit="7" topLeftCell="E1800" activePane="bottomRight" state="frozen"/>
      <selection pane="topRight" activeCell="E1" sqref="E1"/>
      <selection pane="bottomLeft" activeCell="A8" sqref="A8"/>
      <selection pane="bottomRight" activeCell="Q2" sqref="Q2"/>
    </sheetView>
  </sheetViews>
  <sheetFormatPr defaultRowHeight="15"/>
  <cols>
    <col min="1" max="1" width="11.5703125" bestFit="1" customWidth="1"/>
    <col min="2" max="2" width="24.140625" customWidth="1"/>
    <col min="3" max="3" width="18.85546875" bestFit="1" customWidth="1"/>
    <col min="4" max="4" width="20" bestFit="1" customWidth="1"/>
    <col min="5" max="5" width="11" style="77" customWidth="1"/>
    <col min="6" max="6" width="9.5703125" style="77" customWidth="1"/>
    <col min="7" max="7" width="7.42578125" style="77" bestFit="1" customWidth="1"/>
    <col min="8" max="8" width="5.42578125" style="77" bestFit="1" customWidth="1"/>
    <col min="9" max="9" width="7.42578125" style="77" bestFit="1" customWidth="1"/>
    <col min="10" max="10" width="17.140625" style="77" customWidth="1"/>
    <col min="11" max="11" width="12.5703125" style="77" customWidth="1"/>
    <col min="12" max="12" width="20.140625" style="77" bestFit="1" customWidth="1"/>
    <col min="13" max="13" width="23.42578125" style="77" customWidth="1"/>
    <col min="14" max="15" width="23.140625" style="77" customWidth="1"/>
    <col min="16" max="16" width="14.28515625" style="77" bestFit="1" customWidth="1"/>
    <col min="17" max="17" width="20.7109375" style="77" customWidth="1"/>
    <col min="18" max="18" width="14.42578125" style="77" customWidth="1"/>
    <col min="19" max="19" width="15.85546875" style="77" customWidth="1"/>
    <col min="20" max="20" width="17.42578125" style="77" customWidth="1"/>
    <col min="21" max="21" width="15" style="77" customWidth="1"/>
    <col min="22" max="22" width="17.28515625" style="77" customWidth="1"/>
    <col min="23" max="23" width="14.140625" style="77" customWidth="1"/>
  </cols>
  <sheetData>
    <row r="2" spans="1:30" ht="46.5" customHeight="1">
      <c r="A2" s="43"/>
      <c r="B2" s="39" t="s">
        <v>3305</v>
      </c>
      <c r="C2" s="39"/>
      <c r="D2" s="39"/>
      <c r="E2" s="48"/>
      <c r="F2" s="48"/>
      <c r="G2" s="48"/>
      <c r="H2" s="48"/>
      <c r="I2" s="48"/>
      <c r="J2" s="48"/>
      <c r="K2" s="48"/>
      <c r="L2" s="78" t="s">
        <v>3232</v>
      </c>
      <c r="M2" s="78" t="s">
        <v>3244</v>
      </c>
      <c r="N2" s="78" t="s">
        <v>3270</v>
      </c>
      <c r="O2" s="79" t="s">
        <v>3271</v>
      </c>
      <c r="P2" s="48"/>
      <c r="Q2" s="48"/>
    </row>
    <row r="3" spans="1:30">
      <c r="A3" s="44"/>
      <c r="B3" s="40" t="s">
        <v>3306</v>
      </c>
      <c r="C3" s="39"/>
      <c r="D3" s="39"/>
      <c r="E3" s="48"/>
      <c r="F3" s="48"/>
      <c r="G3" s="48"/>
      <c r="H3" s="48"/>
      <c r="I3" s="48"/>
      <c r="J3" s="48"/>
      <c r="K3" s="78" t="s">
        <v>3231</v>
      </c>
      <c r="L3" s="96">
        <v>3327</v>
      </c>
      <c r="M3" s="96"/>
      <c r="N3" s="97" t="s">
        <v>3228</v>
      </c>
      <c r="O3" s="96">
        <v>3327</v>
      </c>
      <c r="P3" s="48"/>
      <c r="Q3" s="48"/>
    </row>
    <row r="4" spans="1:30">
      <c r="A4" s="45"/>
      <c r="B4" s="39" t="s">
        <v>3243</v>
      </c>
      <c r="C4" s="39"/>
      <c r="D4" s="39"/>
      <c r="E4" s="48"/>
      <c r="F4" s="48"/>
      <c r="G4" s="48"/>
      <c r="H4" s="48"/>
      <c r="I4" s="48"/>
      <c r="J4" s="48"/>
      <c r="K4" s="79" t="s">
        <v>3234</v>
      </c>
      <c r="L4" s="87">
        <v>3973544</v>
      </c>
      <c r="M4" s="87">
        <f>+M6*0.02</f>
        <v>1128160.49</v>
      </c>
      <c r="N4" s="87">
        <f>+M4+L4</f>
        <v>5101704.49</v>
      </c>
      <c r="O4" s="87"/>
      <c r="P4" s="48"/>
      <c r="Q4" s="48"/>
    </row>
    <row r="5" spans="1:30" ht="30">
      <c r="A5" s="46"/>
      <c r="B5" s="40" t="s">
        <v>3307</v>
      </c>
      <c r="C5" s="39"/>
      <c r="D5" s="39"/>
      <c r="E5" s="48"/>
      <c r="F5" s="48"/>
      <c r="G5" s="48"/>
      <c r="H5" s="48"/>
      <c r="I5" s="48"/>
      <c r="J5" s="48"/>
      <c r="K5" s="79" t="s">
        <v>3233</v>
      </c>
      <c r="L5" s="87">
        <f>+L4/L3</f>
        <v>1194.3324316200781</v>
      </c>
      <c r="M5" s="87">
        <f>+M6/O3*0.02</f>
        <v>339.09242260294559</v>
      </c>
      <c r="N5" s="87"/>
      <c r="O5" s="87">
        <f>+O6/O3</f>
        <v>16954.621130147279</v>
      </c>
      <c r="P5" s="48"/>
      <c r="Q5" s="48"/>
    </row>
    <row r="6" spans="1:30">
      <c r="A6" s="39"/>
      <c r="B6" s="39"/>
      <c r="C6" s="39"/>
      <c r="D6" s="39"/>
      <c r="E6" s="48"/>
      <c r="F6" s="48"/>
      <c r="G6" s="48"/>
      <c r="H6" s="48"/>
      <c r="I6" s="48"/>
      <c r="J6" s="48"/>
      <c r="K6" s="48"/>
      <c r="L6" s="98" t="s">
        <v>3213</v>
      </c>
      <c r="M6" s="98">
        <f>+'Bidragark erosion'!C45</f>
        <v>56408024.5</v>
      </c>
      <c r="N6" s="87"/>
      <c r="O6" s="98">
        <f>+'Bidragark erosion'!C45</f>
        <v>56408024.5</v>
      </c>
      <c r="P6" s="48"/>
      <c r="Q6" s="48"/>
    </row>
    <row r="7" spans="1:30" ht="60">
      <c r="A7" s="47" t="s">
        <v>3218</v>
      </c>
      <c r="B7" s="47" t="s">
        <v>0</v>
      </c>
      <c r="C7" s="47" t="s">
        <v>1</v>
      </c>
      <c r="D7" s="47" t="s">
        <v>3219</v>
      </c>
      <c r="E7" s="82" t="s">
        <v>3272</v>
      </c>
      <c r="F7" s="82" t="s">
        <v>3211</v>
      </c>
      <c r="G7" s="70" t="s">
        <v>3215</v>
      </c>
      <c r="H7" s="70" t="s">
        <v>3216</v>
      </c>
      <c r="I7" s="70" t="s">
        <v>3217</v>
      </c>
      <c r="J7" s="82" t="s">
        <v>3322</v>
      </c>
      <c r="K7" s="82" t="s">
        <v>3323</v>
      </c>
      <c r="L7" s="83" t="s">
        <v>3332</v>
      </c>
      <c r="M7" s="82" t="s">
        <v>3333</v>
      </c>
      <c r="N7" s="84" t="s">
        <v>3334</v>
      </c>
      <c r="O7" s="84" t="s">
        <v>3335</v>
      </c>
      <c r="P7" s="70" t="s">
        <v>3330</v>
      </c>
      <c r="Q7" s="70" t="s">
        <v>3331</v>
      </c>
      <c r="R7" s="94" t="s">
        <v>3324</v>
      </c>
      <c r="S7" s="94" t="s">
        <v>3325</v>
      </c>
      <c r="T7" s="94" t="s">
        <v>3326</v>
      </c>
      <c r="U7" s="94" t="s">
        <v>3327</v>
      </c>
      <c r="V7" s="95" t="s">
        <v>3328</v>
      </c>
      <c r="W7" s="94" t="s">
        <v>3324</v>
      </c>
      <c r="X7" s="4"/>
      <c r="Y7" s="4"/>
      <c r="Z7" s="4"/>
      <c r="AA7" s="4"/>
      <c r="AB7" s="4"/>
      <c r="AC7" s="4"/>
      <c r="AD7" s="4"/>
    </row>
    <row r="8" spans="1:30">
      <c r="A8" s="116" t="s">
        <v>65</v>
      </c>
      <c r="B8" s="116" t="s">
        <v>64</v>
      </c>
      <c r="C8" s="116">
        <v>7584620</v>
      </c>
      <c r="D8" s="116" t="s">
        <v>66</v>
      </c>
      <c r="E8" s="126">
        <f>+IF(F8="x",1,0)+IF(G8="x",0.25,0)+IF(H8="x",1,0)+IF(I8="x",0.3,0)+J8+K8</f>
        <v>1.2404766644130625</v>
      </c>
      <c r="F8" s="127" t="s">
        <v>3212</v>
      </c>
      <c r="G8" s="127"/>
      <c r="H8" s="127"/>
      <c r="I8" s="127"/>
      <c r="J8" s="81">
        <v>0.24047666441306248</v>
      </c>
      <c r="K8" s="48"/>
      <c r="L8" s="89">
        <f>+L$5*E8</f>
        <v>1481.5415109764165</v>
      </c>
      <c r="M8" s="89">
        <f>+M$5*E8</f>
        <v>420.63623731824651</v>
      </c>
      <c r="N8" s="89">
        <f>+L8+M8</f>
        <v>1902.1777482946629</v>
      </c>
      <c r="O8" s="89">
        <f>+O$5*E8</f>
        <v>21031.811865912325</v>
      </c>
      <c r="P8" s="127"/>
      <c r="Q8" s="48"/>
      <c r="R8" s="87">
        <v>3206.3555255074998</v>
      </c>
      <c r="S8" s="87">
        <v>100</v>
      </c>
      <c r="T8" s="87">
        <v>2.4942166805267001</v>
      </c>
      <c r="U8" s="87">
        <v>2.7758727073668998</v>
      </c>
      <c r="V8" s="87">
        <v>2.5963492288782999</v>
      </c>
      <c r="W8" s="87">
        <v>3206.3555255061001</v>
      </c>
      <c r="Z8" t="e">
        <v>#N/A</v>
      </c>
      <c r="AA8" t="e">
        <v>#N/A</v>
      </c>
    </row>
    <row r="9" spans="1:30">
      <c r="A9" s="130" t="s">
        <v>68</v>
      </c>
      <c r="B9" s="130" t="s">
        <v>8</v>
      </c>
      <c r="C9" s="130">
        <v>5444861</v>
      </c>
      <c r="D9" s="130" t="s">
        <v>69</v>
      </c>
      <c r="E9" s="126">
        <f>+IF(F9="x",1,0)+IF(G9="x",0.25,0)+IF(H9="x",1,0)+IF(I9="x",0.3,0)</f>
        <v>2.25</v>
      </c>
      <c r="F9" s="126" t="s">
        <v>3212</v>
      </c>
      <c r="G9" s="127" t="s">
        <v>3212</v>
      </c>
      <c r="H9" s="127" t="s">
        <v>3212</v>
      </c>
      <c r="I9" s="127"/>
      <c r="J9" s="48"/>
      <c r="K9" s="48"/>
      <c r="L9" s="89">
        <f>+L$5*E9</f>
        <v>2687.2479711451756</v>
      </c>
      <c r="M9" s="89">
        <f>+M$5*E9</f>
        <v>762.95795085662758</v>
      </c>
      <c r="N9" s="89">
        <f>+L9+M9</f>
        <v>3450.2059220018032</v>
      </c>
      <c r="O9" s="89">
        <f>+O$5*E9</f>
        <v>38147.897542831379</v>
      </c>
      <c r="P9" s="128">
        <v>1.1719999999999999</v>
      </c>
      <c r="Q9" s="48" t="s">
        <v>3228</v>
      </c>
      <c r="R9" s="87">
        <v>443.78296449902001</v>
      </c>
      <c r="S9" s="87">
        <v>100</v>
      </c>
      <c r="T9" s="87">
        <v>0.78073060512543002</v>
      </c>
      <c r="U9" s="87">
        <v>1.1119049787521</v>
      </c>
      <c r="V9" s="87">
        <v>0.97143913815905003</v>
      </c>
      <c r="W9" s="87">
        <f>+(S9/100)*R9</f>
        <v>443.78296449902001</v>
      </c>
      <c r="Z9" t="e">
        <v>#N/A</v>
      </c>
      <c r="AA9" t="e">
        <v>#N/A</v>
      </c>
    </row>
    <row r="10" spans="1:30">
      <c r="A10" s="130" t="s">
        <v>2922</v>
      </c>
      <c r="B10" s="130" t="s">
        <v>8</v>
      </c>
      <c r="C10" s="130">
        <v>9745441</v>
      </c>
      <c r="D10" s="130" t="s">
        <v>2923</v>
      </c>
      <c r="E10" s="126">
        <f>+IF(F10="x",1,0)+IF(G10="x",0.25,0)+IF(H10="x",1,0)+IF(I10="x",0.3,0)</f>
        <v>2.25</v>
      </c>
      <c r="F10" s="127" t="s">
        <v>3212</v>
      </c>
      <c r="G10" s="127" t="s">
        <v>3212</v>
      </c>
      <c r="H10" s="127" t="s">
        <v>3212</v>
      </c>
      <c r="I10" s="127"/>
      <c r="J10" s="48"/>
      <c r="K10" s="48"/>
      <c r="L10" s="89">
        <f>+L$5*E10</f>
        <v>2687.2479711451756</v>
      </c>
      <c r="M10" s="89">
        <f>+M$5*E10</f>
        <v>762.95795085662758</v>
      </c>
      <c r="N10" s="89">
        <f>+L10+M10</f>
        <v>3450.2059220018032</v>
      </c>
      <c r="O10" s="89">
        <f>+O$5*E10</f>
        <v>38147.897542831379</v>
      </c>
      <c r="P10" s="128">
        <v>1.1399999999999999</v>
      </c>
      <c r="Q10" s="48" t="s">
        <v>3228</v>
      </c>
      <c r="R10" s="87">
        <v>441.38529350481002</v>
      </c>
      <c r="S10" s="87">
        <v>100</v>
      </c>
      <c r="T10" s="87">
        <v>0.82520258426666004</v>
      </c>
      <c r="U10" s="87">
        <v>1.1501741409302</v>
      </c>
      <c r="V10" s="87">
        <v>1.0601660685336001</v>
      </c>
      <c r="W10" s="87">
        <f>+(S10/100)*R10</f>
        <v>441.38529350481002</v>
      </c>
      <c r="Z10" t="e">
        <v>#N/A</v>
      </c>
      <c r="AA10" t="e">
        <v>#N/A</v>
      </c>
    </row>
    <row r="11" spans="1:30">
      <c r="A11" s="130" t="s">
        <v>70</v>
      </c>
      <c r="B11" s="130" t="s">
        <v>8</v>
      </c>
      <c r="C11" s="130">
        <v>5444868</v>
      </c>
      <c r="D11" s="130" t="s">
        <v>71</v>
      </c>
      <c r="E11" s="126">
        <f>+IF(F11="x",1,0)+IF(G11="x",0.25,0)+IF(H11="x",1,0)+IF(I11="x",0.3,0)</f>
        <v>2.25</v>
      </c>
      <c r="F11" s="127" t="s">
        <v>3212</v>
      </c>
      <c r="G11" s="127" t="s">
        <v>3212</v>
      </c>
      <c r="H11" s="126" t="s">
        <v>3212</v>
      </c>
      <c r="I11" s="127"/>
      <c r="J11" s="48"/>
      <c r="K11" s="48"/>
      <c r="L11" s="89">
        <f>+L$5*E11</f>
        <v>2687.2479711451756</v>
      </c>
      <c r="M11" s="89">
        <f>+M$5*E11</f>
        <v>762.95795085662758</v>
      </c>
      <c r="N11" s="89">
        <f>+L11+M11</f>
        <v>3450.2059220018032</v>
      </c>
      <c r="O11" s="89">
        <f>+O$5*E11</f>
        <v>38147.897542831379</v>
      </c>
      <c r="P11" s="128">
        <v>1.28</v>
      </c>
      <c r="Q11" s="48" t="s">
        <v>3228</v>
      </c>
      <c r="R11" s="87">
        <v>2697.3846814726999</v>
      </c>
      <c r="S11" s="87">
        <v>100</v>
      </c>
      <c r="T11" s="87">
        <v>0.71428543329239003</v>
      </c>
      <c r="U11" s="87">
        <v>1.3765292167664001</v>
      </c>
      <c r="V11" s="87">
        <v>0.92422220192066995</v>
      </c>
      <c r="W11" s="87">
        <f>+(S11/100)*R11</f>
        <v>2697.3846814726999</v>
      </c>
      <c r="Z11" t="e">
        <v>#N/A</v>
      </c>
      <c r="AA11" t="e">
        <v>#N/A</v>
      </c>
    </row>
    <row r="12" spans="1:30">
      <c r="A12" s="115" t="s">
        <v>72</v>
      </c>
      <c r="B12" s="115" t="s">
        <v>24</v>
      </c>
      <c r="C12" s="115">
        <v>5443348</v>
      </c>
      <c r="D12" s="115" t="s">
        <v>73</v>
      </c>
      <c r="E12" s="65">
        <f>+IF(F12="x",1,0)+IF(G12="x",0.25,0)+IF(H12="x",1,0)+IF(I12="x",0.3,0)</f>
        <v>1</v>
      </c>
      <c r="F12" s="127" t="s">
        <v>3212</v>
      </c>
      <c r="G12" s="127"/>
      <c r="H12" s="127"/>
      <c r="I12" s="127"/>
      <c r="J12" s="48"/>
      <c r="K12" s="48"/>
      <c r="L12" s="89">
        <f>+L$5*E12</f>
        <v>1194.3324316200781</v>
      </c>
      <c r="M12" s="89">
        <f>+M$5*E12</f>
        <v>339.09242260294559</v>
      </c>
      <c r="N12" s="89">
        <f>+L12+M12</f>
        <v>1533.4248542230237</v>
      </c>
      <c r="O12" s="89">
        <f>+O$5*E12</f>
        <v>16954.621130147279</v>
      </c>
      <c r="P12" s="128" t="e">
        <v>#N/A</v>
      </c>
      <c r="Q12" s="48" t="e">
        <v>#N/A</v>
      </c>
      <c r="R12" s="87">
        <v>625.02353899957996</v>
      </c>
      <c r="S12" s="87">
        <v>0</v>
      </c>
      <c r="T12" s="87">
        <v>0</v>
      </c>
      <c r="U12" s="87">
        <v>0</v>
      </c>
      <c r="V12" s="87">
        <v>0</v>
      </c>
      <c r="W12" s="87">
        <f>+(S12/100)*R12</f>
        <v>0</v>
      </c>
      <c r="Z12" t="e">
        <v>#N/A</v>
      </c>
      <c r="AA12" t="e">
        <v>#N/A</v>
      </c>
    </row>
    <row r="13" spans="1:30">
      <c r="A13" s="130" t="s">
        <v>95</v>
      </c>
      <c r="B13" s="130" t="s">
        <v>24</v>
      </c>
      <c r="C13" s="130">
        <v>5442958</v>
      </c>
      <c r="D13" s="130" t="s">
        <v>96</v>
      </c>
      <c r="E13" s="65">
        <f>+IF(F13="x",1,0)+IF(G13="x",0.25,0)+IF(H13="x",1,0)+IF(I13="x",0.3,0)</f>
        <v>1</v>
      </c>
      <c r="F13" s="127" t="s">
        <v>3212</v>
      </c>
      <c r="G13" s="127"/>
      <c r="H13" s="127"/>
      <c r="I13" s="127"/>
      <c r="J13" s="48"/>
      <c r="K13" s="48"/>
      <c r="L13" s="89">
        <f>+L$5*E13</f>
        <v>1194.3324316200781</v>
      </c>
      <c r="M13" s="89">
        <f>+M$5*E13</f>
        <v>339.09242260294559</v>
      </c>
      <c r="N13" s="89">
        <f>+L13+M13</f>
        <v>1533.4248542230237</v>
      </c>
      <c r="O13" s="89">
        <f>+O$5*E13</f>
        <v>16954.621130147279</v>
      </c>
      <c r="P13" s="128" t="e">
        <v>#N/A</v>
      </c>
      <c r="Q13" s="48" t="e">
        <v>#N/A</v>
      </c>
      <c r="R13" s="87">
        <v>446.61910900066999</v>
      </c>
      <c r="S13" s="87">
        <v>12.902200000000001</v>
      </c>
      <c r="T13" s="87">
        <v>0.37007430195808</v>
      </c>
      <c r="U13" s="87">
        <v>0.52525317668914995</v>
      </c>
      <c r="V13" s="87">
        <v>0.48437765861551002</v>
      </c>
      <c r="W13" s="87">
        <f>+(S13/100)*R13</f>
        <v>57.62369068148444</v>
      </c>
      <c r="Z13" t="e">
        <v>#N/A</v>
      </c>
      <c r="AA13" t="e">
        <v>#N/A</v>
      </c>
    </row>
    <row r="14" spans="1:30">
      <c r="A14" s="130" t="s">
        <v>285</v>
      </c>
      <c r="B14" s="130" t="s">
        <v>24</v>
      </c>
      <c r="C14" s="130">
        <v>5443158</v>
      </c>
      <c r="D14" s="130" t="s">
        <v>286</v>
      </c>
      <c r="E14" s="126">
        <f>+IF(F14="x",1,0)+IF(G14="x",0.25,0)+IF(H14="x",1,0)+IF(I14="x",0.3,0)</f>
        <v>2.25</v>
      </c>
      <c r="F14" s="127" t="s">
        <v>3212</v>
      </c>
      <c r="G14" s="127" t="s">
        <v>3212</v>
      </c>
      <c r="H14" s="126" t="s">
        <v>3212</v>
      </c>
      <c r="I14" s="127"/>
      <c r="J14" s="48"/>
      <c r="K14" s="48"/>
      <c r="L14" s="89">
        <f>+L$5*E14</f>
        <v>2687.2479711451756</v>
      </c>
      <c r="M14" s="89">
        <f>+M$5*E14</f>
        <v>762.95795085662758</v>
      </c>
      <c r="N14" s="89">
        <f>+L14+M14</f>
        <v>3450.2059220018032</v>
      </c>
      <c r="O14" s="89">
        <f>+O$5*E14</f>
        <v>38147.897542831379</v>
      </c>
      <c r="P14" s="128">
        <v>2.0840000000000001</v>
      </c>
      <c r="Q14" s="48" t="s">
        <v>3228</v>
      </c>
      <c r="R14" s="87">
        <v>2276.8141834865</v>
      </c>
      <c r="S14" s="87">
        <v>100</v>
      </c>
      <c r="T14" s="87">
        <v>0.16506154835223999</v>
      </c>
      <c r="U14" s="87">
        <v>0.54743659496306996</v>
      </c>
      <c r="V14" s="87">
        <v>0.32418355030554002</v>
      </c>
      <c r="W14" s="87">
        <f>+(S14/100)*R14</f>
        <v>2276.8141834865</v>
      </c>
      <c r="Z14" t="e">
        <v>#N/A</v>
      </c>
      <c r="AA14" t="e">
        <v>#N/A</v>
      </c>
    </row>
    <row r="15" spans="1:30">
      <c r="A15" s="130" t="s">
        <v>287</v>
      </c>
      <c r="B15" s="130" t="s">
        <v>24</v>
      </c>
      <c r="C15" s="130">
        <v>5443143</v>
      </c>
      <c r="D15" s="130" t="s">
        <v>288</v>
      </c>
      <c r="E15" s="126">
        <f>+IF(F15="x",1,0)+IF(G15="x",0.25,0)+IF(H15="x",1,0)+IF(I15="x",0.3,0)</f>
        <v>1.25</v>
      </c>
      <c r="F15" s="127" t="s">
        <v>3212</v>
      </c>
      <c r="G15" s="127" t="s">
        <v>3212</v>
      </c>
      <c r="H15" s="127"/>
      <c r="I15" s="127"/>
      <c r="J15" s="48"/>
      <c r="K15" s="48"/>
      <c r="L15" s="89">
        <f>+L$5*E15</f>
        <v>1492.9155395250975</v>
      </c>
      <c r="M15" s="89">
        <f>+M$5*E15</f>
        <v>423.86552825368199</v>
      </c>
      <c r="N15" s="89">
        <f>+L15+M15</f>
        <v>1916.7810677787795</v>
      </c>
      <c r="O15" s="89">
        <f>+O$5*E15</f>
        <v>21193.276412684099</v>
      </c>
      <c r="P15" s="128">
        <v>2.2370000000000001</v>
      </c>
      <c r="Q15" s="48" t="s">
        <v>3228</v>
      </c>
      <c r="R15" s="87">
        <v>3511.9247980168998</v>
      </c>
      <c r="S15" s="87">
        <v>100</v>
      </c>
      <c r="T15" s="87">
        <v>0.12595142424107</v>
      </c>
      <c r="U15" s="87">
        <v>0.50107216835021995</v>
      </c>
      <c r="V15" s="87">
        <v>0.21410431573215999</v>
      </c>
      <c r="W15" s="87">
        <f>+(S15/100)*R15</f>
        <v>3511.9247980168998</v>
      </c>
      <c r="Z15" t="e">
        <v>#N/A</v>
      </c>
      <c r="AA15" t="e">
        <v>#N/A</v>
      </c>
    </row>
    <row r="16" spans="1:30">
      <c r="A16" s="130" t="s">
        <v>278</v>
      </c>
      <c r="B16" s="130" t="s">
        <v>24</v>
      </c>
      <c r="C16" s="130">
        <v>5443078</v>
      </c>
      <c r="D16" s="130" t="s">
        <v>279</v>
      </c>
      <c r="E16" s="126">
        <f>+IF(F16="x",1,0)+IF(G16="x",0.25,0)+IF(H16="x",1,0)+IF(I16="x",0.3,0)</f>
        <v>2.25</v>
      </c>
      <c r="F16" s="127" t="s">
        <v>3212</v>
      </c>
      <c r="G16" s="127" t="s">
        <v>3212</v>
      </c>
      <c r="H16" s="126" t="s">
        <v>3212</v>
      </c>
      <c r="I16" s="127"/>
      <c r="J16" s="48"/>
      <c r="K16" s="48"/>
      <c r="L16" s="89">
        <f>+L$5*E16</f>
        <v>2687.2479711451756</v>
      </c>
      <c r="M16" s="89">
        <f>+M$5*E16</f>
        <v>762.95795085662758</v>
      </c>
      <c r="N16" s="89">
        <f>+L16+M16</f>
        <v>3450.2059220018032</v>
      </c>
      <c r="O16" s="89">
        <f>+O$5*E16</f>
        <v>38147.897542831379</v>
      </c>
      <c r="P16" s="128">
        <v>1.8260000000000001</v>
      </c>
      <c r="Q16" s="48">
        <v>1.6830000000000001</v>
      </c>
      <c r="R16" s="87">
        <v>2035.6863449836001</v>
      </c>
      <c r="S16" s="87">
        <v>100</v>
      </c>
      <c r="T16" s="87">
        <v>0.41580790281295998</v>
      </c>
      <c r="U16" s="87">
        <v>1.2877954244614001</v>
      </c>
      <c r="V16" s="87">
        <v>0.66764848083520001</v>
      </c>
      <c r="W16" s="87">
        <f>+(S16/100)*R16</f>
        <v>2035.6863449836001</v>
      </c>
      <c r="Z16" t="e">
        <v>#N/A</v>
      </c>
      <c r="AA16" t="e">
        <v>#N/A</v>
      </c>
    </row>
    <row r="17" spans="1:27">
      <c r="A17" s="130" t="s">
        <v>289</v>
      </c>
      <c r="B17" s="130" t="s">
        <v>24</v>
      </c>
      <c r="C17" s="130">
        <v>5443076</v>
      </c>
      <c r="D17" s="130" t="s">
        <v>290</v>
      </c>
      <c r="E17" s="126">
        <f>+IF(F17="x",1,0)+IF(G17="x",0.25,0)+IF(H17="x",1,0)+IF(I17="x",0.3,0)</f>
        <v>2.5499999999999998</v>
      </c>
      <c r="F17" s="127" t="s">
        <v>3212</v>
      </c>
      <c r="G17" s="127" t="s">
        <v>3212</v>
      </c>
      <c r="H17" s="127" t="s">
        <v>3212</v>
      </c>
      <c r="I17" s="127" t="s">
        <v>3212</v>
      </c>
      <c r="J17" s="48"/>
      <c r="K17" s="48"/>
      <c r="L17" s="89">
        <f>+L$5*E17</f>
        <v>3045.5477006311989</v>
      </c>
      <c r="M17" s="89">
        <f>+M$5*E17</f>
        <v>864.68567763751116</v>
      </c>
      <c r="N17" s="89">
        <f>+L17+M17</f>
        <v>3910.2333782687101</v>
      </c>
      <c r="O17" s="89">
        <f>+O$5*E17</f>
        <v>43234.283881875563</v>
      </c>
      <c r="P17" s="128">
        <v>1.95</v>
      </c>
      <c r="Q17" s="48">
        <v>1.419</v>
      </c>
      <c r="R17" s="87">
        <v>409.38911449158002</v>
      </c>
      <c r="S17" s="87">
        <v>100</v>
      </c>
      <c r="T17" s="87">
        <v>0.52935343980788996</v>
      </c>
      <c r="U17" s="87">
        <v>1.0883548259735001</v>
      </c>
      <c r="V17" s="87">
        <v>0.79689984249346002</v>
      </c>
      <c r="W17" s="87">
        <f>+(S17/100)*R17</f>
        <v>409.38911449158002</v>
      </c>
      <c r="Z17" t="e">
        <v>#N/A</v>
      </c>
      <c r="AA17" t="e">
        <v>#N/A</v>
      </c>
    </row>
    <row r="18" spans="1:27">
      <c r="A18" s="130" t="s">
        <v>291</v>
      </c>
      <c r="B18" s="130" t="s">
        <v>24</v>
      </c>
      <c r="C18" s="130">
        <v>5443150</v>
      </c>
      <c r="D18" s="130" t="s">
        <v>292</v>
      </c>
      <c r="E18" s="126">
        <f>+IF(F18="x",1,0)+IF(G18="x",0.25,0)+IF(H18="x",1,0)+IF(I18="x",0.3,0)</f>
        <v>2.25</v>
      </c>
      <c r="F18" s="127" t="s">
        <v>3212</v>
      </c>
      <c r="G18" s="127" t="s">
        <v>3212</v>
      </c>
      <c r="H18" s="126" t="s">
        <v>3212</v>
      </c>
      <c r="I18" s="127"/>
      <c r="J18" s="48"/>
      <c r="K18" s="48"/>
      <c r="L18" s="89">
        <f>+L$5*E18</f>
        <v>2687.2479711451756</v>
      </c>
      <c r="M18" s="89">
        <f>+M$5*E18</f>
        <v>762.95795085662758</v>
      </c>
      <c r="N18" s="89">
        <f>+L18+M18</f>
        <v>3450.2059220018032</v>
      </c>
      <c r="O18" s="89">
        <f>+O$5*E18</f>
        <v>38147.897542831379</v>
      </c>
      <c r="P18" s="71">
        <v>2.0569999999999999</v>
      </c>
      <c r="Q18" s="48" t="s">
        <v>3228</v>
      </c>
      <c r="R18" s="87">
        <v>597.84764699580001</v>
      </c>
      <c r="S18" s="87">
        <v>100</v>
      </c>
      <c r="T18" s="87">
        <v>0.27030143141746998</v>
      </c>
      <c r="U18" s="87">
        <v>0.48803547024727001</v>
      </c>
      <c r="V18" s="87">
        <v>0.36873600314993998</v>
      </c>
      <c r="W18" s="87">
        <f>+(S18/100)*R18</f>
        <v>597.84764699580001</v>
      </c>
      <c r="Z18" t="e">
        <v>#N/A</v>
      </c>
      <c r="AA18" t="e">
        <v>#N/A</v>
      </c>
    </row>
    <row r="19" spans="1:27">
      <c r="A19" s="130" t="s">
        <v>293</v>
      </c>
      <c r="B19" s="130" t="s">
        <v>24</v>
      </c>
      <c r="C19" s="130">
        <v>5443073</v>
      </c>
      <c r="D19" s="130" t="s">
        <v>294</v>
      </c>
      <c r="E19" s="126">
        <f>+IF(F19="x",1,0)+IF(G19="x",0.25,0)+IF(H19="x",1,0)+IF(I19="x",0.3,0)</f>
        <v>2.5499999999999998</v>
      </c>
      <c r="F19" s="127" t="s">
        <v>3212</v>
      </c>
      <c r="G19" s="127" t="s">
        <v>3212</v>
      </c>
      <c r="H19" s="127" t="s">
        <v>3212</v>
      </c>
      <c r="I19" s="126" t="s">
        <v>3212</v>
      </c>
      <c r="J19" s="48"/>
      <c r="K19" s="48"/>
      <c r="L19" s="89">
        <f>+L$5*E19</f>
        <v>3045.5477006311989</v>
      </c>
      <c r="M19" s="89">
        <f>+M$5*E19</f>
        <v>864.68567763751116</v>
      </c>
      <c r="N19" s="89">
        <f>+L19+M19</f>
        <v>3910.2333782687101</v>
      </c>
      <c r="O19" s="89">
        <f>+O$5*E19</f>
        <v>43234.283881875563</v>
      </c>
      <c r="P19" s="128">
        <v>1.8520000000000001</v>
      </c>
      <c r="Q19" s="48">
        <v>1.857</v>
      </c>
      <c r="R19" s="87">
        <v>497.35173300175001</v>
      </c>
      <c r="S19" s="87">
        <v>100</v>
      </c>
      <c r="T19" s="87">
        <v>0.59348559379578003</v>
      </c>
      <c r="U19" s="87">
        <v>1.1408170461655001</v>
      </c>
      <c r="V19" s="87">
        <v>0.91636187299604999</v>
      </c>
      <c r="W19" s="87">
        <f>+(S19/100)*R19</f>
        <v>497.35173300175001</v>
      </c>
      <c r="Z19" t="e">
        <v>#N/A</v>
      </c>
      <c r="AA19" t="e">
        <v>#N/A</v>
      </c>
    </row>
    <row r="20" spans="1:27">
      <c r="A20" s="130" t="s">
        <v>295</v>
      </c>
      <c r="B20" s="130" t="s">
        <v>24</v>
      </c>
      <c r="C20" s="130">
        <v>5443149</v>
      </c>
      <c r="D20" s="130" t="s">
        <v>296</v>
      </c>
      <c r="E20" s="126">
        <f>+IF(F20="x",1,0)+IF(G20="x",0.25,0)+IF(H20="x",1,0)+IF(I20="x",0.3,0)</f>
        <v>2.5499999999999998</v>
      </c>
      <c r="F20" s="127" t="s">
        <v>3212</v>
      </c>
      <c r="G20" s="127" t="s">
        <v>3212</v>
      </c>
      <c r="H20" s="126" t="s">
        <v>3212</v>
      </c>
      <c r="I20" s="127" t="s">
        <v>3212</v>
      </c>
      <c r="J20" s="48"/>
      <c r="K20" s="48"/>
      <c r="L20" s="89">
        <f>+L$5*E20</f>
        <v>3045.5477006311989</v>
      </c>
      <c r="M20" s="89">
        <f>+M$5*E20</f>
        <v>864.68567763751116</v>
      </c>
      <c r="N20" s="89">
        <f>+L20+M20</f>
        <v>3910.2333782687101</v>
      </c>
      <c r="O20" s="89">
        <f>+O$5*E20</f>
        <v>43234.283881875563</v>
      </c>
      <c r="P20" s="128">
        <v>2.23</v>
      </c>
      <c r="Q20" s="48">
        <v>1.915</v>
      </c>
      <c r="R20" s="87">
        <v>1222.5560890167999</v>
      </c>
      <c r="S20" s="87">
        <v>100</v>
      </c>
      <c r="T20" s="87">
        <v>0.37722346186638001</v>
      </c>
      <c r="U20" s="87">
        <v>0.64636838436126998</v>
      </c>
      <c r="V20" s="87">
        <v>0.50816599547365005</v>
      </c>
      <c r="W20" s="87">
        <f>+(S20/100)*R20</f>
        <v>1222.5560890167999</v>
      </c>
      <c r="Z20" t="e">
        <v>#N/A</v>
      </c>
      <c r="AA20" t="e">
        <v>#N/A</v>
      </c>
    </row>
    <row r="21" spans="1:27">
      <c r="A21" s="131" t="s">
        <v>297</v>
      </c>
      <c r="B21" s="132" t="s">
        <v>24</v>
      </c>
      <c r="C21" s="131">
        <v>5443149</v>
      </c>
      <c r="D21" s="131" t="s">
        <v>296</v>
      </c>
      <c r="E21" s="126">
        <f>+IF(F21="x",1,0)+IF(G21="x",0.25,0)+IF(H21="x",1,0)+IF(I21="x",0.3,0)+J21+K21</f>
        <v>1.0650432576242634</v>
      </c>
      <c r="F21" s="126" t="s">
        <v>3212</v>
      </c>
      <c r="G21" s="127"/>
      <c r="H21" s="127"/>
      <c r="I21" s="127"/>
      <c r="J21" s="48"/>
      <c r="K21" s="48">
        <f>0.75*(R21/5000)</f>
        <v>6.5043257624263495E-2</v>
      </c>
      <c r="L21" s="89">
        <f>+L$5*E21</f>
        <v>1272.0157036589558</v>
      </c>
      <c r="M21" s="89">
        <f>+M$5*E21</f>
        <v>361.14809840474459</v>
      </c>
      <c r="N21" s="89">
        <f>+L21+M21</f>
        <v>1633.1638020637004</v>
      </c>
      <c r="O21" s="89">
        <f>+O$5*E21</f>
        <v>18057.40492023723</v>
      </c>
      <c r="P21" s="127"/>
      <c r="Q21" s="48"/>
      <c r="R21" s="87">
        <v>433.62171749509002</v>
      </c>
      <c r="S21" s="87">
        <v>100</v>
      </c>
      <c r="T21" s="87">
        <v>0.53555637598037997</v>
      </c>
      <c r="U21" s="87">
        <v>0.83487498760223</v>
      </c>
      <c r="V21" s="87">
        <v>0.66230370733472999</v>
      </c>
      <c r="W21" s="87">
        <v>433.62171749552999</v>
      </c>
      <c r="Z21" t="e">
        <v>#N/A</v>
      </c>
      <c r="AA21" t="e">
        <v>#N/A</v>
      </c>
    </row>
    <row r="22" spans="1:27">
      <c r="A22" s="115" t="s">
        <v>97</v>
      </c>
      <c r="B22" s="115" t="s">
        <v>24</v>
      </c>
      <c r="C22" s="115">
        <v>5443354</v>
      </c>
      <c r="D22" s="115" t="s">
        <v>98</v>
      </c>
      <c r="E22" s="65">
        <f>+IF(F22="x",1,0)+IF(G22="x",0.25,0)+IF(H22="x",1,0)+IF(I22="x",0.3,0)</f>
        <v>1</v>
      </c>
      <c r="F22" s="127" t="s">
        <v>3212</v>
      </c>
      <c r="G22" s="127"/>
      <c r="H22" s="127"/>
      <c r="I22" s="127"/>
      <c r="J22" s="48"/>
      <c r="K22" s="48"/>
      <c r="L22" s="89">
        <f>+L$5*E22</f>
        <v>1194.3324316200781</v>
      </c>
      <c r="M22" s="89">
        <f>+M$5*E22</f>
        <v>339.09242260294559</v>
      </c>
      <c r="N22" s="89">
        <f>+L22+M22</f>
        <v>1533.4248542230237</v>
      </c>
      <c r="O22" s="89">
        <f>+O$5*E22</f>
        <v>16954.621130147279</v>
      </c>
      <c r="P22" s="128" t="e">
        <v>#N/A</v>
      </c>
      <c r="Q22" s="48" t="e">
        <v>#N/A</v>
      </c>
      <c r="R22" s="87">
        <v>110.48837150078</v>
      </c>
      <c r="S22" s="87">
        <v>0</v>
      </c>
      <c r="T22" s="87">
        <v>0</v>
      </c>
      <c r="U22" s="87">
        <v>0</v>
      </c>
      <c r="V22" s="87">
        <v>0</v>
      </c>
      <c r="W22" s="87">
        <f>+(S22/100)*R22</f>
        <v>0</v>
      </c>
      <c r="Z22" t="e">
        <v>#N/A</v>
      </c>
      <c r="AA22" t="e">
        <v>#N/A</v>
      </c>
    </row>
    <row r="23" spans="1:27">
      <c r="A23" s="130" t="s">
        <v>3172</v>
      </c>
      <c r="B23" s="130" t="s">
        <v>24</v>
      </c>
      <c r="C23" s="130">
        <v>100081498</v>
      </c>
      <c r="D23" s="130" t="s">
        <v>3173</v>
      </c>
      <c r="E23" s="126">
        <f>+IF(F23="x",1,0)+IF(G23="x",0.25,0)+IF(H23="x",1,0)+IF(I23="x",0.3,0)</f>
        <v>2.5499999999999998</v>
      </c>
      <c r="F23" s="127" t="s">
        <v>3212</v>
      </c>
      <c r="G23" s="127" t="s">
        <v>3212</v>
      </c>
      <c r="H23" s="126" t="s">
        <v>3212</v>
      </c>
      <c r="I23" s="127" t="s">
        <v>3212</v>
      </c>
      <c r="J23" s="48"/>
      <c r="K23" s="48"/>
      <c r="L23" s="89">
        <f>+L$5*E23</f>
        <v>3045.5477006311989</v>
      </c>
      <c r="M23" s="89">
        <f>+M$5*E23</f>
        <v>864.68567763751116</v>
      </c>
      <c r="N23" s="89">
        <f>+L23+M23</f>
        <v>3910.2333782687101</v>
      </c>
      <c r="O23" s="89">
        <f>+O$5*E23</f>
        <v>43234.283881875563</v>
      </c>
      <c r="P23" s="128">
        <v>1.79</v>
      </c>
      <c r="Q23" s="48">
        <v>1.863</v>
      </c>
      <c r="R23" s="87">
        <v>159.31843300288</v>
      </c>
      <c r="S23" s="87">
        <v>100</v>
      </c>
      <c r="T23" s="87">
        <v>0.63995516300201005</v>
      </c>
      <c r="U23" s="87">
        <v>0.84212929010391002</v>
      </c>
      <c r="V23" s="87">
        <v>0.73195683757464003</v>
      </c>
      <c r="W23" s="87">
        <f>+(S23/100)*R23</f>
        <v>159.31843300288</v>
      </c>
      <c r="Z23" t="e">
        <v>#N/A</v>
      </c>
      <c r="AA23" t="e">
        <v>#N/A</v>
      </c>
    </row>
    <row r="24" spans="1:27">
      <c r="A24" s="130" t="s">
        <v>300</v>
      </c>
      <c r="B24" s="130" t="s">
        <v>24</v>
      </c>
      <c r="C24" s="130">
        <v>5443152</v>
      </c>
      <c r="D24" s="130" t="s">
        <v>301</v>
      </c>
      <c r="E24" s="126">
        <f>+IF(F24="x",1,0)+IF(G24="x",0.25,0)+IF(H24="x",1,0)+IF(I24="x",0.3,0)</f>
        <v>2.25</v>
      </c>
      <c r="F24" s="127" t="s">
        <v>3212</v>
      </c>
      <c r="G24" s="127" t="s">
        <v>3212</v>
      </c>
      <c r="H24" s="127" t="s">
        <v>3212</v>
      </c>
      <c r="I24" s="127"/>
      <c r="J24" s="48"/>
      <c r="K24" s="48"/>
      <c r="L24" s="89">
        <f>+L$5*E24</f>
        <v>2687.2479711451756</v>
      </c>
      <c r="M24" s="89">
        <f>+M$5*E24</f>
        <v>762.95795085662758</v>
      </c>
      <c r="N24" s="89">
        <f>+L24+M24</f>
        <v>3450.2059220018032</v>
      </c>
      <c r="O24" s="89">
        <f>+O$5*E24</f>
        <v>38147.897542831379</v>
      </c>
      <c r="P24" s="128">
        <v>2.008</v>
      </c>
      <c r="Q24" s="48" t="s">
        <v>3228</v>
      </c>
      <c r="R24" s="87">
        <v>273.51447200324998</v>
      </c>
      <c r="S24" s="87">
        <v>100</v>
      </c>
      <c r="T24" s="87">
        <v>0.56919950246811002</v>
      </c>
      <c r="U24" s="87">
        <v>0.85716354846954002</v>
      </c>
      <c r="V24" s="87">
        <v>0.69698914731900996</v>
      </c>
      <c r="W24" s="87">
        <f>+(S24/100)*R24</f>
        <v>273.51447200324998</v>
      </c>
      <c r="Z24" t="e">
        <v>#N/A</v>
      </c>
      <c r="AA24" t="e">
        <v>#N/A</v>
      </c>
    </row>
    <row r="25" spans="1:27">
      <c r="A25" s="130" t="s">
        <v>298</v>
      </c>
      <c r="B25" s="130" t="s">
        <v>24</v>
      </c>
      <c r="C25" s="130">
        <v>8083969</v>
      </c>
      <c r="D25" s="130" t="s">
        <v>299</v>
      </c>
      <c r="E25" s="126">
        <f>+IF(F25="x",1,0)+IF(G25="x",0.25,0)+IF(H25="x",1,0)+IF(I25="x",0.3,0)</f>
        <v>2.25</v>
      </c>
      <c r="F25" s="127" t="s">
        <v>3212</v>
      </c>
      <c r="G25" s="127" t="s">
        <v>3212</v>
      </c>
      <c r="H25" s="126" t="s">
        <v>3212</v>
      </c>
      <c r="I25" s="127"/>
      <c r="J25" s="48"/>
      <c r="K25" s="48"/>
      <c r="L25" s="89">
        <f>+L$5*E25</f>
        <v>2687.2479711451756</v>
      </c>
      <c r="M25" s="89">
        <f>+M$5*E25</f>
        <v>762.95795085662758</v>
      </c>
      <c r="N25" s="89">
        <f>+L25+M25</f>
        <v>3450.2059220018032</v>
      </c>
      <c r="O25" s="89">
        <f>+O$5*E25</f>
        <v>38147.897542831379</v>
      </c>
      <c r="P25" s="128">
        <v>1.766</v>
      </c>
      <c r="Q25" s="48" t="s">
        <v>3228</v>
      </c>
      <c r="R25" s="87">
        <v>697.67328300230997</v>
      </c>
      <c r="S25" s="87">
        <v>100</v>
      </c>
      <c r="T25" s="87">
        <v>0.65572535991669001</v>
      </c>
      <c r="U25" s="87">
        <v>1.2283943891525</v>
      </c>
      <c r="V25" s="87">
        <v>0.93871291001997004</v>
      </c>
      <c r="W25" s="87">
        <f>+(S25/100)*R25</f>
        <v>697.67328300230997</v>
      </c>
      <c r="Z25" t="e">
        <v>#N/A</v>
      </c>
      <c r="AA25" t="e">
        <v>#N/A</v>
      </c>
    </row>
    <row r="26" spans="1:27">
      <c r="A26" s="130" t="s">
        <v>303</v>
      </c>
      <c r="B26" s="130" t="s">
        <v>24</v>
      </c>
      <c r="C26" s="130">
        <v>5443148</v>
      </c>
      <c r="D26" s="130" t="s">
        <v>304</v>
      </c>
      <c r="E26" s="126">
        <f>+IF(F26="x",1,0)+IF(G26="x",0.25,0)+IF(H26="x",1,0)+IF(I26="x",0.3,0)</f>
        <v>2.5499999999999998</v>
      </c>
      <c r="F26" s="127" t="s">
        <v>3212</v>
      </c>
      <c r="G26" s="127" t="s">
        <v>3212</v>
      </c>
      <c r="H26" s="127" t="s">
        <v>3212</v>
      </c>
      <c r="I26" s="127" t="s">
        <v>3212</v>
      </c>
      <c r="J26" s="48"/>
      <c r="K26" s="48"/>
      <c r="L26" s="89">
        <f>+L$5*E26</f>
        <v>3045.5477006311989</v>
      </c>
      <c r="M26" s="89">
        <f>+M$5*E26</f>
        <v>864.68567763751116</v>
      </c>
      <c r="N26" s="89">
        <f>+L26+M26</f>
        <v>3910.2333782687101</v>
      </c>
      <c r="O26" s="89">
        <f>+O$5*E26</f>
        <v>43234.283881875563</v>
      </c>
      <c r="P26" s="128">
        <v>1.9850000000000001</v>
      </c>
      <c r="Q26" s="48">
        <v>1.6719999999999999</v>
      </c>
      <c r="R26" s="87">
        <v>454.57698650838</v>
      </c>
      <c r="S26" s="87">
        <v>100</v>
      </c>
      <c r="T26" s="87">
        <v>0.58065921068191995</v>
      </c>
      <c r="U26" s="87">
        <v>1.0922448635101001</v>
      </c>
      <c r="V26" s="87">
        <v>0.86368386678814002</v>
      </c>
      <c r="W26" s="87">
        <f>+(S26/100)*R26</f>
        <v>454.57698650838</v>
      </c>
      <c r="Z26" t="e">
        <v>#N/A</v>
      </c>
      <c r="AA26" t="e">
        <v>#N/A</v>
      </c>
    </row>
    <row r="27" spans="1:27">
      <c r="A27" s="130" t="s">
        <v>307</v>
      </c>
      <c r="B27" s="130" t="s">
        <v>24</v>
      </c>
      <c r="C27" s="130">
        <v>5443067</v>
      </c>
      <c r="D27" s="130" t="s">
        <v>306</v>
      </c>
      <c r="E27" s="126">
        <f>+IF(F27="x",1,0)+IF(G27="x",0.25,0)+IF(H27="x",1,0)+IF(I27="x",0.3,0)</f>
        <v>2.25</v>
      </c>
      <c r="F27" s="127" t="s">
        <v>3212</v>
      </c>
      <c r="G27" s="127" t="s">
        <v>3212</v>
      </c>
      <c r="H27" s="126" t="s">
        <v>3212</v>
      </c>
      <c r="I27" s="127"/>
      <c r="J27" s="48"/>
      <c r="K27" s="48"/>
      <c r="L27" s="89">
        <f>+L$5*E27</f>
        <v>2687.2479711451756</v>
      </c>
      <c r="M27" s="89">
        <f>+M$5*E27</f>
        <v>762.95795085662758</v>
      </c>
      <c r="N27" s="89">
        <f>+L27+M27</f>
        <v>3450.2059220018032</v>
      </c>
      <c r="O27" s="89">
        <f>+O$5*E27</f>
        <v>38147.897542831379</v>
      </c>
      <c r="P27" s="128">
        <v>1.292</v>
      </c>
      <c r="Q27" s="48" t="s">
        <v>3228</v>
      </c>
      <c r="R27" s="87">
        <v>405.48869799592001</v>
      </c>
      <c r="S27" s="87">
        <v>100</v>
      </c>
      <c r="T27" s="87">
        <v>0.96881663799286</v>
      </c>
      <c r="U27" s="87">
        <v>1.3410987854004</v>
      </c>
      <c r="V27" s="87">
        <v>1.1530899816389999</v>
      </c>
      <c r="W27" s="87">
        <f>+(S27/100)*R27</f>
        <v>405.48869799592001</v>
      </c>
      <c r="Z27" t="e">
        <v>#N/A</v>
      </c>
      <c r="AA27" t="e">
        <v>#N/A</v>
      </c>
    </row>
    <row r="28" spans="1:27">
      <c r="A28" s="130" t="s">
        <v>305</v>
      </c>
      <c r="B28" s="130" t="s">
        <v>24</v>
      </c>
      <c r="C28" s="130">
        <v>5443060</v>
      </c>
      <c r="D28" s="130" t="s">
        <v>306</v>
      </c>
      <c r="E28" s="126">
        <f>+IF(F28="x",1,0)+IF(G28="x",0.25,0)+IF(H28="x",1,0)+IF(I28="x",0.3,0)</f>
        <v>2.25</v>
      </c>
      <c r="F28" s="127" t="s">
        <v>3212</v>
      </c>
      <c r="G28" s="127" t="s">
        <v>3212</v>
      </c>
      <c r="H28" s="126" t="s">
        <v>3212</v>
      </c>
      <c r="I28" s="127"/>
      <c r="J28" s="48"/>
      <c r="K28" s="48"/>
      <c r="L28" s="89">
        <f>+L$5*E28</f>
        <v>2687.2479711451756</v>
      </c>
      <c r="M28" s="89">
        <f>+M$5*E28</f>
        <v>762.95795085662758</v>
      </c>
      <c r="N28" s="89">
        <f>+L28+M28</f>
        <v>3450.2059220018032</v>
      </c>
      <c r="O28" s="89">
        <f>+O$5*E28</f>
        <v>38147.897542831379</v>
      </c>
      <c r="P28" s="128">
        <v>1.929</v>
      </c>
      <c r="Q28" s="48" t="s">
        <v>3228</v>
      </c>
      <c r="R28" s="87">
        <v>374.82529200762002</v>
      </c>
      <c r="S28" s="87">
        <v>100</v>
      </c>
      <c r="T28" s="87">
        <v>0.71670353412627996</v>
      </c>
      <c r="U28" s="87">
        <v>1.2293405532837001</v>
      </c>
      <c r="V28" s="87">
        <v>0.94494854497909997</v>
      </c>
      <c r="W28" s="87">
        <f>+(S28/100)*R28</f>
        <v>374.82529200762002</v>
      </c>
      <c r="Z28" t="e">
        <v>#N/A</v>
      </c>
      <c r="AA28" t="e">
        <v>#N/A</v>
      </c>
    </row>
    <row r="29" spans="1:27">
      <c r="A29" s="130" t="s">
        <v>308</v>
      </c>
      <c r="B29" s="130" t="s">
        <v>24</v>
      </c>
      <c r="C29" s="130">
        <v>5443147</v>
      </c>
      <c r="D29" s="130" t="s">
        <v>309</v>
      </c>
      <c r="E29" s="126">
        <f>+IF(F29="x",1,0)+IF(G29="x",0.25,0)+IF(H29="x",1,0)+IF(I29="x",0.3,0)</f>
        <v>2.5499999999999998</v>
      </c>
      <c r="F29" s="127" t="s">
        <v>3212</v>
      </c>
      <c r="G29" s="127" t="s">
        <v>3212</v>
      </c>
      <c r="H29" s="127" t="s">
        <v>3212</v>
      </c>
      <c r="I29" s="127" t="s">
        <v>3212</v>
      </c>
      <c r="J29" s="48"/>
      <c r="K29" s="48"/>
      <c r="L29" s="89">
        <f>+L$5*E29</f>
        <v>3045.5477006311989</v>
      </c>
      <c r="M29" s="89">
        <f>+M$5*E29</f>
        <v>864.68567763751116</v>
      </c>
      <c r="N29" s="89">
        <f>+L29+M29</f>
        <v>3910.2333782687101</v>
      </c>
      <c r="O29" s="89">
        <f>+O$5*E29</f>
        <v>43234.283881875563</v>
      </c>
      <c r="P29" s="128">
        <v>1.976</v>
      </c>
      <c r="Q29" s="48">
        <v>1.7949999999999999</v>
      </c>
      <c r="R29" s="87">
        <v>603.35246399488994</v>
      </c>
      <c r="S29" s="87">
        <v>100</v>
      </c>
      <c r="T29" s="87">
        <v>0.61861282587051003</v>
      </c>
      <c r="U29" s="87">
        <v>1.0960296392441</v>
      </c>
      <c r="V29" s="87">
        <v>0.89307823607340997</v>
      </c>
      <c r="W29" s="87">
        <f>+(S29/100)*R29</f>
        <v>603.35246399488994</v>
      </c>
      <c r="Z29" t="e">
        <v>#N/A</v>
      </c>
      <c r="AA29" t="e">
        <v>#N/A</v>
      </c>
    </row>
    <row r="30" spans="1:27">
      <c r="A30" s="130" t="s">
        <v>310</v>
      </c>
      <c r="B30" s="130" t="s">
        <v>24</v>
      </c>
      <c r="C30" s="130">
        <v>5443059</v>
      </c>
      <c r="D30" s="130" t="s">
        <v>311</v>
      </c>
      <c r="E30" s="126">
        <f>+IF(F30="x",1,0)+IF(G30="x",0.25,0)+IF(H30="x",1,0)+IF(I30="x",0.3,0)</f>
        <v>1.55</v>
      </c>
      <c r="F30" s="127" t="s">
        <v>3212</v>
      </c>
      <c r="G30" s="127" t="s">
        <v>3212</v>
      </c>
      <c r="H30" s="127"/>
      <c r="I30" s="127" t="s">
        <v>3212</v>
      </c>
      <c r="J30" s="48"/>
      <c r="K30" s="48"/>
      <c r="L30" s="89">
        <f>+L$5*E30</f>
        <v>1851.2152690111211</v>
      </c>
      <c r="M30" s="89">
        <f>+M$5*E30</f>
        <v>525.59325503456569</v>
      </c>
      <c r="N30" s="89">
        <f>+L30+M30</f>
        <v>2376.8085240456867</v>
      </c>
      <c r="O30" s="89">
        <f>+O$5*E30</f>
        <v>26279.662751728283</v>
      </c>
      <c r="P30" s="128">
        <v>3.032</v>
      </c>
      <c r="Q30" s="48">
        <v>1.093</v>
      </c>
      <c r="R30" s="87">
        <v>223.88879499883001</v>
      </c>
      <c r="S30" s="87">
        <v>100</v>
      </c>
      <c r="T30" s="87">
        <v>0.76864010095596003</v>
      </c>
      <c r="U30" s="87">
        <v>1.0174940824509</v>
      </c>
      <c r="V30" s="87">
        <v>0.88673237738786004</v>
      </c>
      <c r="W30" s="87">
        <f>+(S30/100)*R30</f>
        <v>223.88879499883001</v>
      </c>
      <c r="Z30" t="e">
        <v>#N/A</v>
      </c>
      <c r="AA30" t="e">
        <v>#N/A</v>
      </c>
    </row>
    <row r="31" spans="1:27">
      <c r="A31" s="130" t="s">
        <v>312</v>
      </c>
      <c r="B31" s="130" t="s">
        <v>24</v>
      </c>
      <c r="C31" s="130">
        <v>5443146</v>
      </c>
      <c r="D31" s="130" t="s">
        <v>313</v>
      </c>
      <c r="E31" s="126">
        <f>+IF(F31="x",1,0)+IF(G31="x",0.25,0)+IF(H31="x",1,0)+IF(I31="x",0.3,0)</f>
        <v>2.25</v>
      </c>
      <c r="F31" s="127" t="s">
        <v>3212</v>
      </c>
      <c r="G31" s="127" t="s">
        <v>3212</v>
      </c>
      <c r="H31" s="127" t="s">
        <v>3212</v>
      </c>
      <c r="I31" s="127"/>
      <c r="J31" s="48"/>
      <c r="K31" s="48"/>
      <c r="L31" s="89">
        <f>+L$5*E31</f>
        <v>2687.2479711451756</v>
      </c>
      <c r="M31" s="89">
        <f>+M$5*E31</f>
        <v>762.95795085662758</v>
      </c>
      <c r="N31" s="89">
        <f>+L31+M31</f>
        <v>3450.2059220018032</v>
      </c>
      <c r="O31" s="89">
        <f>+O$5*E31</f>
        <v>38147.897542831379</v>
      </c>
      <c r="P31" s="128">
        <v>1.859</v>
      </c>
      <c r="Q31" s="48" t="s">
        <v>3228</v>
      </c>
      <c r="R31" s="87">
        <v>432.64169799846002</v>
      </c>
      <c r="S31" s="87">
        <v>100</v>
      </c>
      <c r="T31" s="87">
        <v>0.69262766838073997</v>
      </c>
      <c r="U31" s="87">
        <v>1.0896164178848</v>
      </c>
      <c r="V31" s="87">
        <v>0.89809184974723999</v>
      </c>
      <c r="W31" s="87">
        <f>+(S31/100)*R31</f>
        <v>432.64169799846002</v>
      </c>
      <c r="Z31" t="e">
        <v>#N/A</v>
      </c>
      <c r="AA31" t="e">
        <v>#N/A</v>
      </c>
    </row>
    <row r="32" spans="1:27">
      <c r="A32" s="131" t="s">
        <v>316</v>
      </c>
      <c r="B32" s="131" t="s">
        <v>8</v>
      </c>
      <c r="C32" s="131">
        <v>5443826</v>
      </c>
      <c r="D32" s="131" t="s">
        <v>315</v>
      </c>
      <c r="E32" s="126">
        <f>+IF(F32="x",1,0)+IF(G32="x",0.25,0)+IF(H32="x",1,0)+IF(I32="x",0.3,0)+J32+K32</f>
        <v>2.5499999999999998</v>
      </c>
      <c r="F32" s="126" t="s">
        <v>3212</v>
      </c>
      <c r="G32" s="126" t="s">
        <v>3212</v>
      </c>
      <c r="H32" s="126" t="s">
        <v>3212</v>
      </c>
      <c r="I32" s="126" t="s">
        <v>3212</v>
      </c>
      <c r="J32" s="48"/>
      <c r="K32" s="48"/>
      <c r="L32" s="89">
        <f>+L$5*E32</f>
        <v>3045.5477006311989</v>
      </c>
      <c r="M32" s="89">
        <f>+M$5*E32</f>
        <v>864.68567763751116</v>
      </c>
      <c r="N32" s="89">
        <f>+L32+M32</f>
        <v>3910.2333782687101</v>
      </c>
      <c r="O32" s="89">
        <f>+O$5*E32</f>
        <v>43234.283881875563</v>
      </c>
      <c r="P32" s="127"/>
      <c r="Q32" s="48"/>
      <c r="R32" s="87">
        <v>555.72316999005</v>
      </c>
      <c r="S32" s="87">
        <v>100</v>
      </c>
      <c r="T32" s="87">
        <v>0.57634866237640003</v>
      </c>
      <c r="U32" s="87">
        <v>1.0679587125778001</v>
      </c>
      <c r="V32" s="87">
        <v>0.83028090204510996</v>
      </c>
      <c r="W32" s="87">
        <v>555.72316999120005</v>
      </c>
      <c r="Z32" t="e">
        <v>#N/A</v>
      </c>
      <c r="AA32" t="e">
        <v>#N/A</v>
      </c>
    </row>
    <row r="33" spans="1:27">
      <c r="A33" s="131" t="s">
        <v>317</v>
      </c>
      <c r="B33" s="131" t="s">
        <v>8</v>
      </c>
      <c r="C33" s="131">
        <v>5443827</v>
      </c>
      <c r="D33" s="131" t="s">
        <v>315</v>
      </c>
      <c r="E33" s="126">
        <f>+IF(F33="x",1,0)+IF(G33="x",0.25,0)+IF(H33="x",1,0)+IF(I33="x",0.3,0)+J33+K33</f>
        <v>2.5499999999999998</v>
      </c>
      <c r="F33" s="126" t="s">
        <v>3212</v>
      </c>
      <c r="G33" s="126" t="s">
        <v>3212</v>
      </c>
      <c r="H33" s="126" t="s">
        <v>3212</v>
      </c>
      <c r="I33" s="126" t="s">
        <v>3212</v>
      </c>
      <c r="J33" s="48"/>
      <c r="K33" s="48"/>
      <c r="L33" s="89">
        <f>+L$5*E33</f>
        <v>3045.5477006311989</v>
      </c>
      <c r="M33" s="89">
        <f>+M$5*E33</f>
        <v>864.68567763751116</v>
      </c>
      <c r="N33" s="89">
        <f>+L33+M33</f>
        <v>3910.2333782687101</v>
      </c>
      <c r="O33" s="89">
        <f>+O$5*E33</f>
        <v>43234.283881875563</v>
      </c>
      <c r="P33" s="127"/>
      <c r="Q33" s="48"/>
      <c r="R33" s="87">
        <v>509.6192054915</v>
      </c>
      <c r="S33" s="87">
        <v>100</v>
      </c>
      <c r="T33" s="87">
        <v>0.55795007944107</v>
      </c>
      <c r="U33" s="87">
        <v>1.0564990043639999</v>
      </c>
      <c r="V33" s="87">
        <v>0.81727188717888</v>
      </c>
      <c r="W33" s="87">
        <v>509.61920549246003</v>
      </c>
      <c r="Z33" t="e">
        <v>#N/A</v>
      </c>
      <c r="AA33" t="e">
        <v>#N/A</v>
      </c>
    </row>
    <row r="34" spans="1:27">
      <c r="A34" s="130" t="s">
        <v>314</v>
      </c>
      <c r="B34" s="130" t="s">
        <v>24</v>
      </c>
      <c r="C34" s="130">
        <v>5443136</v>
      </c>
      <c r="D34" s="130" t="s">
        <v>315</v>
      </c>
      <c r="E34" s="126">
        <f>+IF(F34="x",1,0)+IF(G34="x",0.25,0)+IF(H34="x",1,0)+IF(I34="x",0.3,0)</f>
        <v>2.5499999999999998</v>
      </c>
      <c r="F34" s="127" t="s">
        <v>3212</v>
      </c>
      <c r="G34" s="127" t="s">
        <v>3212</v>
      </c>
      <c r="H34" s="126" t="s">
        <v>3212</v>
      </c>
      <c r="I34" s="127" t="s">
        <v>3212</v>
      </c>
      <c r="J34" s="48"/>
      <c r="K34" s="48"/>
      <c r="L34" s="89">
        <f>+L$5*E34</f>
        <v>3045.5477006311989</v>
      </c>
      <c r="M34" s="89">
        <f>+M$5*E34</f>
        <v>864.68567763751116</v>
      </c>
      <c r="N34" s="89">
        <f>+L34+M34</f>
        <v>3910.2333782687101</v>
      </c>
      <c r="O34" s="89">
        <f>+O$5*E34</f>
        <v>43234.283881875563</v>
      </c>
      <c r="P34" s="128">
        <v>1.8859999999999999</v>
      </c>
      <c r="Q34" s="48">
        <v>1.506</v>
      </c>
      <c r="R34" s="87">
        <v>967.24304100954998</v>
      </c>
      <c r="S34" s="87">
        <v>100</v>
      </c>
      <c r="T34" s="87">
        <v>0.64500164985657005</v>
      </c>
      <c r="U34" s="87">
        <v>1.1026531457901001</v>
      </c>
      <c r="V34" s="87">
        <v>0.85044067040238003</v>
      </c>
      <c r="W34" s="87">
        <f>+(S34/100)*R34</f>
        <v>967.24304100954998</v>
      </c>
      <c r="Z34" t="e">
        <v>#N/A</v>
      </c>
      <c r="AA34" t="e">
        <v>#N/A</v>
      </c>
    </row>
    <row r="35" spans="1:27">
      <c r="A35" s="130" t="s">
        <v>318</v>
      </c>
      <c r="B35" s="130" t="s">
        <v>24</v>
      </c>
      <c r="C35" s="130">
        <v>5443144</v>
      </c>
      <c r="D35" s="130" t="s">
        <v>315</v>
      </c>
      <c r="E35" s="126">
        <f>+IF(F35="x",1,0)+IF(G35="x",0.25,0)+IF(H35="x",1,0)+IF(I35="x",0.3,0)</f>
        <v>2.5499999999999998</v>
      </c>
      <c r="F35" s="127" t="s">
        <v>3212</v>
      </c>
      <c r="G35" s="127" t="s">
        <v>3212</v>
      </c>
      <c r="H35" s="127" t="s">
        <v>3212</v>
      </c>
      <c r="I35" s="127" t="s">
        <v>3212</v>
      </c>
      <c r="J35" s="48"/>
      <c r="K35" s="48"/>
      <c r="L35" s="89">
        <f>+L$5*E35</f>
        <v>3045.5477006311989</v>
      </c>
      <c r="M35" s="89">
        <f>+M$5*E35</f>
        <v>864.68567763751116</v>
      </c>
      <c r="N35" s="89">
        <f>+L35+M35</f>
        <v>3910.2333782687101</v>
      </c>
      <c r="O35" s="89">
        <f>+O$5*E35</f>
        <v>43234.283881875563</v>
      </c>
      <c r="P35" s="128">
        <v>1.9279999999999999</v>
      </c>
      <c r="Q35" s="48">
        <v>1.4119999999999999</v>
      </c>
      <c r="R35" s="87">
        <v>372.40261799676</v>
      </c>
      <c r="S35" s="87">
        <v>100</v>
      </c>
      <c r="T35" s="87">
        <v>0.71891134977340998</v>
      </c>
      <c r="U35" s="87">
        <v>1.1090663671494001</v>
      </c>
      <c r="V35" s="87">
        <v>0.89615943769770001</v>
      </c>
      <c r="W35" s="87">
        <f>+(S35/100)*R35</f>
        <v>372.40261799676</v>
      </c>
      <c r="Z35" t="e">
        <v>#N/A</v>
      </c>
      <c r="AA35" t="e">
        <v>#N/A</v>
      </c>
    </row>
    <row r="36" spans="1:27">
      <c r="A36" s="130" t="s">
        <v>102</v>
      </c>
      <c r="B36" s="130" t="s">
        <v>24</v>
      </c>
      <c r="C36" s="130">
        <v>5442965</v>
      </c>
      <c r="D36" s="130" t="s">
        <v>103</v>
      </c>
      <c r="E36" s="126">
        <f>+IF(F36="x",1,0)+IF(G36="x",0.25,0)+IF(H36="x",1,0)+IF(I36="x",0.3,0)</f>
        <v>1.25</v>
      </c>
      <c r="F36" s="127" t="s">
        <v>3212</v>
      </c>
      <c r="G36" s="133" t="s">
        <v>3212</v>
      </c>
      <c r="H36" s="127"/>
      <c r="I36" s="127"/>
      <c r="J36" s="48"/>
      <c r="K36" s="48"/>
      <c r="L36" s="89">
        <f>+L$5*E36</f>
        <v>1492.9155395250975</v>
      </c>
      <c r="M36" s="89">
        <f>+M$5*E36</f>
        <v>423.86552825368199</v>
      </c>
      <c r="N36" s="89">
        <f>+L36+M36</f>
        <v>1916.7810677787795</v>
      </c>
      <c r="O36" s="89">
        <f>+O$5*E36</f>
        <v>21193.276412684099</v>
      </c>
      <c r="P36" s="128" t="e">
        <v>#N/A</v>
      </c>
      <c r="Q36" s="48" t="e">
        <v>#N/A</v>
      </c>
      <c r="R36" s="87">
        <v>3001.2966089948</v>
      </c>
      <c r="S36" s="87">
        <v>8.3262</v>
      </c>
      <c r="T36" s="87">
        <v>0.28207650780678001</v>
      </c>
      <c r="U36" s="87">
        <v>0.60168612003326005</v>
      </c>
      <c r="V36" s="87">
        <v>0.44258015892085001</v>
      </c>
      <c r="W36" s="87">
        <f>+(S36/100)*R36</f>
        <v>249.89395825812505</v>
      </c>
      <c r="Z36" t="e">
        <v>#N/A</v>
      </c>
      <c r="AA36" t="e">
        <v>#N/A</v>
      </c>
    </row>
    <row r="37" spans="1:27">
      <c r="A37" s="130" t="s">
        <v>320</v>
      </c>
      <c r="B37" s="130" t="s">
        <v>24</v>
      </c>
      <c r="C37" s="130">
        <v>5443084</v>
      </c>
      <c r="D37" s="130" t="s">
        <v>319</v>
      </c>
      <c r="E37" s="126">
        <f>+IF(F37="x",1,0)+IF(G37="x",0.25,0)+IF(H37="x",1,0)+IF(I37="x",0.3,0)</f>
        <v>2.25</v>
      </c>
      <c r="F37" s="127" t="s">
        <v>3212</v>
      </c>
      <c r="G37" s="127" t="s">
        <v>3212</v>
      </c>
      <c r="H37" s="127" t="s">
        <v>3212</v>
      </c>
      <c r="I37" s="127"/>
      <c r="J37" s="48"/>
      <c r="K37" s="48"/>
      <c r="L37" s="89">
        <f>+L$5*E37</f>
        <v>2687.2479711451756</v>
      </c>
      <c r="M37" s="89">
        <f>+M$5*E37</f>
        <v>762.95795085662758</v>
      </c>
      <c r="N37" s="89">
        <f>+L37+M37</f>
        <v>3450.2059220018032</v>
      </c>
      <c r="O37" s="89">
        <f>+O$5*E37</f>
        <v>38147.897542831379</v>
      </c>
      <c r="P37" s="128">
        <v>1.7190000000000001</v>
      </c>
      <c r="Q37" s="48" t="s">
        <v>3228</v>
      </c>
      <c r="R37" s="87">
        <v>436.73301900457</v>
      </c>
      <c r="S37" s="87">
        <v>100</v>
      </c>
      <c r="T37" s="87">
        <v>0.67906528711319003</v>
      </c>
      <c r="U37" s="87">
        <v>1.3955585956573</v>
      </c>
      <c r="V37" s="87">
        <v>0.99018613561506996</v>
      </c>
      <c r="W37" s="87">
        <f>+(S37/100)*R37</f>
        <v>436.73301900457</v>
      </c>
      <c r="Z37" t="e">
        <v>#N/A</v>
      </c>
      <c r="AA37" t="e">
        <v>#N/A</v>
      </c>
    </row>
    <row r="38" spans="1:27">
      <c r="A38" s="130" t="s">
        <v>321</v>
      </c>
      <c r="B38" s="130" t="s">
        <v>24</v>
      </c>
      <c r="C38" s="130">
        <v>5443082</v>
      </c>
      <c r="D38" s="130" t="s">
        <v>322</v>
      </c>
      <c r="E38" s="126">
        <f>+IF(F38="x",1,0)+IF(G38="x",0.25,0)+IF(H38="x",1,0)+IF(I38="x",0.3,0)</f>
        <v>2.25</v>
      </c>
      <c r="F38" s="127" t="s">
        <v>3212</v>
      </c>
      <c r="G38" s="127" t="s">
        <v>3212</v>
      </c>
      <c r="H38" s="127" t="s">
        <v>3212</v>
      </c>
      <c r="I38" s="127"/>
      <c r="J38" s="48"/>
      <c r="K38" s="48"/>
      <c r="L38" s="89">
        <f>+L$5*E38</f>
        <v>2687.2479711451756</v>
      </c>
      <c r="M38" s="89">
        <f>+M$5*E38</f>
        <v>762.95795085662758</v>
      </c>
      <c r="N38" s="89">
        <f>+L38+M38</f>
        <v>3450.2059220018032</v>
      </c>
      <c r="O38" s="89">
        <f>+O$5*E38</f>
        <v>38147.897542831379</v>
      </c>
      <c r="P38" s="128">
        <v>1.788</v>
      </c>
      <c r="Q38" s="48" t="s">
        <v>3228</v>
      </c>
      <c r="R38" s="87">
        <v>964.52631900298002</v>
      </c>
      <c r="S38" s="87">
        <v>100</v>
      </c>
      <c r="T38" s="87">
        <v>0.62954682111740001</v>
      </c>
      <c r="U38" s="87">
        <v>1.5700821876526001</v>
      </c>
      <c r="V38" s="87">
        <v>1.1930238503587001</v>
      </c>
      <c r="W38" s="87">
        <f>+(S38/100)*R38</f>
        <v>964.52631900298002</v>
      </c>
      <c r="Z38" t="e">
        <v>#N/A</v>
      </c>
      <c r="AA38" t="e">
        <v>#N/A</v>
      </c>
    </row>
    <row r="39" spans="1:27">
      <c r="A39" s="130" t="s">
        <v>325</v>
      </c>
      <c r="B39" s="130" t="s">
        <v>24</v>
      </c>
      <c r="C39" s="130">
        <v>5443140</v>
      </c>
      <c r="D39" s="130" t="s">
        <v>324</v>
      </c>
      <c r="E39" s="65">
        <f>+IF(F39="x",1,0)+IF(G39="x",0.25,0)+IF(H39="x",1,0)+IF(I39="x",0.3,0)</f>
        <v>2.25</v>
      </c>
      <c r="F39" s="127" t="s">
        <v>3212</v>
      </c>
      <c r="G39" s="127" t="s">
        <v>3212</v>
      </c>
      <c r="H39" s="127" t="s">
        <v>3212</v>
      </c>
      <c r="I39" s="127"/>
      <c r="J39" s="48"/>
      <c r="K39" s="48"/>
      <c r="L39" s="89">
        <f>+L$5*E39</f>
        <v>2687.2479711451756</v>
      </c>
      <c r="M39" s="89">
        <f>+M$5*E39</f>
        <v>762.95795085662758</v>
      </c>
      <c r="N39" s="89">
        <f>+L39+M39</f>
        <v>3450.2059220018032</v>
      </c>
      <c r="O39" s="89">
        <f>+O$5*E39</f>
        <v>38147.897542831379</v>
      </c>
      <c r="P39" s="128">
        <v>1.736</v>
      </c>
      <c r="Q39" s="48" t="s">
        <v>3228</v>
      </c>
      <c r="R39" s="87">
        <v>192.5640295023</v>
      </c>
      <c r="S39" s="87">
        <v>100</v>
      </c>
      <c r="T39" s="87">
        <v>0.49308192729950001</v>
      </c>
      <c r="U39" s="87">
        <v>0.71186733245849998</v>
      </c>
      <c r="V39" s="87">
        <v>0.60414177519934997</v>
      </c>
      <c r="W39" s="87">
        <f>+(S39/100)*R39</f>
        <v>192.5640295023</v>
      </c>
      <c r="Z39" t="e">
        <v>#N/A</v>
      </c>
      <c r="AA39" t="e">
        <v>#N/A</v>
      </c>
    </row>
    <row r="40" spans="1:27">
      <c r="A40" s="131" t="s">
        <v>323</v>
      </c>
      <c r="B40" s="132" t="s">
        <v>24</v>
      </c>
      <c r="C40" s="131">
        <v>5443137</v>
      </c>
      <c r="D40" s="131" t="s">
        <v>324</v>
      </c>
      <c r="E40" s="65">
        <f>+IF(F40="x",1,0)+IF(G40="x",0.25,0)+IF(H40="x",1,0)+IF(I40="x",0.3,0)+J40+K40</f>
        <v>1.25</v>
      </c>
      <c r="F40" s="126" t="s">
        <v>3212</v>
      </c>
      <c r="G40" s="126" t="s">
        <v>3212</v>
      </c>
      <c r="H40" s="127"/>
      <c r="I40" s="127"/>
      <c r="J40" s="48"/>
      <c r="K40" s="48"/>
      <c r="L40" s="89">
        <f>+L$5*E40</f>
        <v>1492.9155395250975</v>
      </c>
      <c r="M40" s="89">
        <f>+M$5*E40</f>
        <v>423.86552825368199</v>
      </c>
      <c r="N40" s="89">
        <f>+L40+M40</f>
        <v>1916.7810677787795</v>
      </c>
      <c r="O40" s="89">
        <f>+O$5*E40</f>
        <v>21193.276412684099</v>
      </c>
      <c r="P40" s="127"/>
      <c r="Q40" s="48"/>
      <c r="R40" s="87">
        <v>167.58037399451001</v>
      </c>
      <c r="S40" s="87">
        <v>100</v>
      </c>
      <c r="T40" s="87">
        <v>0.46953174471855003</v>
      </c>
      <c r="U40" s="87">
        <v>0.70566439628600997</v>
      </c>
      <c r="V40" s="87">
        <v>0.57826572097838003</v>
      </c>
      <c r="W40" s="87">
        <v>167.58037399361999</v>
      </c>
      <c r="Z40" t="e">
        <v>#N/A</v>
      </c>
      <c r="AA40" t="e">
        <v>#N/A</v>
      </c>
    </row>
    <row r="41" spans="1:27">
      <c r="A41" s="130" t="s">
        <v>326</v>
      </c>
      <c r="B41" s="130" t="s">
        <v>24</v>
      </c>
      <c r="C41" s="130">
        <v>5443087</v>
      </c>
      <c r="D41" s="130" t="s">
        <v>327</v>
      </c>
      <c r="E41" s="126">
        <f>+IF(F41="x",1,0)+IF(G41="x",0.25,0)+IF(H41="x",1,0)+IF(I41="x",0.3,0)</f>
        <v>2.25</v>
      </c>
      <c r="F41" s="127" t="s">
        <v>3212</v>
      </c>
      <c r="G41" s="127" t="s">
        <v>3212</v>
      </c>
      <c r="H41" s="127" t="s">
        <v>3212</v>
      </c>
      <c r="I41" s="127"/>
      <c r="J41" s="48"/>
      <c r="K41" s="48"/>
      <c r="L41" s="89">
        <f>+L$5*E41</f>
        <v>2687.2479711451756</v>
      </c>
      <c r="M41" s="89">
        <f>+M$5*E41</f>
        <v>762.95795085662758</v>
      </c>
      <c r="N41" s="89">
        <f>+L41+M41</f>
        <v>3450.2059220018032</v>
      </c>
      <c r="O41" s="89">
        <f>+O$5*E41</f>
        <v>38147.897542831379</v>
      </c>
      <c r="P41" s="71">
        <v>2.0680000000000001</v>
      </c>
      <c r="Q41" s="48" t="s">
        <v>3228</v>
      </c>
      <c r="R41" s="87">
        <v>165.12668599118001</v>
      </c>
      <c r="S41" s="87">
        <v>100</v>
      </c>
      <c r="T41" s="87">
        <v>0.59359073638916005</v>
      </c>
      <c r="U41" s="87">
        <v>1.0771054029464999</v>
      </c>
      <c r="V41" s="87">
        <v>0.79278938637839003</v>
      </c>
      <c r="W41" s="87">
        <f>+(S41/100)*R41</f>
        <v>165.12668599118001</v>
      </c>
      <c r="Z41" t="e">
        <v>#N/A</v>
      </c>
      <c r="AA41" t="e">
        <v>#N/A</v>
      </c>
    </row>
    <row r="42" spans="1:27">
      <c r="A42" s="130" t="s">
        <v>328</v>
      </c>
      <c r="B42" s="130" t="s">
        <v>24</v>
      </c>
      <c r="C42" s="130">
        <v>5443139</v>
      </c>
      <c r="D42" s="130" t="s">
        <v>329</v>
      </c>
      <c r="E42" s="126">
        <f>+IF(F42="x",1,0)+IF(G42="x",0.25,0)+IF(H42="x",1,0)+IF(I42="x",0.3,0)</f>
        <v>2</v>
      </c>
      <c r="F42" s="127" t="s">
        <v>3212</v>
      </c>
      <c r="G42" s="127" t="s">
        <v>3213</v>
      </c>
      <c r="H42" s="127" t="s">
        <v>3212</v>
      </c>
      <c r="I42" s="127"/>
      <c r="J42" s="48"/>
      <c r="K42" s="48"/>
      <c r="L42" s="89">
        <f>+L$5*E42</f>
        <v>2388.6648632401561</v>
      </c>
      <c r="M42" s="89">
        <f>+M$5*E42</f>
        <v>678.18484520589118</v>
      </c>
      <c r="N42" s="89">
        <f>+L42+M42</f>
        <v>3066.8497084460473</v>
      </c>
      <c r="O42" s="89">
        <f>+O$5*E42</f>
        <v>33909.242260294559</v>
      </c>
      <c r="P42" s="128">
        <v>1.921</v>
      </c>
      <c r="Q42" s="48" t="s">
        <v>3228</v>
      </c>
      <c r="R42" s="87">
        <v>74.618594993231994</v>
      </c>
      <c r="S42" s="87">
        <v>100</v>
      </c>
      <c r="T42" s="87">
        <v>0.47899389266968001</v>
      </c>
      <c r="U42" s="87">
        <v>0.59169834852219005</v>
      </c>
      <c r="V42" s="87">
        <v>0.52808544220345999</v>
      </c>
      <c r="W42" s="87">
        <f>+(S42/100)*R42</f>
        <v>74.618594993231994</v>
      </c>
      <c r="Z42" t="e">
        <v>#N/A</v>
      </c>
      <c r="AA42" t="e">
        <v>#N/A</v>
      </c>
    </row>
    <row r="43" spans="1:27">
      <c r="A43" s="130" t="s">
        <v>331</v>
      </c>
      <c r="B43" s="130" t="s">
        <v>24</v>
      </c>
      <c r="C43" s="130">
        <v>5443088</v>
      </c>
      <c r="D43" s="130" t="s">
        <v>332</v>
      </c>
      <c r="E43" s="126">
        <f>+IF(F43="x",1,0)+IF(G43="x",0.25,0)+IF(H43="x",1,0)+IF(I43="x",0.3,0)</f>
        <v>1.25</v>
      </c>
      <c r="F43" s="127" t="s">
        <v>3212</v>
      </c>
      <c r="G43" s="127" t="s">
        <v>3212</v>
      </c>
      <c r="H43" s="127"/>
      <c r="I43" s="127"/>
      <c r="J43" s="48"/>
      <c r="K43" s="48"/>
      <c r="L43" s="89">
        <f>+L$5*E43</f>
        <v>1492.9155395250975</v>
      </c>
      <c r="M43" s="89">
        <f>+M$5*E43</f>
        <v>423.86552825368199</v>
      </c>
      <c r="N43" s="89">
        <f>+L43+M43</f>
        <v>1916.7810677787795</v>
      </c>
      <c r="O43" s="89">
        <f>+O$5*E43</f>
        <v>21193.276412684099</v>
      </c>
      <c r="P43" s="128">
        <v>2.2669999999999999</v>
      </c>
      <c r="Q43" s="48" t="s">
        <v>3228</v>
      </c>
      <c r="R43" s="87">
        <v>826.92348201975994</v>
      </c>
      <c r="S43" s="87">
        <v>100</v>
      </c>
      <c r="T43" s="87">
        <v>0.5388155579567</v>
      </c>
      <c r="U43" s="87">
        <v>1.5976275205612001</v>
      </c>
      <c r="V43" s="87">
        <v>1.2323355342879001</v>
      </c>
      <c r="W43" s="87">
        <f>+(S43/100)*R43</f>
        <v>826.92348201975994</v>
      </c>
      <c r="Z43" t="e">
        <v>#N/A</v>
      </c>
      <c r="AA43" t="e">
        <v>#N/A</v>
      </c>
    </row>
    <row r="44" spans="1:27">
      <c r="A44" s="131" t="s">
        <v>335</v>
      </c>
      <c r="B44" s="131" t="s">
        <v>8</v>
      </c>
      <c r="C44" s="131">
        <v>5443825</v>
      </c>
      <c r="D44" s="132" t="s">
        <v>334</v>
      </c>
      <c r="E44" s="126">
        <f>+IF(F44="x",1,0)+IF(G44="x",0.25,0)+IF(H44="x",1,0)+IF(I44="x",0.3,0)+J44+K44</f>
        <v>2.25</v>
      </c>
      <c r="F44" s="126" t="s">
        <v>3212</v>
      </c>
      <c r="G44" s="126" t="s">
        <v>3212</v>
      </c>
      <c r="H44" s="126" t="s">
        <v>3212</v>
      </c>
      <c r="I44" s="127"/>
      <c r="J44" s="48"/>
      <c r="K44" s="48"/>
      <c r="L44" s="89">
        <f>+L$5*E44</f>
        <v>2687.2479711451756</v>
      </c>
      <c r="M44" s="89">
        <f>+M$5*E44</f>
        <v>762.95795085662758</v>
      </c>
      <c r="N44" s="89">
        <f>+L44+M44</f>
        <v>3450.2059220018032</v>
      </c>
      <c r="O44" s="89">
        <f>+O$5*E44</f>
        <v>38147.897542831379</v>
      </c>
      <c r="P44" s="127">
        <v>1.77</v>
      </c>
      <c r="Q44" s="48"/>
      <c r="R44" s="87">
        <v>219.23387150491001</v>
      </c>
      <c r="S44" s="87">
        <v>100</v>
      </c>
      <c r="T44" s="87">
        <v>0.35787865519523998</v>
      </c>
      <c r="U44" s="87">
        <v>0.55952709913253995</v>
      </c>
      <c r="V44" s="87">
        <v>0.46954950883791002</v>
      </c>
      <c r="W44" s="87">
        <v>219.23387150580001</v>
      </c>
      <c r="Z44">
        <v>1.7709999999999999</v>
      </c>
      <c r="AA44">
        <v>0</v>
      </c>
    </row>
    <row r="45" spans="1:27">
      <c r="A45" s="130" t="s">
        <v>333</v>
      </c>
      <c r="B45" s="130" t="s">
        <v>24</v>
      </c>
      <c r="C45" s="130">
        <v>5443138</v>
      </c>
      <c r="D45" s="130" t="s">
        <v>334</v>
      </c>
      <c r="E45" s="126">
        <f>+IF(F45="x",1,0)+IF(G45="x",0.25,0)+IF(H45="x",1,0)+IF(I45="x",0.3,0)</f>
        <v>2.25</v>
      </c>
      <c r="F45" s="127" t="s">
        <v>3212</v>
      </c>
      <c r="G45" s="127" t="s">
        <v>3212</v>
      </c>
      <c r="H45" s="126" t="s">
        <v>3212</v>
      </c>
      <c r="I45" s="127"/>
      <c r="J45" s="48"/>
      <c r="K45" s="48"/>
      <c r="L45" s="89">
        <f>+L$5*E45</f>
        <v>2687.2479711451756</v>
      </c>
      <c r="M45" s="89">
        <f>+M$5*E45</f>
        <v>762.95795085662758</v>
      </c>
      <c r="N45" s="89">
        <f>+L45+M45</f>
        <v>3450.2059220018032</v>
      </c>
      <c r="O45" s="89">
        <f>+O$5*E45</f>
        <v>38147.897542831379</v>
      </c>
      <c r="P45" s="128">
        <v>2.0510000000000002</v>
      </c>
      <c r="Q45" s="48" t="s">
        <v>3228</v>
      </c>
      <c r="R45" s="87">
        <v>965.17538300082003</v>
      </c>
      <c r="S45" s="87">
        <v>100</v>
      </c>
      <c r="T45" s="87">
        <v>0.1490810662508</v>
      </c>
      <c r="U45" s="87">
        <v>0.66644912958144997</v>
      </c>
      <c r="V45" s="87">
        <v>0.4339548874518</v>
      </c>
      <c r="W45" s="87">
        <f>+(S45/100)*R45</f>
        <v>965.17538300082003</v>
      </c>
      <c r="Z45" t="e">
        <v>#N/A</v>
      </c>
      <c r="AA45" t="e">
        <v>#N/A</v>
      </c>
    </row>
    <row r="46" spans="1:27">
      <c r="A46" s="130" t="s">
        <v>338</v>
      </c>
      <c r="B46" s="130" t="s">
        <v>24</v>
      </c>
      <c r="C46" s="130">
        <v>5443133</v>
      </c>
      <c r="D46" s="130" t="s">
        <v>339</v>
      </c>
      <c r="E46" s="126">
        <f>+IF(F46="x",1,0)+IF(G46="x",0.25,0)+IF(H46="x",1,0)+IF(I46="x",0.3,0)</f>
        <v>2.25</v>
      </c>
      <c r="F46" s="127" t="s">
        <v>3212</v>
      </c>
      <c r="G46" s="127" t="s">
        <v>3212</v>
      </c>
      <c r="H46" s="127" t="s">
        <v>3212</v>
      </c>
      <c r="I46" s="127"/>
      <c r="J46" s="48"/>
      <c r="K46" s="48"/>
      <c r="L46" s="89">
        <f>+L$5*E46</f>
        <v>2687.2479711451756</v>
      </c>
      <c r="M46" s="89">
        <f>+M$5*E46</f>
        <v>762.95795085662758</v>
      </c>
      <c r="N46" s="89">
        <f>+L46+M46</f>
        <v>3450.2059220018032</v>
      </c>
      <c r="O46" s="89">
        <f>+O$5*E46</f>
        <v>38147.897542831379</v>
      </c>
      <c r="P46" s="128">
        <v>2.1739999999999999</v>
      </c>
      <c r="Q46" s="48" t="s">
        <v>3228</v>
      </c>
      <c r="R46" s="87">
        <v>258.38723650843002</v>
      </c>
      <c r="S46" s="87">
        <v>90.347899999999996</v>
      </c>
      <c r="T46" s="87">
        <v>7.8430518507957001E-2</v>
      </c>
      <c r="U46" s="87">
        <v>0.48214793205260997</v>
      </c>
      <c r="V46" s="87">
        <v>0.26246825219636999</v>
      </c>
      <c r="W46" s="87">
        <f>+(S46/100)*R46</f>
        <v>233.44744205339984</v>
      </c>
      <c r="Z46" t="e">
        <v>#N/A</v>
      </c>
      <c r="AA46" t="e">
        <v>#N/A</v>
      </c>
    </row>
    <row r="47" spans="1:27">
      <c r="A47" s="130" t="s">
        <v>340</v>
      </c>
      <c r="B47" s="130" t="s">
        <v>24</v>
      </c>
      <c r="C47" s="130">
        <v>5443091</v>
      </c>
      <c r="D47" s="130" t="s">
        <v>341</v>
      </c>
      <c r="E47" s="126">
        <f>+IF(F47="x",1,0)+IF(G47="x",0.25,0)+IF(H47="x",1,0)+IF(I47="x",0.3,0)</f>
        <v>2.25</v>
      </c>
      <c r="F47" s="127" t="s">
        <v>3212</v>
      </c>
      <c r="G47" s="127" t="s">
        <v>3212</v>
      </c>
      <c r="H47" s="127" t="s">
        <v>3212</v>
      </c>
      <c r="I47" s="127"/>
      <c r="J47" s="48"/>
      <c r="K47" s="48"/>
      <c r="L47" s="89">
        <f>+L$5*E47</f>
        <v>2687.2479711451756</v>
      </c>
      <c r="M47" s="89">
        <f>+M$5*E47</f>
        <v>762.95795085662758</v>
      </c>
      <c r="N47" s="89">
        <f>+L47+M47</f>
        <v>3450.2059220018032</v>
      </c>
      <c r="O47" s="89">
        <f>+O$5*E47</f>
        <v>38147.897542831379</v>
      </c>
      <c r="P47" s="128">
        <v>2.125</v>
      </c>
      <c r="Q47" s="48" t="s">
        <v>3228</v>
      </c>
      <c r="R47" s="87">
        <v>207.49753899890001</v>
      </c>
      <c r="S47" s="87">
        <v>100</v>
      </c>
      <c r="T47" s="87">
        <v>0.48687899112701</v>
      </c>
      <c r="U47" s="87">
        <v>1.2778077125549001</v>
      </c>
      <c r="V47" s="87">
        <v>0.81177750755759004</v>
      </c>
      <c r="W47" s="87">
        <f>+(S47/100)*R47</f>
        <v>207.49753899890001</v>
      </c>
      <c r="Z47" t="e">
        <v>#N/A</v>
      </c>
      <c r="AA47" t="e">
        <v>#N/A</v>
      </c>
    </row>
    <row r="48" spans="1:27">
      <c r="A48" s="131" t="s">
        <v>342</v>
      </c>
      <c r="B48" s="132" t="s">
        <v>24</v>
      </c>
      <c r="C48" s="131">
        <v>5443093</v>
      </c>
      <c r="D48" s="131" t="s">
        <v>341</v>
      </c>
      <c r="E48" s="126">
        <f>+IF(F48="x",1,0)+IF(G48="x",0.25,0)+IF(H48="x",1,0)+IF(I48="x",0.3,0)+J48+K48</f>
        <v>1.25</v>
      </c>
      <c r="F48" s="126" t="s">
        <v>3212</v>
      </c>
      <c r="G48" s="127" t="s">
        <v>3212</v>
      </c>
      <c r="H48" s="127"/>
      <c r="I48" s="127"/>
      <c r="J48" s="48"/>
      <c r="K48" s="48"/>
      <c r="L48" s="89">
        <f>+L$5*E48</f>
        <v>1492.9155395250975</v>
      </c>
      <c r="M48" s="89">
        <f>+M$5*E48</f>
        <v>423.86552825368199</v>
      </c>
      <c r="N48" s="89">
        <f>+L48+M48</f>
        <v>1916.7810677787795</v>
      </c>
      <c r="O48" s="89">
        <f>+O$5*E48</f>
        <v>21193.276412684099</v>
      </c>
      <c r="P48" s="127"/>
      <c r="Q48" s="48"/>
      <c r="R48" s="87">
        <v>230.11823949938</v>
      </c>
      <c r="S48" s="87">
        <v>100</v>
      </c>
      <c r="T48" s="87">
        <v>1.2226119041443</v>
      </c>
      <c r="U48" s="87">
        <v>1.6127669811248999</v>
      </c>
      <c r="V48" s="87">
        <v>1.4981388836117</v>
      </c>
      <c r="W48" s="87">
        <v>230.11823950213</v>
      </c>
      <c r="Z48" t="e">
        <v>#N/A</v>
      </c>
      <c r="AA48" t="e">
        <v>#N/A</v>
      </c>
    </row>
    <row r="49" spans="1:27">
      <c r="A49" s="130" t="s">
        <v>343</v>
      </c>
      <c r="B49" s="130" t="s">
        <v>24</v>
      </c>
      <c r="C49" s="130">
        <v>5443132</v>
      </c>
      <c r="D49" s="130" t="s">
        <v>344</v>
      </c>
      <c r="E49" s="126">
        <f>+IF(F49="x",1,0)+IF(G49="x",0.25,0)+IF(H49="x",1,0)+IF(I49="x",0.3,0)</f>
        <v>2.25</v>
      </c>
      <c r="F49" s="127" t="s">
        <v>3212</v>
      </c>
      <c r="G49" s="127" t="s">
        <v>3212</v>
      </c>
      <c r="H49" s="127" t="s">
        <v>3212</v>
      </c>
      <c r="I49" s="127"/>
      <c r="J49" s="48"/>
      <c r="K49" s="48"/>
      <c r="L49" s="89">
        <f>+L$5*E49</f>
        <v>2687.2479711451756</v>
      </c>
      <c r="M49" s="89">
        <f>+M$5*E49</f>
        <v>762.95795085662758</v>
      </c>
      <c r="N49" s="89">
        <f>+L49+M49</f>
        <v>3450.2059220018032</v>
      </c>
      <c r="O49" s="89">
        <f>+O$5*E49</f>
        <v>38147.897542831379</v>
      </c>
      <c r="P49" s="128">
        <v>2.1739999999999999</v>
      </c>
      <c r="Q49" s="48" t="s">
        <v>3228</v>
      </c>
      <c r="R49" s="87">
        <v>143.24564899609001</v>
      </c>
      <c r="S49" s="87">
        <v>99.4529</v>
      </c>
      <c r="T49" s="87">
        <v>0.11869712173939</v>
      </c>
      <c r="U49" s="87">
        <v>0.42369300127029003</v>
      </c>
      <c r="V49" s="87">
        <v>0.24454340943187999</v>
      </c>
      <c r="W49" s="87">
        <f>+(S49/100)*R49</f>
        <v>142.46195205043242</v>
      </c>
      <c r="Z49" t="e">
        <v>#N/A</v>
      </c>
      <c r="AA49" t="e">
        <v>#N/A</v>
      </c>
    </row>
    <row r="50" spans="1:27">
      <c r="A50" s="130" t="s">
        <v>345</v>
      </c>
      <c r="B50" s="130" t="s">
        <v>24</v>
      </c>
      <c r="C50" s="130">
        <v>5443092</v>
      </c>
      <c r="D50" s="130" t="s">
        <v>346</v>
      </c>
      <c r="E50" s="126">
        <f>+IF(F50="x",1,0)+IF(G50="x",0.25,0)+IF(H50="x",1,0)+IF(I50="x",0.3,0)</f>
        <v>2.25</v>
      </c>
      <c r="F50" s="127" t="s">
        <v>3212</v>
      </c>
      <c r="G50" s="127" t="s">
        <v>3212</v>
      </c>
      <c r="H50" s="127" t="s">
        <v>3212</v>
      </c>
      <c r="I50" s="127"/>
      <c r="J50" s="48"/>
      <c r="K50" s="48"/>
      <c r="L50" s="89">
        <f>+L$5*E50</f>
        <v>2687.2479711451756</v>
      </c>
      <c r="M50" s="89">
        <f>+M$5*E50</f>
        <v>762.95795085662758</v>
      </c>
      <c r="N50" s="89">
        <f>+L50+M50</f>
        <v>3450.2059220018032</v>
      </c>
      <c r="O50" s="89">
        <f>+O$5*E50</f>
        <v>38147.897542831379</v>
      </c>
      <c r="P50" s="128">
        <v>1.968</v>
      </c>
      <c r="Q50" s="48" t="s">
        <v>3228</v>
      </c>
      <c r="R50" s="87">
        <v>552.07372201062003</v>
      </c>
      <c r="S50" s="87">
        <v>100</v>
      </c>
      <c r="T50" s="87">
        <v>0.45691558718681002</v>
      </c>
      <c r="U50" s="87">
        <v>1.6127669811248999</v>
      </c>
      <c r="V50" s="87">
        <v>1.1014639765631999</v>
      </c>
      <c r="W50" s="87">
        <f>+(S50/100)*R50</f>
        <v>552.07372201062003</v>
      </c>
      <c r="Z50" t="e">
        <v>#N/A</v>
      </c>
      <c r="AA50" t="e">
        <v>#N/A</v>
      </c>
    </row>
    <row r="51" spans="1:27">
      <c r="A51" s="130" t="s">
        <v>349</v>
      </c>
      <c r="B51" s="130" t="s">
        <v>24</v>
      </c>
      <c r="C51" s="130">
        <v>5443094</v>
      </c>
      <c r="D51" s="130" t="s">
        <v>350</v>
      </c>
      <c r="E51" s="126">
        <f>+IF(F51="x",1,0)+IF(G51="x",0.25,0)+IF(H51="x",1,0)+IF(I51="x",0.3,0)</f>
        <v>2.25</v>
      </c>
      <c r="F51" s="127" t="s">
        <v>3212</v>
      </c>
      <c r="G51" s="127" t="s">
        <v>3212</v>
      </c>
      <c r="H51" s="127" t="s">
        <v>3212</v>
      </c>
      <c r="I51" s="127"/>
      <c r="J51" s="48"/>
      <c r="K51" s="48"/>
      <c r="L51" s="89">
        <f>+L$5*E51</f>
        <v>2687.2479711451756</v>
      </c>
      <c r="M51" s="89">
        <f>+M$5*E51</f>
        <v>762.95795085662758</v>
      </c>
      <c r="N51" s="89">
        <f>+L51+M51</f>
        <v>3450.2059220018032</v>
      </c>
      <c r="O51" s="89">
        <f>+O$5*E51</f>
        <v>38147.897542831379</v>
      </c>
      <c r="P51" s="128">
        <v>1.9670000000000001</v>
      </c>
      <c r="Q51" s="48" t="s">
        <v>3228</v>
      </c>
      <c r="R51" s="87">
        <v>392.23973748164002</v>
      </c>
      <c r="S51" s="87">
        <v>100</v>
      </c>
      <c r="T51" s="87">
        <v>0.45218452811241</v>
      </c>
      <c r="U51" s="87">
        <v>1.5727106332778999</v>
      </c>
      <c r="V51" s="87">
        <v>1.1111145099768001</v>
      </c>
      <c r="W51" s="87">
        <f>+(S51/100)*R51</f>
        <v>392.23973748164002</v>
      </c>
      <c r="Z51" t="e">
        <v>#N/A</v>
      </c>
      <c r="AA51" t="e">
        <v>#N/A</v>
      </c>
    </row>
    <row r="52" spans="1:27">
      <c r="A52" s="130" t="s">
        <v>347</v>
      </c>
      <c r="B52" s="130" t="s">
        <v>24</v>
      </c>
      <c r="C52" s="130">
        <v>5443131</v>
      </c>
      <c r="D52" s="130" t="s">
        <v>348</v>
      </c>
      <c r="E52" s="126">
        <f>+IF(F52="x",1,0)+IF(G52="x",0.25,0)+IF(H52="x",1,0)+IF(I52="x",0.3,0)</f>
        <v>1.25</v>
      </c>
      <c r="F52" s="127" t="s">
        <v>3212</v>
      </c>
      <c r="G52" s="127" t="s">
        <v>3212</v>
      </c>
      <c r="H52" s="127"/>
      <c r="I52" s="127"/>
      <c r="J52" s="48"/>
      <c r="K52" s="48"/>
      <c r="L52" s="89">
        <f>+L$5*E52</f>
        <v>1492.9155395250975</v>
      </c>
      <c r="M52" s="89">
        <f>+M$5*E52</f>
        <v>423.86552825368199</v>
      </c>
      <c r="N52" s="89">
        <f>+L52+M52</f>
        <v>1916.7810677787795</v>
      </c>
      <c r="O52" s="89">
        <f>+O$5*E52</f>
        <v>21193.276412684099</v>
      </c>
      <c r="P52" s="128">
        <v>2.6379999999999999</v>
      </c>
      <c r="Q52" s="48">
        <v>2.3380000000000001</v>
      </c>
      <c r="R52" s="87">
        <v>927.41069451191004</v>
      </c>
      <c r="S52" s="87">
        <v>45.197499999999998</v>
      </c>
      <c r="T52" s="87">
        <v>1.2405899353324999E-2</v>
      </c>
      <c r="U52" s="87">
        <v>0.31761205196380998</v>
      </c>
      <c r="V52" s="87">
        <v>0.13694217377564</v>
      </c>
      <c r="W52" s="87">
        <f>+(S52/100)*R52</f>
        <v>419.16644865202051</v>
      </c>
      <c r="Z52" t="e">
        <v>#N/A</v>
      </c>
      <c r="AA52" t="e">
        <v>#N/A</v>
      </c>
    </row>
    <row r="53" spans="1:27">
      <c r="A53" s="130" t="s">
        <v>351</v>
      </c>
      <c r="B53" s="130" t="s">
        <v>24</v>
      </c>
      <c r="C53" s="130">
        <v>5443095</v>
      </c>
      <c r="D53" s="130" t="s">
        <v>352</v>
      </c>
      <c r="E53" s="126">
        <f>+IF(F53="x",1,0)+IF(G53="x",0.25,0)+IF(H53="x",1,0)+IF(I53="x",0.3,0)</f>
        <v>1.25</v>
      </c>
      <c r="F53" s="127" t="s">
        <v>3212</v>
      </c>
      <c r="G53" s="127" t="s">
        <v>3212</v>
      </c>
      <c r="H53" s="127"/>
      <c r="I53" s="127"/>
      <c r="J53" s="48"/>
      <c r="K53" s="48"/>
      <c r="L53" s="89">
        <f>+L$5*E53</f>
        <v>1492.9155395250975</v>
      </c>
      <c r="M53" s="89">
        <f>+M$5*E53</f>
        <v>423.86552825368199</v>
      </c>
      <c r="N53" s="89">
        <f>+L53+M53</f>
        <v>1916.7810677787795</v>
      </c>
      <c r="O53" s="89">
        <f>+O$5*E53</f>
        <v>21193.276412684099</v>
      </c>
      <c r="P53" s="128">
        <v>2.0219999999999998</v>
      </c>
      <c r="Q53" s="48" t="s">
        <v>3228</v>
      </c>
      <c r="R53" s="87">
        <v>608.55943849949006</v>
      </c>
      <c r="S53" s="87">
        <v>100</v>
      </c>
      <c r="T53" s="87">
        <v>0.42663678526878002</v>
      </c>
      <c r="U53" s="87">
        <v>1.5415906906128001</v>
      </c>
      <c r="V53" s="87">
        <v>1.0618619102125</v>
      </c>
      <c r="W53" s="87">
        <f>+(S53/100)*R53</f>
        <v>608.55943849949006</v>
      </c>
      <c r="Z53" t="e">
        <v>#N/A</v>
      </c>
      <c r="AA53" t="e">
        <v>#N/A</v>
      </c>
    </row>
    <row r="54" spans="1:27">
      <c r="A54" s="130" t="s">
        <v>353</v>
      </c>
      <c r="B54" s="132" t="s">
        <v>24</v>
      </c>
      <c r="C54" s="130">
        <v>5443122</v>
      </c>
      <c r="D54" s="130" t="s">
        <v>354</v>
      </c>
      <c r="E54" s="126">
        <f>+IF(F54="x",1,0)+IF(G54="x",0.25,0)+IF(H54="x",1,0)+IF(I54="x",0.3,0)</f>
        <v>1.55</v>
      </c>
      <c r="F54" s="127" t="s">
        <v>3212</v>
      </c>
      <c r="G54" s="127" t="s">
        <v>3212</v>
      </c>
      <c r="H54" s="127"/>
      <c r="I54" s="126" t="s">
        <v>3212</v>
      </c>
      <c r="J54" s="48"/>
      <c r="K54" s="48"/>
      <c r="L54" s="89">
        <f>+L$5*E54</f>
        <v>1851.2152690111211</v>
      </c>
      <c r="M54" s="89">
        <f>+M$5*E54</f>
        <v>525.59325503456569</v>
      </c>
      <c r="N54" s="89">
        <f>+L54+M54</f>
        <v>2376.8085240456867</v>
      </c>
      <c r="O54" s="89">
        <f>+O$5*E54</f>
        <v>26279.662751728283</v>
      </c>
      <c r="P54" s="128">
        <v>2.46</v>
      </c>
      <c r="Q54" s="48">
        <v>2.0009999999999999</v>
      </c>
      <c r="R54" s="87">
        <v>687.71641448552998</v>
      </c>
      <c r="S54" s="87">
        <v>14.746700000000001</v>
      </c>
      <c r="T54" s="87">
        <v>0.10103448480368001</v>
      </c>
      <c r="U54" s="87">
        <v>0.21310812234879001</v>
      </c>
      <c r="V54" s="87">
        <v>0.14877802856705</v>
      </c>
      <c r="W54" s="87">
        <f>+(S54/100)*R54</f>
        <v>101.41547649493766</v>
      </c>
      <c r="Z54" t="e">
        <v>#N/A</v>
      </c>
      <c r="AA54" t="e">
        <v>#N/A</v>
      </c>
    </row>
    <row r="55" spans="1:27">
      <c r="A55" s="130" t="s">
        <v>355</v>
      </c>
      <c r="B55" s="130" t="s">
        <v>24</v>
      </c>
      <c r="C55" s="130">
        <v>5443096</v>
      </c>
      <c r="D55" s="130" t="s">
        <v>356</v>
      </c>
      <c r="E55" s="126">
        <f>+IF(F55="x",1,0)+IF(G55="x",0.25,0)+IF(H55="x",1,0)+IF(I55="x",0.3,0)</f>
        <v>2.25</v>
      </c>
      <c r="F55" s="127" t="s">
        <v>3212</v>
      </c>
      <c r="G55" s="127" t="s">
        <v>3212</v>
      </c>
      <c r="H55" s="127" t="s">
        <v>3212</v>
      </c>
      <c r="I55" s="127"/>
      <c r="J55" s="48"/>
      <c r="K55" s="48"/>
      <c r="L55" s="89">
        <f>+L$5*E55</f>
        <v>2687.2479711451756</v>
      </c>
      <c r="M55" s="89">
        <f>+M$5*E55</f>
        <v>762.95795085662758</v>
      </c>
      <c r="N55" s="89">
        <f>+L55+M55</f>
        <v>3450.2059220018032</v>
      </c>
      <c r="O55" s="89">
        <f>+O$5*E55</f>
        <v>38147.897542831379</v>
      </c>
      <c r="P55" s="128">
        <v>2.093</v>
      </c>
      <c r="Q55" s="48" t="s">
        <v>3228</v>
      </c>
      <c r="R55" s="87">
        <v>313.80570798555999</v>
      </c>
      <c r="S55" s="87">
        <v>100</v>
      </c>
      <c r="T55" s="87">
        <v>0.41580790281295998</v>
      </c>
      <c r="U55" s="87">
        <v>1.5103657245636</v>
      </c>
      <c r="V55" s="87">
        <v>1.0314123867534</v>
      </c>
      <c r="W55" s="87">
        <f>+(S55/100)*R55</f>
        <v>313.80570798555999</v>
      </c>
      <c r="Z55" t="e">
        <v>#N/A</v>
      </c>
      <c r="AA55" t="e">
        <v>#N/A</v>
      </c>
    </row>
    <row r="56" spans="1:27">
      <c r="A56" s="130" t="s">
        <v>357</v>
      </c>
      <c r="B56" s="130" t="s">
        <v>24</v>
      </c>
      <c r="C56" s="130">
        <v>5443127</v>
      </c>
      <c r="D56" s="130" t="s">
        <v>358</v>
      </c>
      <c r="E56" s="65">
        <f>+IF(F56="x",1,0)+IF(G56="x",0.25,0)+IF(H56="x",1,0)+IF(I56="x",0.3,0)</f>
        <v>1</v>
      </c>
      <c r="F56" s="127" t="s">
        <v>3212</v>
      </c>
      <c r="G56" s="127"/>
      <c r="H56" s="127"/>
      <c r="I56" s="127"/>
      <c r="J56" s="48"/>
      <c r="K56" s="48"/>
      <c r="L56" s="89">
        <f>+L$5*E56</f>
        <v>1194.3324316200781</v>
      </c>
      <c r="M56" s="89">
        <f>+M$5*E56</f>
        <v>339.09242260294559</v>
      </c>
      <c r="N56" s="89">
        <f>+L56+M56</f>
        <v>1533.4248542230237</v>
      </c>
      <c r="O56" s="89">
        <f>+O$5*E56</f>
        <v>16954.621130147279</v>
      </c>
      <c r="P56" s="128" t="e">
        <v>#N/A</v>
      </c>
      <c r="Q56" s="48" t="e">
        <v>#N/A</v>
      </c>
      <c r="R56" s="87">
        <v>131.63638550061</v>
      </c>
      <c r="S56" s="87">
        <v>7.2571000000000003</v>
      </c>
      <c r="T56" s="87">
        <v>0.11733037233353</v>
      </c>
      <c r="U56" s="87">
        <v>0.15675589442252999</v>
      </c>
      <c r="V56" s="87">
        <v>0.14024974654118</v>
      </c>
      <c r="W56" s="87">
        <f>+(S56/100)*R56</f>
        <v>9.5529841321647684</v>
      </c>
      <c r="Z56" t="e">
        <v>#N/A</v>
      </c>
      <c r="AA56" t="e">
        <v>#N/A</v>
      </c>
    </row>
    <row r="57" spans="1:27">
      <c r="A57" s="130" t="s">
        <v>359</v>
      </c>
      <c r="B57" s="130" t="s">
        <v>24</v>
      </c>
      <c r="C57" s="130">
        <v>5443097</v>
      </c>
      <c r="D57" s="130" t="s">
        <v>360</v>
      </c>
      <c r="E57" s="65">
        <f>+IF(F57="x",1,0)+IF(G57="x",0.25,0)+IF(H57="x",1,0)+IF(I57="x",0.3,0)</f>
        <v>2.25</v>
      </c>
      <c r="F57" s="127" t="s">
        <v>3212</v>
      </c>
      <c r="G57" s="127" t="s">
        <v>3212</v>
      </c>
      <c r="H57" s="127" t="s">
        <v>3212</v>
      </c>
      <c r="I57" s="127"/>
      <c r="J57" s="48"/>
      <c r="K57" s="48"/>
      <c r="L57" s="89">
        <f>+L$5*E57</f>
        <v>2687.2479711451756</v>
      </c>
      <c r="M57" s="89">
        <f>+M$5*E57</f>
        <v>762.95795085662758</v>
      </c>
      <c r="N57" s="89">
        <f>+L57+M57</f>
        <v>3450.2059220018032</v>
      </c>
      <c r="O57" s="89">
        <f>+O$5*E57</f>
        <v>38147.897542831379</v>
      </c>
      <c r="P57" s="128">
        <v>1.986</v>
      </c>
      <c r="Q57" s="48" t="s">
        <v>3228</v>
      </c>
      <c r="R57" s="87">
        <v>319.91297701421001</v>
      </c>
      <c r="S57" s="87">
        <v>100</v>
      </c>
      <c r="T57" s="87">
        <v>0.39951202273369002</v>
      </c>
      <c r="U57" s="87">
        <v>1.5071065425873</v>
      </c>
      <c r="V57" s="87">
        <v>1.0305331729925999</v>
      </c>
      <c r="W57" s="87">
        <f>+(S57/100)*R57</f>
        <v>319.91297701421001</v>
      </c>
      <c r="Z57" t="e">
        <v>#N/A</v>
      </c>
      <c r="AA57" t="e">
        <v>#N/A</v>
      </c>
    </row>
    <row r="58" spans="1:27">
      <c r="A58" s="130" t="s">
        <v>361</v>
      </c>
      <c r="B58" s="130" t="s">
        <v>24</v>
      </c>
      <c r="C58" s="130">
        <v>5443118</v>
      </c>
      <c r="D58" s="130" t="s">
        <v>362</v>
      </c>
      <c r="E58" s="65">
        <f>+IF(F58="x",1,0)+IF(G58="x",0.25,0)+IF(H58="x",1,0)+IF(I58="x",0.3,0)</f>
        <v>1</v>
      </c>
      <c r="F58" s="127" t="s">
        <v>3212</v>
      </c>
      <c r="G58" s="127"/>
      <c r="H58" s="127"/>
      <c r="I58" s="127"/>
      <c r="J58" s="48"/>
      <c r="K58" s="48"/>
      <c r="L58" s="89">
        <f>+L$5*E58</f>
        <v>1194.3324316200781</v>
      </c>
      <c r="M58" s="89">
        <f>+M$5*E58</f>
        <v>339.09242260294559</v>
      </c>
      <c r="N58" s="89">
        <f>+L58+M58</f>
        <v>1533.4248542230237</v>
      </c>
      <c r="O58" s="89">
        <f>+O$5*E58</f>
        <v>16954.621130147279</v>
      </c>
      <c r="P58" s="127">
        <v>2.8610000000000002</v>
      </c>
      <c r="Q58" s="48" t="e">
        <v>#N/A</v>
      </c>
      <c r="R58" s="87">
        <v>339.46575750136998</v>
      </c>
      <c r="S58" s="87">
        <v>7.0572999999999997</v>
      </c>
      <c r="T58" s="87">
        <v>0.12784384191036</v>
      </c>
      <c r="U58" s="87">
        <v>0.15349672734736999</v>
      </c>
      <c r="V58" s="87">
        <v>0.14172163108985</v>
      </c>
      <c r="W58" s="87">
        <f>+(S58/100)*R58</f>
        <v>23.957116904144183</v>
      </c>
      <c r="Z58">
        <v>2.8610000000000002</v>
      </c>
      <c r="AA58" t="s">
        <v>3228</v>
      </c>
    </row>
    <row r="59" spans="1:27">
      <c r="A59" s="130" t="s">
        <v>363</v>
      </c>
      <c r="B59" s="130" t="s">
        <v>24</v>
      </c>
      <c r="C59" s="130">
        <v>5443098</v>
      </c>
      <c r="D59" s="130" t="s">
        <v>364</v>
      </c>
      <c r="E59" s="65">
        <f>+IF(F59="x",1,0)+IF(G59="x",0.25,0)+IF(H59="x",1,0)+IF(I59="x",0.3,0)</f>
        <v>2.25</v>
      </c>
      <c r="F59" s="127" t="s">
        <v>3212</v>
      </c>
      <c r="G59" s="127" t="s">
        <v>3212</v>
      </c>
      <c r="H59" s="127" t="s">
        <v>3212</v>
      </c>
      <c r="I59" s="127"/>
      <c r="J59" s="48"/>
      <c r="K59" s="48"/>
      <c r="L59" s="89">
        <f>+L$5*E59</f>
        <v>2687.2479711451756</v>
      </c>
      <c r="M59" s="89">
        <f>+M$5*E59</f>
        <v>762.95795085662758</v>
      </c>
      <c r="N59" s="89">
        <f>+L59+M59</f>
        <v>3450.2059220018032</v>
      </c>
      <c r="O59" s="89">
        <f>+O$5*E59</f>
        <v>38147.897542831379</v>
      </c>
      <c r="P59" s="128">
        <v>1.992</v>
      </c>
      <c r="Q59" s="48" t="s">
        <v>3228</v>
      </c>
      <c r="R59" s="87">
        <v>354.11252999851001</v>
      </c>
      <c r="S59" s="87">
        <v>100</v>
      </c>
      <c r="T59" s="87">
        <v>0.38489830493927002</v>
      </c>
      <c r="U59" s="87">
        <v>1.4933339357376001</v>
      </c>
      <c r="V59" s="87">
        <v>0.97623838671931995</v>
      </c>
      <c r="W59" s="87">
        <f>+(S59/100)*R59</f>
        <v>354.11252999851001</v>
      </c>
      <c r="Z59" t="e">
        <v>#N/A</v>
      </c>
      <c r="AA59" t="e">
        <v>#N/A</v>
      </c>
    </row>
    <row r="60" spans="1:27">
      <c r="A60" s="130" t="s">
        <v>365</v>
      </c>
      <c r="B60" s="130" t="s">
        <v>24</v>
      </c>
      <c r="C60" s="130">
        <v>5443125</v>
      </c>
      <c r="D60" s="130" t="s">
        <v>366</v>
      </c>
      <c r="E60" s="65">
        <f>+IF(F60="x",1,0)+IF(G60="x",0.25,0)+IF(H60="x",1,0)+IF(I60="x",0.3,0)</f>
        <v>1</v>
      </c>
      <c r="F60" s="127" t="s">
        <v>3212</v>
      </c>
      <c r="G60" s="127"/>
      <c r="H60" s="127"/>
      <c r="I60" s="127"/>
      <c r="J60" s="48"/>
      <c r="K60" s="48"/>
      <c r="L60" s="89">
        <f>+L$5*E60</f>
        <v>1194.3324316200781</v>
      </c>
      <c r="M60" s="89">
        <f>+M$5*E60</f>
        <v>339.09242260294559</v>
      </c>
      <c r="N60" s="89">
        <f>+L60+M60</f>
        <v>1533.4248542230237</v>
      </c>
      <c r="O60" s="89">
        <f>+O$5*E60</f>
        <v>16954.621130147279</v>
      </c>
      <c r="P60" s="127">
        <v>2.5289999999999999</v>
      </c>
      <c r="Q60" s="48" t="e">
        <v>#N/A</v>
      </c>
      <c r="R60" s="87">
        <v>229.54723800067001</v>
      </c>
      <c r="S60" s="87">
        <v>5.8034999999999997</v>
      </c>
      <c r="T60" s="87">
        <v>9.1887764632701999E-2</v>
      </c>
      <c r="U60" s="87">
        <v>0.12815925478935</v>
      </c>
      <c r="V60" s="87">
        <v>0.10663291346282</v>
      </c>
      <c r="W60" s="87">
        <f>+(S60/100)*R60</f>
        <v>13.321773957368883</v>
      </c>
      <c r="Z60">
        <v>2.5289999999999999</v>
      </c>
      <c r="AA60" t="s">
        <v>3228</v>
      </c>
    </row>
    <row r="61" spans="1:27">
      <c r="A61" s="130" t="s">
        <v>368</v>
      </c>
      <c r="B61" s="130" t="s">
        <v>24</v>
      </c>
      <c r="C61" s="130">
        <v>5443102</v>
      </c>
      <c r="D61" s="130" t="s">
        <v>369</v>
      </c>
      <c r="E61" s="65">
        <f>+IF(F61="x",1,0)+IF(G61="x",0.25,0)+IF(H61="x",1,0)+IF(I61="x",0.3,0)</f>
        <v>2.25</v>
      </c>
      <c r="F61" s="127" t="s">
        <v>3212</v>
      </c>
      <c r="G61" s="127" t="s">
        <v>3212</v>
      </c>
      <c r="H61" s="127" t="s">
        <v>3212</v>
      </c>
      <c r="I61" s="127"/>
      <c r="J61" s="48"/>
      <c r="K61" s="48"/>
      <c r="L61" s="89">
        <f>+L$5*E61</f>
        <v>2687.2479711451756</v>
      </c>
      <c r="M61" s="89">
        <f>+M$5*E61</f>
        <v>762.95795085662758</v>
      </c>
      <c r="N61" s="89">
        <f>+L61+M61</f>
        <v>3450.2059220018032</v>
      </c>
      <c r="O61" s="89">
        <f>+O$5*E61</f>
        <v>38147.897542831379</v>
      </c>
      <c r="P61" s="128">
        <v>2.0270000000000001</v>
      </c>
      <c r="Q61" s="48" t="s">
        <v>3228</v>
      </c>
      <c r="R61" s="87">
        <v>192.06817049349999</v>
      </c>
      <c r="S61" s="87">
        <v>100</v>
      </c>
      <c r="T61" s="87">
        <v>0.38615989685058999</v>
      </c>
      <c r="U61" s="87">
        <v>1.0497703552246</v>
      </c>
      <c r="V61" s="87">
        <v>0.69967027273896998</v>
      </c>
      <c r="W61" s="87">
        <f>+(S61/100)*R61</f>
        <v>192.06817049349999</v>
      </c>
      <c r="Z61" t="e">
        <v>#N/A</v>
      </c>
      <c r="AA61" t="e">
        <v>#N/A</v>
      </c>
    </row>
    <row r="62" spans="1:27">
      <c r="A62" s="130" t="s">
        <v>370</v>
      </c>
      <c r="B62" s="130" t="s">
        <v>24</v>
      </c>
      <c r="C62" s="130">
        <v>5443101</v>
      </c>
      <c r="D62" s="130" t="s">
        <v>371</v>
      </c>
      <c r="E62" s="126">
        <f>+IF(F62="x",1,0)+IF(G62="x",0.25,0)+IF(H62="x",1,0)+IF(I62="x",0.3,0)</f>
        <v>1.55</v>
      </c>
      <c r="F62" s="127" t="s">
        <v>3212</v>
      </c>
      <c r="G62" s="127" t="s">
        <v>3212</v>
      </c>
      <c r="H62" s="127" t="s">
        <v>3213</v>
      </c>
      <c r="I62" s="127" t="s">
        <v>3212</v>
      </c>
      <c r="J62" s="48"/>
      <c r="K62" s="48"/>
      <c r="L62" s="89">
        <f>+L$5*E62</f>
        <v>1851.2152690111211</v>
      </c>
      <c r="M62" s="89">
        <f>+M$5*E62</f>
        <v>525.59325503456569</v>
      </c>
      <c r="N62" s="89">
        <f>+L62+M62</f>
        <v>2376.8085240456867</v>
      </c>
      <c r="O62" s="89">
        <f>+O$5*E62</f>
        <v>26279.662751728283</v>
      </c>
      <c r="P62" s="128">
        <v>2.3719999999999999</v>
      </c>
      <c r="Q62" s="48">
        <v>1.5389999999999999</v>
      </c>
      <c r="R62" s="87">
        <v>319.51053050634999</v>
      </c>
      <c r="S62" s="87">
        <v>100</v>
      </c>
      <c r="T62" s="87">
        <v>0.40119418501853998</v>
      </c>
      <c r="U62" s="87">
        <v>1.0785772800446001</v>
      </c>
      <c r="V62" s="87">
        <v>0.75431721288467002</v>
      </c>
      <c r="W62" s="87">
        <f>+(S62/100)*R62</f>
        <v>319.51053050634999</v>
      </c>
      <c r="Z62" t="e">
        <v>#N/A</v>
      </c>
      <c r="AA62" t="e">
        <v>#N/A</v>
      </c>
    </row>
    <row r="63" spans="1:27">
      <c r="A63" s="115" t="s">
        <v>104</v>
      </c>
      <c r="B63" s="115" t="s">
        <v>24</v>
      </c>
      <c r="C63" s="115">
        <v>5443313</v>
      </c>
      <c r="D63" s="115" t="s">
        <v>105</v>
      </c>
      <c r="E63" s="126">
        <f>+IF(F63="x",1,0)+IF(G63="x",0.25,0)+IF(H63="x",1,0)+IF(I63="x",0.3,0)</f>
        <v>1</v>
      </c>
      <c r="F63" s="127" t="s">
        <v>3212</v>
      </c>
      <c r="G63" s="127"/>
      <c r="H63" s="127"/>
      <c r="I63" s="127"/>
      <c r="J63" s="48"/>
      <c r="K63" s="48"/>
      <c r="L63" s="89">
        <f>+L$5*E63</f>
        <v>1194.3324316200781</v>
      </c>
      <c r="M63" s="89">
        <f>+M$5*E63</f>
        <v>339.09242260294559</v>
      </c>
      <c r="N63" s="89">
        <f>+L63+M63</f>
        <v>1533.4248542230237</v>
      </c>
      <c r="O63" s="89">
        <f>+O$5*E63</f>
        <v>16954.621130147279</v>
      </c>
      <c r="P63" s="128" t="e">
        <v>#N/A</v>
      </c>
      <c r="Q63" s="48" t="e">
        <v>#N/A</v>
      </c>
      <c r="R63" s="87">
        <v>1021.5382880138</v>
      </c>
      <c r="S63" s="87">
        <v>0</v>
      </c>
      <c r="T63" s="87">
        <v>0</v>
      </c>
      <c r="U63" s="87">
        <v>0</v>
      </c>
      <c r="V63" s="87">
        <v>0</v>
      </c>
      <c r="W63" s="87">
        <f>+(S63/100)*R63</f>
        <v>0</v>
      </c>
      <c r="Z63" t="e">
        <v>#N/A</v>
      </c>
      <c r="AA63" t="e">
        <v>#N/A</v>
      </c>
    </row>
    <row r="64" spans="1:27">
      <c r="A64" s="131" t="s">
        <v>374</v>
      </c>
      <c r="B64" s="131" t="s">
        <v>24</v>
      </c>
      <c r="C64" s="131">
        <v>5443104</v>
      </c>
      <c r="D64" s="131" t="s">
        <v>373</v>
      </c>
      <c r="E64" s="65">
        <f>+IF(F64="x",1,0)+IF(G64="x",0.25,0)+IF(H64="x",1,0)+IF(I64="x",0.3,0)+J64+K64</f>
        <v>2.25</v>
      </c>
      <c r="F64" s="126" t="s">
        <v>3212</v>
      </c>
      <c r="G64" s="127" t="s">
        <v>3212</v>
      </c>
      <c r="H64" s="127" t="s">
        <v>3212</v>
      </c>
      <c r="I64" s="127"/>
      <c r="J64" s="48"/>
      <c r="K64" s="48"/>
      <c r="L64" s="89">
        <f>+L$5*E64</f>
        <v>2687.2479711451756</v>
      </c>
      <c r="M64" s="89">
        <f>+M$5*E64</f>
        <v>762.95795085662758</v>
      </c>
      <c r="N64" s="89">
        <f>+L64+M64</f>
        <v>3450.2059220018032</v>
      </c>
      <c r="O64" s="89">
        <f>+O$5*E64</f>
        <v>38147.897542831379</v>
      </c>
      <c r="P64" s="127"/>
      <c r="Q64" s="48"/>
      <c r="R64" s="87">
        <v>152.88642150436999</v>
      </c>
      <c r="S64" s="87">
        <v>100</v>
      </c>
      <c r="T64" s="87">
        <v>1.0034059286118</v>
      </c>
      <c r="U64" s="87">
        <v>1.3271158933639999</v>
      </c>
      <c r="V64" s="87">
        <v>1.1767232801955001</v>
      </c>
      <c r="W64" s="87">
        <v>152.88642150473001</v>
      </c>
      <c r="Z64" t="e">
        <v>#N/A</v>
      </c>
      <c r="AA64" t="e">
        <v>#N/A</v>
      </c>
    </row>
    <row r="65" spans="1:27">
      <c r="A65" s="130" t="s">
        <v>372</v>
      </c>
      <c r="B65" s="130" t="s">
        <v>24</v>
      </c>
      <c r="C65" s="130">
        <v>5443103</v>
      </c>
      <c r="D65" s="130" t="s">
        <v>373</v>
      </c>
      <c r="E65" s="65">
        <f>+IF(F65="x",1,0)+IF(G65="x",0.25,0)+IF(H65="x",1,0)+IF(I65="x",0.3,0)</f>
        <v>2.25</v>
      </c>
      <c r="F65" s="127" t="s">
        <v>3212</v>
      </c>
      <c r="G65" s="127" t="s">
        <v>3212</v>
      </c>
      <c r="H65" s="127" t="s">
        <v>3212</v>
      </c>
      <c r="I65" s="127"/>
      <c r="J65" s="48"/>
      <c r="K65" s="48"/>
      <c r="L65" s="89">
        <f>+L$5*E65</f>
        <v>2687.2479711451756</v>
      </c>
      <c r="M65" s="89">
        <f>+M$5*E65</f>
        <v>762.95795085662758</v>
      </c>
      <c r="N65" s="89">
        <f>+L65+M65</f>
        <v>3450.2059220018032</v>
      </c>
      <c r="O65" s="89">
        <f>+O$5*E65</f>
        <v>38147.897542831379</v>
      </c>
      <c r="P65" s="128">
        <v>2.1259999999999999</v>
      </c>
      <c r="Q65" s="48" t="s">
        <v>3228</v>
      </c>
      <c r="R65" s="87">
        <v>207.16035600526001</v>
      </c>
      <c r="S65" s="87">
        <v>100</v>
      </c>
      <c r="T65" s="87">
        <v>0.42463922500610002</v>
      </c>
      <c r="U65" s="87">
        <v>1.0922448635101001</v>
      </c>
      <c r="V65" s="87">
        <v>0.76753258623488996</v>
      </c>
      <c r="W65" s="87">
        <f>+(S65/100)*R65</f>
        <v>207.16035600526001</v>
      </c>
      <c r="Z65" t="e">
        <v>#N/A</v>
      </c>
      <c r="AA65" t="e">
        <v>#N/A</v>
      </c>
    </row>
    <row r="66" spans="1:27">
      <c r="A66" s="131" t="s">
        <v>375</v>
      </c>
      <c r="B66" s="131" t="s">
        <v>24</v>
      </c>
      <c r="C66" s="131">
        <v>5443105</v>
      </c>
      <c r="D66" s="131" t="s">
        <v>373</v>
      </c>
      <c r="E66" s="126">
        <f>+IF(F66="x",1,0)+IF(G66="x",0.25,0)+IF(H66="x",1,0)+IF(I66="x",0.3,0)+J66+K66</f>
        <v>1.25</v>
      </c>
      <c r="F66" s="126" t="s">
        <v>3212</v>
      </c>
      <c r="G66" s="127" t="s">
        <v>3212</v>
      </c>
      <c r="H66" s="127"/>
      <c r="I66" s="127"/>
      <c r="J66" s="48"/>
      <c r="K66" s="48"/>
      <c r="L66" s="89">
        <f>+L$5*E66</f>
        <v>1492.9155395250975</v>
      </c>
      <c r="M66" s="89">
        <f>+M$5*E66</f>
        <v>423.86552825368199</v>
      </c>
      <c r="N66" s="89">
        <f>+L66+M66</f>
        <v>1916.7810677787795</v>
      </c>
      <c r="O66" s="89">
        <f>+O$5*E66</f>
        <v>21193.276412684099</v>
      </c>
      <c r="P66" s="127"/>
      <c r="Q66" s="48"/>
      <c r="R66" s="87">
        <v>251.76795699849001</v>
      </c>
      <c r="S66" s="87">
        <v>100</v>
      </c>
      <c r="T66" s="87">
        <v>1.1997976303100999</v>
      </c>
      <c r="U66" s="87">
        <v>1.4729377031326001</v>
      </c>
      <c r="V66" s="87">
        <v>1.3464654779981999</v>
      </c>
      <c r="W66" s="87">
        <v>251.76795699843001</v>
      </c>
      <c r="Z66" t="e">
        <v>#N/A</v>
      </c>
      <c r="AA66" t="e">
        <v>#N/A</v>
      </c>
    </row>
    <row r="67" spans="1:27">
      <c r="A67" s="131" t="s">
        <v>376</v>
      </c>
      <c r="B67" s="131" t="s">
        <v>24</v>
      </c>
      <c r="C67" s="131">
        <v>5443107</v>
      </c>
      <c r="D67" s="131" t="s">
        <v>373</v>
      </c>
      <c r="E67" s="126">
        <f>+IF(F67="x",1,0)+IF(G67="x",0.25,0)+IF(H67="x",1,0)+IF(I67="x",0.3,0)+J67+K67</f>
        <v>1.25</v>
      </c>
      <c r="F67" s="126" t="s">
        <v>3212</v>
      </c>
      <c r="G67" s="127" t="s">
        <v>3212</v>
      </c>
      <c r="H67" s="127"/>
      <c r="I67" s="127"/>
      <c r="J67" s="48"/>
      <c r="K67" s="48"/>
      <c r="L67" s="89">
        <f>+L$5*E67</f>
        <v>1492.9155395250975</v>
      </c>
      <c r="M67" s="89">
        <f>+M$5*E67</f>
        <v>423.86552825368199</v>
      </c>
      <c r="N67" s="89">
        <f>+L67+M67</f>
        <v>1916.7810677787795</v>
      </c>
      <c r="O67" s="89">
        <f>+O$5*E67</f>
        <v>21193.276412684099</v>
      </c>
      <c r="P67" s="127"/>
      <c r="Q67" s="48"/>
      <c r="R67" s="87">
        <v>138.60429850635001</v>
      </c>
      <c r="S67" s="87">
        <v>100</v>
      </c>
      <c r="T67" s="87">
        <v>1.2209297418594001</v>
      </c>
      <c r="U67" s="87">
        <v>1.4990111589432</v>
      </c>
      <c r="V67" s="87">
        <v>1.4019778577180999</v>
      </c>
      <c r="W67" s="87">
        <v>138.60429850627</v>
      </c>
      <c r="Z67" t="e">
        <v>#N/A</v>
      </c>
      <c r="AA67" t="e">
        <v>#N/A</v>
      </c>
    </row>
    <row r="68" spans="1:27">
      <c r="A68" s="131" t="s">
        <v>379</v>
      </c>
      <c r="B68" s="132" t="s">
        <v>24</v>
      </c>
      <c r="C68" s="131">
        <v>5443113</v>
      </c>
      <c r="D68" s="131" t="s">
        <v>373</v>
      </c>
      <c r="E68" s="126">
        <f>+IF(F68="x",1,0)+IF(G68="x",0.25,0)+IF(H68="x",1,0)+IF(I68="x",0.3,0)+J68+K68</f>
        <v>1.25</v>
      </c>
      <c r="F68" s="126" t="s">
        <v>3212</v>
      </c>
      <c r="G68" s="127" t="s">
        <v>3212</v>
      </c>
      <c r="H68" s="127"/>
      <c r="I68" s="127"/>
      <c r="J68" s="48"/>
      <c r="K68" s="48"/>
      <c r="L68" s="89">
        <f>+L$5*E68</f>
        <v>1492.9155395250975</v>
      </c>
      <c r="M68" s="89">
        <f>+M$5*E68</f>
        <v>423.86552825368199</v>
      </c>
      <c r="N68" s="89">
        <f>+L68+M68</f>
        <v>1916.7810677787795</v>
      </c>
      <c r="O68" s="89">
        <f>+O$5*E68</f>
        <v>21193.276412684099</v>
      </c>
      <c r="P68" s="127"/>
      <c r="Q68" s="48"/>
      <c r="R68" s="87">
        <v>134.80498750851001</v>
      </c>
      <c r="S68" s="87">
        <v>100</v>
      </c>
      <c r="T68" s="87">
        <v>0.39499121904373002</v>
      </c>
      <c r="U68" s="87">
        <v>1.3092429637909</v>
      </c>
      <c r="V68" s="87">
        <v>0.87651231153956</v>
      </c>
      <c r="W68" s="87">
        <v>134.80498750660999</v>
      </c>
      <c r="Z68" t="e">
        <v>#N/A</v>
      </c>
      <c r="AA68" t="e">
        <v>#N/A</v>
      </c>
    </row>
    <row r="69" spans="1:27">
      <c r="A69" s="130" t="s">
        <v>106</v>
      </c>
      <c r="B69" s="130" t="s">
        <v>24</v>
      </c>
      <c r="C69" s="130">
        <v>5442966</v>
      </c>
      <c r="D69" s="130" t="s">
        <v>107</v>
      </c>
      <c r="E69" s="126">
        <f>+IF(F69="x",1,0)+IF(G69="x",0.25,0)+IF(H69="x",1,0)+IF(I69="x",0.3,0)</f>
        <v>1</v>
      </c>
      <c r="F69" s="127" t="s">
        <v>3212</v>
      </c>
      <c r="G69" s="127"/>
      <c r="H69" s="127"/>
      <c r="I69" s="127"/>
      <c r="J69" s="48"/>
      <c r="K69" s="48"/>
      <c r="L69" s="89">
        <f>+L$5*E69</f>
        <v>1194.3324316200781</v>
      </c>
      <c r="M69" s="89">
        <f>+M$5*E69</f>
        <v>339.09242260294559</v>
      </c>
      <c r="N69" s="89">
        <f>+L69+M69</f>
        <v>1533.4248542230237</v>
      </c>
      <c r="O69" s="89">
        <f>+O$5*E69</f>
        <v>16954.621130147279</v>
      </c>
      <c r="P69" s="128" t="e">
        <v>#N/A</v>
      </c>
      <c r="Q69" s="48" t="e">
        <v>#N/A</v>
      </c>
      <c r="R69" s="87">
        <v>402.40180500167997</v>
      </c>
      <c r="S69" s="87">
        <v>14.807499999999999</v>
      </c>
      <c r="T69" s="87">
        <v>0.46374934911728</v>
      </c>
      <c r="U69" s="87">
        <v>0.65046864748000999</v>
      </c>
      <c r="V69" s="87">
        <v>0.55211987414143004</v>
      </c>
      <c r="W69" s="87">
        <f>+(S69/100)*R69</f>
        <v>59.585647275623757</v>
      </c>
      <c r="Z69" t="e">
        <v>#N/A</v>
      </c>
      <c r="AA69" t="e">
        <v>#N/A</v>
      </c>
    </row>
    <row r="70" spans="1:27">
      <c r="A70" s="115" t="s">
        <v>108</v>
      </c>
      <c r="B70" s="115" t="s">
        <v>24</v>
      </c>
      <c r="C70" s="115">
        <v>5443312</v>
      </c>
      <c r="D70" s="115" t="s">
        <v>109</v>
      </c>
      <c r="E70" s="126">
        <f>+IF(F70="x",1,0)+IF(G70="x",0.25,0)+IF(H70="x",1,0)+IF(I70="x",0.3,0)</f>
        <v>1</v>
      </c>
      <c r="F70" s="127" t="s">
        <v>3212</v>
      </c>
      <c r="G70" s="127"/>
      <c r="H70" s="127"/>
      <c r="I70" s="127"/>
      <c r="J70" s="48"/>
      <c r="K70" s="48"/>
      <c r="L70" s="89">
        <f>+L$5*E70</f>
        <v>1194.3324316200781</v>
      </c>
      <c r="M70" s="89">
        <f>+M$5*E70</f>
        <v>339.09242260294559</v>
      </c>
      <c r="N70" s="89">
        <f>+L70+M70</f>
        <v>1533.4248542230237</v>
      </c>
      <c r="O70" s="89">
        <f>+O$5*E70</f>
        <v>16954.621130147279</v>
      </c>
      <c r="P70" s="128" t="e">
        <v>#N/A</v>
      </c>
      <c r="Q70" s="48" t="e">
        <v>#N/A</v>
      </c>
      <c r="R70" s="87">
        <v>336.70632549419997</v>
      </c>
      <c r="S70" s="87">
        <v>0</v>
      </c>
      <c r="T70" s="87">
        <v>0</v>
      </c>
      <c r="U70" s="87">
        <v>0</v>
      </c>
      <c r="V70" s="87">
        <v>0</v>
      </c>
      <c r="W70" s="87">
        <f>+(S70/100)*R70</f>
        <v>0</v>
      </c>
      <c r="Z70" t="e">
        <v>#N/A</v>
      </c>
      <c r="AA70" t="e">
        <v>#N/A</v>
      </c>
    </row>
    <row r="71" spans="1:27">
      <c r="A71" s="130" t="s">
        <v>110</v>
      </c>
      <c r="B71" s="130" t="s">
        <v>24</v>
      </c>
      <c r="C71" s="130">
        <v>5442969</v>
      </c>
      <c r="D71" s="130" t="s">
        <v>111</v>
      </c>
      <c r="E71" s="126">
        <f>+IF(F71="x",1,0)+IF(G71="x",0.25,0)+IF(H71="x",1,0)+IF(I71="x",0.3,0)</f>
        <v>1</v>
      </c>
      <c r="F71" s="127" t="s">
        <v>3212</v>
      </c>
      <c r="G71" s="127"/>
      <c r="H71" s="127"/>
      <c r="I71" s="127"/>
      <c r="J71" s="48"/>
      <c r="K71" s="48"/>
      <c r="L71" s="89">
        <f>+L$5*E71</f>
        <v>1194.3324316200781</v>
      </c>
      <c r="M71" s="89">
        <f>+M$5*E71</f>
        <v>339.09242260294559</v>
      </c>
      <c r="N71" s="89">
        <f>+L71+M71</f>
        <v>1533.4248542230237</v>
      </c>
      <c r="O71" s="89">
        <f>+O$5*E71</f>
        <v>16954.621130147279</v>
      </c>
      <c r="P71" s="128" t="e">
        <v>#N/A</v>
      </c>
      <c r="Q71" s="48" t="e">
        <v>#N/A</v>
      </c>
      <c r="R71" s="87">
        <v>320.14116749352002</v>
      </c>
      <c r="S71" s="87">
        <v>14.8498</v>
      </c>
      <c r="T71" s="87">
        <v>0.47615525126456998</v>
      </c>
      <c r="U71" s="87">
        <v>0.66140264272689997</v>
      </c>
      <c r="V71" s="87">
        <v>0.56300207345108999</v>
      </c>
      <c r="W71" s="87">
        <f>+(S71/100)*R71</f>
        <v>47.540323090452731</v>
      </c>
      <c r="Z71" t="e">
        <v>#N/A</v>
      </c>
      <c r="AA71" t="e">
        <v>#N/A</v>
      </c>
    </row>
    <row r="72" spans="1:27">
      <c r="A72" s="115" t="s">
        <v>112</v>
      </c>
      <c r="B72" s="115" t="s">
        <v>24</v>
      </c>
      <c r="C72" s="115">
        <v>5443310</v>
      </c>
      <c r="D72" s="115" t="s">
        <v>113</v>
      </c>
      <c r="E72" s="126">
        <f>+IF(F72="x",1,0)+IF(G72="x",0.25,0)+IF(H72="x",1,0)+IF(I72="x",0.3,0)</f>
        <v>1</v>
      </c>
      <c r="F72" s="127" t="s">
        <v>3212</v>
      </c>
      <c r="G72" s="127"/>
      <c r="H72" s="127"/>
      <c r="I72" s="127"/>
      <c r="J72" s="48"/>
      <c r="K72" s="48"/>
      <c r="L72" s="89">
        <f>+L$5*E72</f>
        <v>1194.3324316200781</v>
      </c>
      <c r="M72" s="89">
        <f>+M$5*E72</f>
        <v>339.09242260294559</v>
      </c>
      <c r="N72" s="89">
        <f>+L72+M72</f>
        <v>1533.4248542230237</v>
      </c>
      <c r="O72" s="89">
        <f>+O$5*E72</f>
        <v>16954.621130147279</v>
      </c>
      <c r="P72" s="128" t="e">
        <v>#N/A</v>
      </c>
      <c r="Q72" s="48" t="e">
        <v>#N/A</v>
      </c>
      <c r="R72" s="87">
        <v>299.23716349171002</v>
      </c>
      <c r="S72" s="87">
        <v>0</v>
      </c>
      <c r="T72" s="87">
        <v>0</v>
      </c>
      <c r="U72" s="87">
        <v>0</v>
      </c>
      <c r="V72" s="87">
        <v>0</v>
      </c>
      <c r="W72" s="87">
        <f>+(S72/100)*R72</f>
        <v>0</v>
      </c>
      <c r="Z72" t="e">
        <v>#N/A</v>
      </c>
      <c r="AA72" t="e">
        <v>#N/A</v>
      </c>
    </row>
    <row r="73" spans="1:27">
      <c r="A73" s="130" t="s">
        <v>115</v>
      </c>
      <c r="B73" s="130" t="s">
        <v>24</v>
      </c>
      <c r="C73" s="130">
        <v>5442970</v>
      </c>
      <c r="D73" s="130" t="s">
        <v>116</v>
      </c>
      <c r="E73" s="126">
        <f>+IF(F73="x",1,0)+IF(G73="x",0.25,0)+IF(H73="x",1,0)+IF(I73="x",0.3,0)</f>
        <v>1</v>
      </c>
      <c r="F73" s="127" t="s">
        <v>3212</v>
      </c>
      <c r="G73" s="127"/>
      <c r="H73" s="127"/>
      <c r="I73" s="127"/>
      <c r="J73" s="48"/>
      <c r="K73" s="48"/>
      <c r="L73" s="89">
        <f>+L$5*E73</f>
        <v>1194.3324316200781</v>
      </c>
      <c r="M73" s="89">
        <f>+M$5*E73</f>
        <v>339.09242260294559</v>
      </c>
      <c r="N73" s="89">
        <f>+L73+M73</f>
        <v>1533.4248542230237</v>
      </c>
      <c r="O73" s="89">
        <f>+O$5*E73</f>
        <v>16954.621130147279</v>
      </c>
      <c r="P73" s="128" t="e">
        <v>#N/A</v>
      </c>
      <c r="Q73" s="48" t="e">
        <v>#N/A</v>
      </c>
      <c r="R73" s="87">
        <v>325.87007650010997</v>
      </c>
      <c r="S73" s="87">
        <v>12.925000000000001</v>
      </c>
      <c r="T73" s="87">
        <v>0.45901829004287997</v>
      </c>
      <c r="U73" s="87">
        <v>0.66361051797866999</v>
      </c>
      <c r="V73" s="87">
        <v>0.57480255645863998</v>
      </c>
      <c r="W73" s="87">
        <f>+(S73/100)*R73</f>
        <v>42.118707387639212</v>
      </c>
      <c r="Z73" t="e">
        <v>#N/A</v>
      </c>
      <c r="AA73" t="e">
        <v>#N/A</v>
      </c>
    </row>
    <row r="74" spans="1:27">
      <c r="A74" s="115" t="s">
        <v>117</v>
      </c>
      <c r="B74" s="115" t="s">
        <v>24</v>
      </c>
      <c r="C74" s="115">
        <v>5443309</v>
      </c>
      <c r="D74" s="115" t="s">
        <v>118</v>
      </c>
      <c r="E74" s="126">
        <f>+IF(F74="x",1,0)+IF(G74="x",0.25,0)+IF(H74="x",1,0)+IF(I74="x",0.3,0)</f>
        <v>1</v>
      </c>
      <c r="F74" s="127" t="s">
        <v>3212</v>
      </c>
      <c r="G74" s="127"/>
      <c r="H74" s="127"/>
      <c r="I74" s="127"/>
      <c r="J74" s="48"/>
      <c r="K74" s="48"/>
      <c r="L74" s="89">
        <f>+L$5*E74</f>
        <v>1194.3324316200781</v>
      </c>
      <c r="M74" s="89">
        <f>+M$5*E74</f>
        <v>339.09242260294559</v>
      </c>
      <c r="N74" s="89">
        <f>+L74+M74</f>
        <v>1533.4248542230237</v>
      </c>
      <c r="O74" s="89">
        <f>+O$5*E74</f>
        <v>16954.621130147279</v>
      </c>
      <c r="P74" s="128" t="e">
        <v>#N/A</v>
      </c>
      <c r="Q74" s="48" t="e">
        <v>#N/A</v>
      </c>
      <c r="R74" s="87">
        <v>261.60969550736002</v>
      </c>
      <c r="S74" s="87">
        <v>0</v>
      </c>
      <c r="T74" s="87">
        <v>0</v>
      </c>
      <c r="U74" s="87">
        <v>0</v>
      </c>
      <c r="V74" s="87">
        <v>0</v>
      </c>
      <c r="W74" s="87">
        <f>+(S74/100)*R74</f>
        <v>0</v>
      </c>
      <c r="Z74" t="e">
        <v>#N/A</v>
      </c>
      <c r="AA74" t="e">
        <v>#N/A</v>
      </c>
    </row>
    <row r="75" spans="1:27">
      <c r="A75" s="130" t="s">
        <v>119</v>
      </c>
      <c r="B75" s="130" t="s">
        <v>24</v>
      </c>
      <c r="C75" s="130">
        <v>5442971</v>
      </c>
      <c r="D75" s="130" t="s">
        <v>120</v>
      </c>
      <c r="E75" s="126">
        <f>+IF(F75="x",1,0)+IF(G75="x",0.25,0)+IF(H75="x",1,0)+IF(I75="x",0.3,0)</f>
        <v>1.25</v>
      </c>
      <c r="F75" s="127" t="s">
        <v>3212</v>
      </c>
      <c r="G75" s="133" t="s">
        <v>3212</v>
      </c>
      <c r="H75" s="127"/>
      <c r="I75" s="127"/>
      <c r="J75" s="48"/>
      <c r="K75" s="48"/>
      <c r="L75" s="89">
        <f>+L$5*E75</f>
        <v>1492.9155395250975</v>
      </c>
      <c r="M75" s="89">
        <f>+M$5*E75</f>
        <v>423.86552825368199</v>
      </c>
      <c r="N75" s="89">
        <f>+L75+M75</f>
        <v>1916.7810677787795</v>
      </c>
      <c r="O75" s="89">
        <f>+O$5*E75</f>
        <v>21193.276412684099</v>
      </c>
      <c r="P75" s="128" t="e">
        <v>#N/A</v>
      </c>
      <c r="Q75" s="48" t="e">
        <v>#N/A</v>
      </c>
      <c r="R75" s="87">
        <v>647.29951249537999</v>
      </c>
      <c r="S75" s="87">
        <v>17.488399999999999</v>
      </c>
      <c r="T75" s="87">
        <v>0.35388353466987998</v>
      </c>
      <c r="U75" s="87">
        <v>0.70261549949645996</v>
      </c>
      <c r="V75" s="87">
        <v>0.54895552051694996</v>
      </c>
      <c r="W75" s="87">
        <f>+(S75/100)*R75</f>
        <v>113.20232794324203</v>
      </c>
      <c r="Z75" t="e">
        <v>#N/A</v>
      </c>
      <c r="AA75" t="e">
        <v>#N/A</v>
      </c>
    </row>
    <row r="76" spans="1:27">
      <c r="A76" s="115" t="s">
        <v>121</v>
      </c>
      <c r="B76" s="115" t="s">
        <v>24</v>
      </c>
      <c r="C76" s="115">
        <v>5443308</v>
      </c>
      <c r="D76" s="115" t="s">
        <v>122</v>
      </c>
      <c r="E76" s="126">
        <f>+IF(F76="x",1,0)+IF(G76="x",0.25,0)+IF(H76="x",1,0)+IF(I76="x",0.3,0)</f>
        <v>1</v>
      </c>
      <c r="F76" s="127" t="s">
        <v>3212</v>
      </c>
      <c r="G76" s="127"/>
      <c r="H76" s="127"/>
      <c r="I76" s="127"/>
      <c r="J76" s="48"/>
      <c r="K76" s="48"/>
      <c r="L76" s="89">
        <f>+L$5*E76</f>
        <v>1194.3324316200781</v>
      </c>
      <c r="M76" s="89">
        <f>+M$5*E76</f>
        <v>339.09242260294559</v>
      </c>
      <c r="N76" s="89">
        <f>+L76+M76</f>
        <v>1533.4248542230237</v>
      </c>
      <c r="O76" s="89">
        <f>+O$5*E76</f>
        <v>16954.621130147279</v>
      </c>
      <c r="P76" s="128" t="e">
        <v>#N/A</v>
      </c>
      <c r="Q76" s="48" t="e">
        <v>#N/A</v>
      </c>
      <c r="R76" s="87">
        <v>294.18269599238999</v>
      </c>
      <c r="S76" s="87">
        <v>0</v>
      </c>
      <c r="T76" s="87">
        <v>0</v>
      </c>
      <c r="U76" s="87">
        <v>0</v>
      </c>
      <c r="V76" s="87">
        <v>0</v>
      </c>
      <c r="W76" s="87">
        <f>+(S76/100)*R76</f>
        <v>0</v>
      </c>
      <c r="Z76" t="e">
        <v>#N/A</v>
      </c>
      <c r="AA76" t="e">
        <v>#N/A</v>
      </c>
    </row>
    <row r="77" spans="1:27">
      <c r="A77" s="130" t="s">
        <v>123</v>
      </c>
      <c r="B77" s="130" t="s">
        <v>24</v>
      </c>
      <c r="C77" s="130">
        <v>5442972</v>
      </c>
      <c r="D77" s="130" t="s">
        <v>124</v>
      </c>
      <c r="E77" s="126">
        <f>+IF(F77="x",1,0)+IF(G77="x",0.25,0)+IF(H77="x",1,0)+IF(I77="x",0.3,0)</f>
        <v>1</v>
      </c>
      <c r="F77" s="127" t="s">
        <v>3212</v>
      </c>
      <c r="G77" s="127"/>
      <c r="H77" s="127"/>
      <c r="I77" s="127"/>
      <c r="J77" s="48"/>
      <c r="K77" s="48"/>
      <c r="L77" s="89">
        <f>+L$5*E77</f>
        <v>1194.3324316200781</v>
      </c>
      <c r="M77" s="89">
        <f>+M$5*E77</f>
        <v>339.09242260294559</v>
      </c>
      <c r="N77" s="89">
        <f>+L77+M77</f>
        <v>1533.4248542230237</v>
      </c>
      <c r="O77" s="89">
        <f>+O$5*E77</f>
        <v>16954.621130147279</v>
      </c>
      <c r="P77" s="128" t="e">
        <v>#N/A</v>
      </c>
      <c r="Q77" s="48" t="e">
        <v>#N/A</v>
      </c>
      <c r="R77" s="87">
        <v>395.46951550301998</v>
      </c>
      <c r="S77" s="87">
        <v>17.197700000000001</v>
      </c>
      <c r="T77" s="87">
        <v>0.31834799051285001</v>
      </c>
      <c r="U77" s="87">
        <v>0.65393811464310003</v>
      </c>
      <c r="V77" s="87">
        <v>0.50254406722692002</v>
      </c>
      <c r="W77" s="87">
        <f>+(S77/100)*R77</f>
        <v>68.011660867662869</v>
      </c>
      <c r="Z77" t="e">
        <v>#N/A</v>
      </c>
      <c r="AA77" t="e">
        <v>#N/A</v>
      </c>
    </row>
    <row r="78" spans="1:27">
      <c r="A78" s="115" t="s">
        <v>125</v>
      </c>
      <c r="B78" s="115" t="s">
        <v>24</v>
      </c>
      <c r="C78" s="115">
        <v>5443307</v>
      </c>
      <c r="D78" s="115" t="s">
        <v>126</v>
      </c>
      <c r="E78" s="126">
        <f>+IF(F78="x",1,0)+IF(G78="x",0.25,0)+IF(H78="x",1,0)+IF(I78="x",0.3,0)</f>
        <v>1</v>
      </c>
      <c r="F78" s="127" t="s">
        <v>3212</v>
      </c>
      <c r="G78" s="127"/>
      <c r="H78" s="127"/>
      <c r="I78" s="127"/>
      <c r="J78" s="48"/>
      <c r="K78" s="48"/>
      <c r="L78" s="89">
        <f>+L$5*E78</f>
        <v>1194.3324316200781</v>
      </c>
      <c r="M78" s="89">
        <f>+M$5*E78</f>
        <v>339.09242260294559</v>
      </c>
      <c r="N78" s="89">
        <f>+L78+M78</f>
        <v>1533.4248542230237</v>
      </c>
      <c r="O78" s="89">
        <f>+O$5*E78</f>
        <v>16954.621130147279</v>
      </c>
      <c r="P78" s="128" t="e">
        <v>#N/A</v>
      </c>
      <c r="Q78" s="48" t="e">
        <v>#N/A</v>
      </c>
      <c r="R78" s="87">
        <v>281.36428250836002</v>
      </c>
      <c r="S78" s="87">
        <v>0</v>
      </c>
      <c r="T78" s="87">
        <v>0</v>
      </c>
      <c r="U78" s="87">
        <v>0</v>
      </c>
      <c r="V78" s="87">
        <v>0</v>
      </c>
      <c r="W78" s="87">
        <f>+(S78/100)*R78</f>
        <v>0</v>
      </c>
      <c r="Z78" t="e">
        <v>#N/A</v>
      </c>
      <c r="AA78" t="e">
        <v>#N/A</v>
      </c>
    </row>
    <row r="79" spans="1:27">
      <c r="A79" s="115" t="s">
        <v>129</v>
      </c>
      <c r="B79" s="115" t="s">
        <v>24</v>
      </c>
      <c r="C79" s="115">
        <v>5443306</v>
      </c>
      <c r="D79" s="115" t="s">
        <v>130</v>
      </c>
      <c r="E79" s="126">
        <f>+IF(F79="x",1,0)+IF(G79="x",0.25,0)+IF(H79="x",1,0)+IF(I79="x",0.3,0)</f>
        <v>1</v>
      </c>
      <c r="F79" s="127" t="s">
        <v>3212</v>
      </c>
      <c r="G79" s="127"/>
      <c r="H79" s="127"/>
      <c r="I79" s="127"/>
      <c r="J79" s="48"/>
      <c r="K79" s="48"/>
      <c r="L79" s="89">
        <f>+L$5*E79</f>
        <v>1194.3324316200781</v>
      </c>
      <c r="M79" s="89">
        <f>+M$5*E79</f>
        <v>339.09242260294559</v>
      </c>
      <c r="N79" s="89">
        <f>+L79+M79</f>
        <v>1533.4248542230237</v>
      </c>
      <c r="O79" s="89">
        <f>+O$5*E79</f>
        <v>16954.621130147279</v>
      </c>
      <c r="P79" s="128" t="e">
        <v>#N/A</v>
      </c>
      <c r="Q79" s="48" t="e">
        <v>#N/A</v>
      </c>
      <c r="R79" s="87">
        <v>390.64641549995002</v>
      </c>
      <c r="S79" s="87">
        <v>0</v>
      </c>
      <c r="T79" s="87">
        <v>0</v>
      </c>
      <c r="U79" s="87">
        <v>0</v>
      </c>
      <c r="V79" s="87">
        <v>0</v>
      </c>
      <c r="W79" s="87">
        <f>+(S79/100)*R79</f>
        <v>0</v>
      </c>
      <c r="Z79" t="e">
        <v>#N/A</v>
      </c>
      <c r="AA79" t="e">
        <v>#N/A</v>
      </c>
    </row>
    <row r="80" spans="1:27">
      <c r="A80" s="115" t="s">
        <v>133</v>
      </c>
      <c r="B80" s="115" t="s">
        <v>24</v>
      </c>
      <c r="C80" s="115">
        <v>5443305</v>
      </c>
      <c r="D80" s="115" t="s">
        <v>134</v>
      </c>
      <c r="E80" s="126">
        <f>+IF(F80="x",1,0)+IF(G80="x",0.25,0)+IF(H80="x",1,0)+IF(I80="x",0.3,0)</f>
        <v>1</v>
      </c>
      <c r="F80" s="127" t="s">
        <v>3212</v>
      </c>
      <c r="G80" s="127"/>
      <c r="H80" s="127"/>
      <c r="I80" s="127"/>
      <c r="J80" s="48"/>
      <c r="K80" s="48"/>
      <c r="L80" s="89">
        <f>+L$5*E80</f>
        <v>1194.3324316200781</v>
      </c>
      <c r="M80" s="89">
        <f>+M$5*E80</f>
        <v>339.09242260294559</v>
      </c>
      <c r="N80" s="89">
        <f>+L80+M80</f>
        <v>1533.4248542230237</v>
      </c>
      <c r="O80" s="89">
        <f>+O$5*E80</f>
        <v>16954.621130147279</v>
      </c>
      <c r="P80" s="128" t="e">
        <v>#N/A</v>
      </c>
      <c r="Q80" s="48" t="e">
        <v>#N/A</v>
      </c>
      <c r="R80" s="87">
        <v>462.76390700213</v>
      </c>
      <c r="S80" s="87">
        <v>0</v>
      </c>
      <c r="T80" s="87">
        <v>0</v>
      </c>
      <c r="U80" s="87">
        <v>0</v>
      </c>
      <c r="V80" s="87">
        <v>0</v>
      </c>
      <c r="W80" s="87">
        <f>+(S80/100)*R80</f>
        <v>0</v>
      </c>
      <c r="Z80" t="e">
        <v>#N/A</v>
      </c>
      <c r="AA80" t="e">
        <v>#N/A</v>
      </c>
    </row>
    <row r="81" spans="1:27">
      <c r="A81" s="115" t="s">
        <v>76</v>
      </c>
      <c r="B81" s="115" t="s">
        <v>24</v>
      </c>
      <c r="C81" s="115">
        <v>5443349</v>
      </c>
      <c r="D81" s="115" t="s">
        <v>77</v>
      </c>
      <c r="E81" s="126">
        <f>+IF(F81="x",1,0)+IF(G81="x",0.25,0)+IF(H81="x",1,0)+IF(I81="x",0.3,0)</f>
        <v>1</v>
      </c>
      <c r="F81" s="127" t="s">
        <v>3212</v>
      </c>
      <c r="G81" s="127"/>
      <c r="H81" s="127"/>
      <c r="I81" s="127"/>
      <c r="J81" s="48"/>
      <c r="K81" s="48"/>
      <c r="L81" s="89">
        <f>+L$5*E81</f>
        <v>1194.3324316200781</v>
      </c>
      <c r="M81" s="89">
        <f>+M$5*E81</f>
        <v>339.09242260294559</v>
      </c>
      <c r="N81" s="89">
        <f>+L81+M81</f>
        <v>1533.4248542230237</v>
      </c>
      <c r="O81" s="89">
        <f>+O$5*E81</f>
        <v>16954.621130147279</v>
      </c>
      <c r="P81" s="128" t="e">
        <v>#N/A</v>
      </c>
      <c r="Q81" s="48" t="e">
        <v>#N/A</v>
      </c>
      <c r="R81" s="87">
        <v>314.31236999638003</v>
      </c>
      <c r="S81" s="87">
        <v>0</v>
      </c>
      <c r="T81" s="87">
        <v>0</v>
      </c>
      <c r="U81" s="87">
        <v>0</v>
      </c>
      <c r="V81" s="87">
        <v>0</v>
      </c>
      <c r="W81" s="87">
        <f>+(S81/100)*R81</f>
        <v>0</v>
      </c>
      <c r="Z81" t="e">
        <v>#N/A</v>
      </c>
      <c r="AA81" t="e">
        <v>#N/A</v>
      </c>
    </row>
    <row r="82" spans="1:27">
      <c r="A82" s="130" t="s">
        <v>135</v>
      </c>
      <c r="B82" s="130" t="s">
        <v>24</v>
      </c>
      <c r="C82" s="130">
        <v>5442976</v>
      </c>
      <c r="D82" s="130" t="s">
        <v>136</v>
      </c>
      <c r="E82" s="126">
        <f>+IF(F82="x",1,0)+IF(G82="x",0.25,0)+IF(H82="x",1,0)+IF(I82="x",0.3,0)</f>
        <v>1.25</v>
      </c>
      <c r="F82" s="127" t="s">
        <v>3212</v>
      </c>
      <c r="G82" s="127" t="s">
        <v>3212</v>
      </c>
      <c r="H82" s="127"/>
      <c r="I82" s="127"/>
      <c r="J82" s="48"/>
      <c r="K82" s="48"/>
      <c r="L82" s="89">
        <f>+L$5*E82</f>
        <v>1492.9155395250975</v>
      </c>
      <c r="M82" s="89">
        <f>+M$5*E82</f>
        <v>423.86552825368199</v>
      </c>
      <c r="N82" s="89">
        <f>+L82+M82</f>
        <v>1916.7810677787795</v>
      </c>
      <c r="O82" s="89">
        <f>+O$5*E82</f>
        <v>21193.276412684099</v>
      </c>
      <c r="P82" s="127">
        <v>5.0819999999999999</v>
      </c>
      <c r="Q82" s="48" t="e">
        <v>#N/A</v>
      </c>
      <c r="R82" s="87">
        <v>1735.7418344928001</v>
      </c>
      <c r="S82" s="87">
        <v>46.816899999999997</v>
      </c>
      <c r="T82" s="87">
        <v>8.4633469581604004E-2</v>
      </c>
      <c r="U82" s="87">
        <v>1.0424109697342001</v>
      </c>
      <c r="V82" s="87">
        <v>0.69158077400318996</v>
      </c>
      <c r="W82" s="87">
        <f>+(S82/100)*R82</f>
        <v>812.62051891265958</v>
      </c>
      <c r="Z82">
        <v>5.0819999999999999</v>
      </c>
      <c r="AA82" t="s">
        <v>3228</v>
      </c>
    </row>
    <row r="83" spans="1:27">
      <c r="A83" s="115" t="s">
        <v>137</v>
      </c>
      <c r="B83" s="115" t="s">
        <v>24</v>
      </c>
      <c r="C83" s="115">
        <v>5443304</v>
      </c>
      <c r="D83" s="115" t="s">
        <v>138</v>
      </c>
      <c r="E83" s="126">
        <f>+IF(F83="x",1,0)+IF(G83="x",0.25,0)+IF(H83="x",1,0)+IF(I83="x",0.3,0)</f>
        <v>1</v>
      </c>
      <c r="F83" s="127" t="s">
        <v>3212</v>
      </c>
      <c r="G83" s="127"/>
      <c r="H83" s="127"/>
      <c r="I83" s="127"/>
      <c r="J83" s="48"/>
      <c r="K83" s="48"/>
      <c r="L83" s="89">
        <f>+L$5*E83</f>
        <v>1194.3324316200781</v>
      </c>
      <c r="M83" s="89">
        <f>+M$5*E83</f>
        <v>339.09242260294559</v>
      </c>
      <c r="N83" s="89">
        <f>+L83+M83</f>
        <v>1533.4248542230237</v>
      </c>
      <c r="O83" s="89">
        <f>+O$5*E83</f>
        <v>16954.621130147279</v>
      </c>
      <c r="P83" s="128" t="s">
        <v>3213</v>
      </c>
      <c r="Q83" s="48" t="e">
        <v>#N/A</v>
      </c>
      <c r="R83" s="87">
        <v>301.02743900703001</v>
      </c>
      <c r="S83" s="87">
        <v>0</v>
      </c>
      <c r="T83" s="87">
        <v>0</v>
      </c>
      <c r="U83" s="87">
        <v>0</v>
      </c>
      <c r="V83" s="87">
        <v>0</v>
      </c>
      <c r="W83" s="87">
        <f>+(S83/100)*R83</f>
        <v>0</v>
      </c>
      <c r="Z83" t="e">
        <v>#N/A</v>
      </c>
      <c r="AA83" t="e">
        <v>#N/A</v>
      </c>
    </row>
    <row r="84" spans="1:27">
      <c r="A84" s="130" t="s">
        <v>139</v>
      </c>
      <c r="B84" s="130" t="s">
        <v>24</v>
      </c>
      <c r="C84" s="130">
        <v>5442977</v>
      </c>
      <c r="D84" s="130" t="s">
        <v>140</v>
      </c>
      <c r="E84" s="65">
        <f>+IF(F84="x",1,0)+IF(G84="x",0.25,0)+IF(H84="x",1,0)+IF(I84="x",0.3,0)</f>
        <v>1.25</v>
      </c>
      <c r="F84" s="127" t="s">
        <v>3212</v>
      </c>
      <c r="G84" s="133" t="s">
        <v>3212</v>
      </c>
      <c r="H84" s="127"/>
      <c r="I84" s="127"/>
      <c r="J84" s="48"/>
      <c r="K84" s="48"/>
      <c r="L84" s="89">
        <f>+L$5*E84</f>
        <v>1492.9155395250975</v>
      </c>
      <c r="M84" s="89">
        <f>+M$5*E84</f>
        <v>423.86552825368199</v>
      </c>
      <c r="N84" s="89">
        <f>+L84+M84</f>
        <v>1916.7810677787795</v>
      </c>
      <c r="O84" s="89">
        <f>+O$5*E84</f>
        <v>21193.276412684099</v>
      </c>
      <c r="P84" s="127"/>
      <c r="Q84" s="48" t="s">
        <v>3228</v>
      </c>
      <c r="R84" s="87">
        <v>1619.3872130031</v>
      </c>
      <c r="S84" s="87">
        <v>31.613399999999999</v>
      </c>
      <c r="T84" s="87">
        <v>0.28722810745239002</v>
      </c>
      <c r="U84" s="87">
        <v>0.86778217554091996</v>
      </c>
      <c r="V84" s="87">
        <v>0.55076236645381005</v>
      </c>
      <c r="W84" s="87">
        <f>+(S84/100)*R84</f>
        <v>511.94335719552197</v>
      </c>
      <c r="Z84" t="e">
        <v>#N/A</v>
      </c>
      <c r="AA84" t="e">
        <v>#N/A</v>
      </c>
    </row>
    <row r="85" spans="1:27">
      <c r="A85" s="115" t="s">
        <v>141</v>
      </c>
      <c r="B85" s="115" t="s">
        <v>24</v>
      </c>
      <c r="C85" s="115">
        <v>5443303</v>
      </c>
      <c r="D85" s="115" t="s">
        <v>142</v>
      </c>
      <c r="E85" s="126">
        <f>+IF(F85="x",1,0)+IF(G85="x",0.25,0)+IF(H85="x",1,0)+IF(I85="x",0.3,0)</f>
        <v>1</v>
      </c>
      <c r="F85" s="127" t="s">
        <v>3212</v>
      </c>
      <c r="G85" s="127"/>
      <c r="H85" s="127"/>
      <c r="I85" s="127"/>
      <c r="J85" s="48"/>
      <c r="K85" s="48"/>
      <c r="L85" s="89">
        <f>+L$5*E85</f>
        <v>1194.3324316200781</v>
      </c>
      <c r="M85" s="89">
        <f>+M$5*E85</f>
        <v>339.09242260294559</v>
      </c>
      <c r="N85" s="89">
        <f>+L85+M85</f>
        <v>1533.4248542230237</v>
      </c>
      <c r="O85" s="89">
        <f>+O$5*E85</f>
        <v>16954.621130147279</v>
      </c>
      <c r="P85" s="128" t="e">
        <v>#N/A</v>
      </c>
      <c r="Q85" s="48" t="e">
        <v>#N/A</v>
      </c>
      <c r="R85" s="87">
        <v>327.84993399447001</v>
      </c>
      <c r="S85" s="87">
        <v>0</v>
      </c>
      <c r="T85" s="87">
        <v>0</v>
      </c>
      <c r="U85" s="87">
        <v>0</v>
      </c>
      <c r="V85" s="87">
        <v>0</v>
      </c>
      <c r="W85" s="87">
        <f>+(S85/100)*R85</f>
        <v>0</v>
      </c>
      <c r="Z85" t="e">
        <v>#N/A</v>
      </c>
      <c r="AA85" t="e">
        <v>#N/A</v>
      </c>
    </row>
    <row r="86" spans="1:27">
      <c r="A86" s="115" t="s">
        <v>143</v>
      </c>
      <c r="B86" s="115" t="s">
        <v>24</v>
      </c>
      <c r="C86" s="115">
        <v>5442978</v>
      </c>
      <c r="D86" s="115" t="s">
        <v>144</v>
      </c>
      <c r="E86" s="126">
        <f>+IF(F86="x",1,0)+IF(G86="x",0.25,0)+IF(H86="x",1,0)+IF(I86="x",0.3,0)</f>
        <v>1</v>
      </c>
      <c r="F86" s="127" t="s">
        <v>3212</v>
      </c>
      <c r="G86" s="127"/>
      <c r="H86" s="127"/>
      <c r="I86" s="127"/>
      <c r="J86" s="48"/>
      <c r="K86" s="48"/>
      <c r="L86" s="89">
        <f>+L$5*E86</f>
        <v>1194.3324316200781</v>
      </c>
      <c r="M86" s="89">
        <f>+M$5*E86</f>
        <v>339.09242260294559</v>
      </c>
      <c r="N86" s="89">
        <f>+L86+M86</f>
        <v>1533.4248542230237</v>
      </c>
      <c r="O86" s="89">
        <f>+O$5*E86</f>
        <v>16954.621130147279</v>
      </c>
      <c r="P86" s="128" t="e">
        <v>#N/A</v>
      </c>
      <c r="Q86" s="48" t="e">
        <v>#N/A</v>
      </c>
      <c r="R86" s="87">
        <v>535.58748849401002</v>
      </c>
      <c r="S86" s="87">
        <v>0</v>
      </c>
      <c r="T86" s="87">
        <v>0</v>
      </c>
      <c r="U86" s="87">
        <v>0</v>
      </c>
      <c r="V86" s="87">
        <v>0</v>
      </c>
      <c r="W86" s="87">
        <f>+(S86/100)*R86</f>
        <v>0</v>
      </c>
      <c r="Z86" t="e">
        <v>#N/A</v>
      </c>
      <c r="AA86" t="e">
        <v>#N/A</v>
      </c>
    </row>
    <row r="87" spans="1:27">
      <c r="A87" s="115" t="s">
        <v>145</v>
      </c>
      <c r="B87" s="115" t="s">
        <v>24</v>
      </c>
      <c r="C87" s="115">
        <v>5443302</v>
      </c>
      <c r="D87" s="115" t="s">
        <v>146</v>
      </c>
      <c r="E87" s="126">
        <f>+IF(F87="x",1,0)+IF(G87="x",0.25,0)+IF(H87="x",1,0)+IF(I87="x",0.3,0)</f>
        <v>1</v>
      </c>
      <c r="F87" s="127" t="s">
        <v>3212</v>
      </c>
      <c r="G87" s="127"/>
      <c r="H87" s="127"/>
      <c r="I87" s="127"/>
      <c r="J87" s="48"/>
      <c r="K87" s="48"/>
      <c r="L87" s="89">
        <f>+L$5*E87</f>
        <v>1194.3324316200781</v>
      </c>
      <c r="M87" s="89">
        <f>+M$5*E87</f>
        <v>339.09242260294559</v>
      </c>
      <c r="N87" s="89">
        <f>+L87+M87</f>
        <v>1533.4248542230237</v>
      </c>
      <c r="O87" s="89">
        <f>+O$5*E87</f>
        <v>16954.621130147279</v>
      </c>
      <c r="P87" s="128" t="e">
        <v>#N/A</v>
      </c>
      <c r="Q87" s="48" t="e">
        <v>#N/A</v>
      </c>
      <c r="R87" s="87">
        <v>187.4699519973</v>
      </c>
      <c r="S87" s="87">
        <v>0</v>
      </c>
      <c r="T87" s="87">
        <v>0</v>
      </c>
      <c r="U87" s="87">
        <v>0</v>
      </c>
      <c r="V87" s="87">
        <v>0</v>
      </c>
      <c r="W87" s="87">
        <f>+(S87/100)*R87</f>
        <v>0</v>
      </c>
      <c r="Z87" t="e">
        <v>#N/A</v>
      </c>
      <c r="AA87" t="e">
        <v>#N/A</v>
      </c>
    </row>
    <row r="88" spans="1:27">
      <c r="A88" s="130" t="s">
        <v>147</v>
      </c>
      <c r="B88" s="130" t="s">
        <v>24</v>
      </c>
      <c r="C88" s="130">
        <v>5442980</v>
      </c>
      <c r="D88" s="130" t="s">
        <v>148</v>
      </c>
      <c r="E88" s="65">
        <f>+IF(F88="x",1,0)+IF(G88="x",0.25,0)+IF(H88="x",1,0)+IF(I88="x",0.3,0)</f>
        <v>1.25</v>
      </c>
      <c r="F88" s="127" t="s">
        <v>3212</v>
      </c>
      <c r="G88" s="127" t="s">
        <v>3212</v>
      </c>
      <c r="H88" s="127"/>
      <c r="I88" s="127"/>
      <c r="J88" s="48"/>
      <c r="K88" s="48"/>
      <c r="L88" s="89">
        <f>+L$5*E88</f>
        <v>1492.9155395250975</v>
      </c>
      <c r="M88" s="89">
        <f>+M$5*E88</f>
        <v>423.86552825368199</v>
      </c>
      <c r="N88" s="89">
        <f>+L88+M88</f>
        <v>1916.7810677787795</v>
      </c>
      <c r="O88" s="89">
        <f>+O$5*E88</f>
        <v>21193.276412684099</v>
      </c>
      <c r="P88" s="128" t="e">
        <v>#N/A</v>
      </c>
      <c r="Q88" s="48" t="e">
        <v>#N/A</v>
      </c>
      <c r="R88" s="87">
        <v>778.44805299796997</v>
      </c>
      <c r="S88" s="87">
        <v>49.802599999999998</v>
      </c>
      <c r="T88" s="87">
        <v>9.2728845775126995E-2</v>
      </c>
      <c r="U88" s="87">
        <v>0.86757189035416005</v>
      </c>
      <c r="V88" s="87">
        <v>0.45743587224657001</v>
      </c>
      <c r="W88" s="87">
        <f>+(S88/100)*R88</f>
        <v>387.68737004236698</v>
      </c>
      <c r="Z88" t="e">
        <v>#N/A</v>
      </c>
      <c r="AA88" t="e">
        <v>#N/A</v>
      </c>
    </row>
    <row r="89" spans="1:27">
      <c r="A89" s="115" t="s">
        <v>149</v>
      </c>
      <c r="B89" s="115" t="s">
        <v>24</v>
      </c>
      <c r="C89" s="115">
        <v>5443301</v>
      </c>
      <c r="D89" s="115" t="s">
        <v>150</v>
      </c>
      <c r="E89" s="126">
        <f>+IF(F89="x",1,0)+IF(G89="x",0.25,0)+IF(H89="x",1,0)+IF(I89="x",0.3,0)</f>
        <v>1</v>
      </c>
      <c r="F89" s="127" t="s">
        <v>3212</v>
      </c>
      <c r="G89" s="127"/>
      <c r="H89" s="127"/>
      <c r="I89" s="127"/>
      <c r="J89" s="48"/>
      <c r="K89" s="48"/>
      <c r="L89" s="89">
        <f>+L$5*E89</f>
        <v>1194.3324316200781</v>
      </c>
      <c r="M89" s="89">
        <f>+M$5*E89</f>
        <v>339.09242260294559</v>
      </c>
      <c r="N89" s="89">
        <f>+L89+M89</f>
        <v>1533.4248542230237</v>
      </c>
      <c r="O89" s="89">
        <f>+O$5*E89</f>
        <v>16954.621130147279</v>
      </c>
      <c r="P89" s="128" t="e">
        <v>#N/A</v>
      </c>
      <c r="Q89" s="48" t="e">
        <v>#N/A</v>
      </c>
      <c r="R89" s="87">
        <v>184.99693099947001</v>
      </c>
      <c r="S89" s="87">
        <v>0</v>
      </c>
      <c r="T89" s="87">
        <v>0</v>
      </c>
      <c r="U89" s="87">
        <v>0</v>
      </c>
      <c r="V89" s="87">
        <v>0</v>
      </c>
      <c r="W89" s="87">
        <f>+(S89/100)*R89</f>
        <v>0</v>
      </c>
      <c r="Z89" t="e">
        <v>#N/A</v>
      </c>
      <c r="AA89" t="e">
        <v>#N/A</v>
      </c>
    </row>
    <row r="90" spans="1:27">
      <c r="A90" s="115" t="s">
        <v>151</v>
      </c>
      <c r="B90" s="115" t="s">
        <v>24</v>
      </c>
      <c r="C90" s="115">
        <v>5442982</v>
      </c>
      <c r="D90" s="115" t="s">
        <v>152</v>
      </c>
      <c r="E90" s="126">
        <f>+IF(F90="x",1,0)+IF(G90="x",0.25,0)+IF(H90="x",1,0)+IF(I90="x",0.3,0)</f>
        <v>1</v>
      </c>
      <c r="F90" s="127" t="s">
        <v>3212</v>
      </c>
      <c r="G90" s="127"/>
      <c r="H90" s="127"/>
      <c r="I90" s="127"/>
      <c r="J90" s="48"/>
      <c r="K90" s="48"/>
      <c r="L90" s="89">
        <f>+L$5*E90</f>
        <v>1194.3324316200781</v>
      </c>
      <c r="M90" s="89">
        <f>+M$5*E90</f>
        <v>339.09242260294559</v>
      </c>
      <c r="N90" s="89">
        <f>+L90+M90</f>
        <v>1533.4248542230237</v>
      </c>
      <c r="O90" s="89">
        <f>+O$5*E90</f>
        <v>16954.621130147279</v>
      </c>
      <c r="P90" s="128" t="e">
        <v>#N/A</v>
      </c>
      <c r="Q90" s="48" t="e">
        <v>#N/A</v>
      </c>
      <c r="R90" s="87">
        <v>409.65660850581003</v>
      </c>
      <c r="S90" s="87">
        <v>0</v>
      </c>
      <c r="T90" s="87">
        <v>0</v>
      </c>
      <c r="U90" s="87">
        <v>0</v>
      </c>
      <c r="V90" s="87">
        <v>0</v>
      </c>
      <c r="W90" s="87">
        <f>+(S90/100)*R90</f>
        <v>0</v>
      </c>
      <c r="Z90" t="e">
        <v>#N/A</v>
      </c>
      <c r="AA90" t="e">
        <v>#N/A</v>
      </c>
    </row>
    <row r="91" spans="1:27">
      <c r="A91" s="115" t="s">
        <v>153</v>
      </c>
      <c r="B91" s="115" t="s">
        <v>24</v>
      </c>
      <c r="C91" s="115">
        <v>5443300</v>
      </c>
      <c r="D91" s="115" t="s">
        <v>154</v>
      </c>
      <c r="E91" s="126">
        <f>+IF(F91="x",1,0)+IF(G91="x",0.25,0)+IF(H91="x",1,0)+IF(I91="x",0.3,0)</f>
        <v>1</v>
      </c>
      <c r="F91" s="127" t="s">
        <v>3212</v>
      </c>
      <c r="G91" s="127"/>
      <c r="H91" s="127"/>
      <c r="I91" s="127"/>
      <c r="J91" s="48"/>
      <c r="K91" s="48"/>
      <c r="L91" s="89">
        <f>+L$5*E91</f>
        <v>1194.3324316200781</v>
      </c>
      <c r="M91" s="89">
        <f>+M$5*E91</f>
        <v>339.09242260294559</v>
      </c>
      <c r="N91" s="89">
        <f>+L91+M91</f>
        <v>1533.4248542230237</v>
      </c>
      <c r="O91" s="89">
        <f>+O$5*E91</f>
        <v>16954.621130147279</v>
      </c>
      <c r="P91" s="128" t="e">
        <v>#N/A</v>
      </c>
      <c r="Q91" s="48" t="e">
        <v>#N/A</v>
      </c>
      <c r="R91" s="87">
        <v>215.56726500075001</v>
      </c>
      <c r="S91" s="87">
        <v>0</v>
      </c>
      <c r="T91" s="87">
        <v>0</v>
      </c>
      <c r="U91" s="87">
        <v>0</v>
      </c>
      <c r="V91" s="87">
        <v>0</v>
      </c>
      <c r="W91" s="87">
        <f>+(S91/100)*R91</f>
        <v>0</v>
      </c>
      <c r="Z91" t="e">
        <v>#N/A</v>
      </c>
      <c r="AA91" t="e">
        <v>#N/A</v>
      </c>
    </row>
    <row r="92" spans="1:27">
      <c r="A92" s="130" t="s">
        <v>79</v>
      </c>
      <c r="B92" s="130" t="s">
        <v>24</v>
      </c>
      <c r="C92" s="130">
        <v>5442955</v>
      </c>
      <c r="D92" s="130" t="s">
        <v>80</v>
      </c>
      <c r="E92" s="126">
        <f>+IF(F92="x",1,0)+IF(G92="x",0.25,0)+IF(H92="x",1,0)+IF(I92="x",0.3,0)</f>
        <v>1.25</v>
      </c>
      <c r="F92" s="127" t="s">
        <v>3212</v>
      </c>
      <c r="G92" s="127" t="s">
        <v>3212</v>
      </c>
      <c r="H92" s="127"/>
      <c r="I92" s="127"/>
      <c r="J92" s="48"/>
      <c r="K92" s="48"/>
      <c r="L92" s="89">
        <f>+L$5*E92</f>
        <v>1492.9155395250975</v>
      </c>
      <c r="M92" s="89">
        <f>+M$5*E92</f>
        <v>423.86552825368199</v>
      </c>
      <c r="N92" s="89">
        <f>+L92+M92</f>
        <v>1916.7810677787795</v>
      </c>
      <c r="O92" s="89">
        <f>+O$5*E92</f>
        <v>21193.276412684099</v>
      </c>
      <c r="P92" s="128" t="e">
        <v>#N/A</v>
      </c>
      <c r="Q92" s="48" t="e">
        <v>#N/A</v>
      </c>
      <c r="R92" s="87">
        <v>286.92681449600002</v>
      </c>
      <c r="S92" s="87">
        <v>44.665700000000001</v>
      </c>
      <c r="T92" s="87">
        <v>0.1045039370656</v>
      </c>
      <c r="U92" s="87">
        <v>0.44797915220260998</v>
      </c>
      <c r="V92" s="87">
        <v>0.30479496551884999</v>
      </c>
      <c r="W92" s="87">
        <f>+(S92/100)*R92</f>
        <v>128.15787018233988</v>
      </c>
      <c r="Z92" t="e">
        <v>#N/A</v>
      </c>
      <c r="AA92" t="e">
        <v>#N/A</v>
      </c>
    </row>
    <row r="93" spans="1:27">
      <c r="A93" s="130" t="s">
        <v>155</v>
      </c>
      <c r="B93" s="130" t="s">
        <v>24</v>
      </c>
      <c r="C93" s="130">
        <v>5442984</v>
      </c>
      <c r="D93" s="130" t="s">
        <v>156</v>
      </c>
      <c r="E93" s="126">
        <f>+IF(F93="x",1,0)+IF(G93="x",0.25,0)+IF(H93="x",1,0)+IF(I93="x",0.3,0)</f>
        <v>2.5499999999999998</v>
      </c>
      <c r="F93" s="127" t="s">
        <v>3212</v>
      </c>
      <c r="G93" s="127" t="s">
        <v>3212</v>
      </c>
      <c r="H93" s="127" t="s">
        <v>3212</v>
      </c>
      <c r="I93" s="127" t="s">
        <v>3212</v>
      </c>
      <c r="J93" s="48"/>
      <c r="K93" s="48"/>
      <c r="L93" s="89">
        <f>+L$5*E93</f>
        <v>3045.5477006311989</v>
      </c>
      <c r="M93" s="89">
        <f>+M$5*E93</f>
        <v>864.68567763751116</v>
      </c>
      <c r="N93" s="89">
        <f>+L93+M93</f>
        <v>3910.2333782687101</v>
      </c>
      <c r="O93" s="89">
        <f>+O$5*E93</f>
        <v>43234.283881875563</v>
      </c>
      <c r="P93" s="128">
        <v>2.1070000000000002</v>
      </c>
      <c r="Q93" s="48">
        <v>1.8919999999999999</v>
      </c>
      <c r="R93" s="87">
        <v>938.53983449671</v>
      </c>
      <c r="S93" s="87">
        <v>22.886600000000001</v>
      </c>
      <c r="T93" s="87">
        <v>5.9506263583899002E-2</v>
      </c>
      <c r="U93" s="87">
        <v>0.65215080976485995</v>
      </c>
      <c r="V93" s="87">
        <v>0.43660956754216002</v>
      </c>
      <c r="W93" s="87">
        <f>+(S93/100)*R93</f>
        <v>214.79985776192405</v>
      </c>
      <c r="Z93" t="e">
        <v>#N/A</v>
      </c>
      <c r="AA93" t="e">
        <v>#N/A</v>
      </c>
    </row>
    <row r="94" spans="1:27">
      <c r="A94" s="115" t="s">
        <v>157</v>
      </c>
      <c r="B94" s="115" t="s">
        <v>24</v>
      </c>
      <c r="C94" s="115">
        <v>5443299</v>
      </c>
      <c r="D94" s="115" t="s">
        <v>158</v>
      </c>
      <c r="E94" s="126">
        <f>+IF(F94="x",1,0)+IF(G94="x",0.25,0)+IF(H94="x",1,0)+IF(I94="x",0.3,0)</f>
        <v>1</v>
      </c>
      <c r="F94" s="127" t="s">
        <v>3212</v>
      </c>
      <c r="G94" s="127"/>
      <c r="H94" s="127"/>
      <c r="I94" s="127"/>
      <c r="J94" s="48"/>
      <c r="K94" s="48"/>
      <c r="L94" s="89">
        <f>+L$5*E94</f>
        <v>1194.3324316200781</v>
      </c>
      <c r="M94" s="89">
        <f>+M$5*E94</f>
        <v>339.09242260294559</v>
      </c>
      <c r="N94" s="89">
        <f>+L94+M94</f>
        <v>1533.4248542230237</v>
      </c>
      <c r="O94" s="89">
        <f>+O$5*E94</f>
        <v>16954.621130147279</v>
      </c>
      <c r="P94" s="128" t="e">
        <v>#N/A</v>
      </c>
      <c r="Q94" s="48" t="e">
        <v>#N/A</v>
      </c>
      <c r="R94" s="87">
        <v>265.09516950436</v>
      </c>
      <c r="S94" s="87">
        <v>0</v>
      </c>
      <c r="T94" s="87">
        <v>0</v>
      </c>
      <c r="U94" s="87">
        <v>0</v>
      </c>
      <c r="V94" s="87">
        <v>0</v>
      </c>
      <c r="W94" s="87">
        <f>+(S94/100)*R94</f>
        <v>0</v>
      </c>
      <c r="Z94" t="e">
        <v>#N/A</v>
      </c>
      <c r="AA94" t="e">
        <v>#N/A</v>
      </c>
    </row>
    <row r="95" spans="1:27">
      <c r="A95" s="130" t="s">
        <v>159</v>
      </c>
      <c r="B95" s="130" t="s">
        <v>24</v>
      </c>
      <c r="C95" s="130">
        <v>5442986</v>
      </c>
      <c r="D95" s="130" t="s">
        <v>160</v>
      </c>
      <c r="E95" s="126">
        <f>+IF(F95="x",1,0)+IF(G95="x",0.25,0)+IF(H95="x",1,0)+IF(I95="x",0.3,0)</f>
        <v>1</v>
      </c>
      <c r="F95" s="127" t="s">
        <v>3212</v>
      </c>
      <c r="G95" s="127"/>
      <c r="H95" s="127"/>
      <c r="I95" s="127"/>
      <c r="J95" s="48"/>
      <c r="K95" s="48"/>
      <c r="L95" s="89">
        <f>+L$5*E95</f>
        <v>1194.3324316200781</v>
      </c>
      <c r="M95" s="89">
        <f>+M$5*E95</f>
        <v>339.09242260294559</v>
      </c>
      <c r="N95" s="89">
        <f>+L95+M95</f>
        <v>1533.4248542230237</v>
      </c>
      <c r="O95" s="89">
        <f>+O$5*E95</f>
        <v>16954.621130147279</v>
      </c>
      <c r="P95" s="128" t="e">
        <v>#N/A</v>
      </c>
      <c r="Q95" s="48" t="e">
        <v>#N/A</v>
      </c>
      <c r="R95" s="87">
        <v>483.67969099750002</v>
      </c>
      <c r="S95" s="87">
        <v>19.650400000000001</v>
      </c>
      <c r="T95" s="87">
        <v>0.29553374648094</v>
      </c>
      <c r="U95" s="87">
        <v>0.55458575487136996</v>
      </c>
      <c r="V95" s="87">
        <v>0.40722482154766998</v>
      </c>
      <c r="W95" s="87">
        <f>+(S95/100)*R95</f>
        <v>95.044993999772743</v>
      </c>
      <c r="Z95" t="e">
        <v>#N/A</v>
      </c>
      <c r="AA95" t="e">
        <v>#N/A</v>
      </c>
    </row>
    <row r="96" spans="1:27">
      <c r="A96" s="115" t="s">
        <v>161</v>
      </c>
      <c r="B96" s="115" t="s">
        <v>24</v>
      </c>
      <c r="C96" s="115">
        <v>5443297</v>
      </c>
      <c r="D96" s="115" t="s">
        <v>162</v>
      </c>
      <c r="E96" s="126">
        <f>+IF(F96="x",1,0)+IF(G96="x",0.25,0)+IF(H96="x",1,0)+IF(I96="x",0.3,0)</f>
        <v>1</v>
      </c>
      <c r="F96" s="127" t="s">
        <v>3212</v>
      </c>
      <c r="G96" s="127"/>
      <c r="H96" s="127"/>
      <c r="I96" s="127"/>
      <c r="J96" s="48"/>
      <c r="K96" s="48"/>
      <c r="L96" s="89">
        <f>+L$5*E96</f>
        <v>1194.3324316200781</v>
      </c>
      <c r="M96" s="89">
        <f>+M$5*E96</f>
        <v>339.09242260294559</v>
      </c>
      <c r="N96" s="89">
        <f>+L96+M96</f>
        <v>1533.4248542230237</v>
      </c>
      <c r="O96" s="89">
        <f>+O$5*E96</f>
        <v>16954.621130147279</v>
      </c>
      <c r="P96" s="128" t="e">
        <v>#N/A</v>
      </c>
      <c r="Q96" s="48" t="e">
        <v>#N/A</v>
      </c>
      <c r="R96" s="87">
        <v>191.65863649939001</v>
      </c>
      <c r="S96" s="87">
        <v>0</v>
      </c>
      <c r="T96" s="87">
        <v>0</v>
      </c>
      <c r="U96" s="87">
        <v>0</v>
      </c>
      <c r="V96" s="87">
        <v>0</v>
      </c>
      <c r="W96" s="87">
        <f>+(S96/100)*R96</f>
        <v>0</v>
      </c>
      <c r="Z96" t="e">
        <v>#N/A</v>
      </c>
      <c r="AA96" t="e">
        <v>#N/A</v>
      </c>
    </row>
    <row r="97" spans="1:27">
      <c r="A97" s="115" t="s">
        <v>165</v>
      </c>
      <c r="B97" s="115" t="s">
        <v>24</v>
      </c>
      <c r="C97" s="115">
        <v>5442988</v>
      </c>
      <c r="D97" s="115" t="s">
        <v>166</v>
      </c>
      <c r="E97" s="126">
        <f>+IF(F97="x",1,0)+IF(G97="x",0.25,0)+IF(H97="x",1,0)+IF(I97="x",0.3,0)</f>
        <v>1</v>
      </c>
      <c r="F97" s="127" t="s">
        <v>3212</v>
      </c>
      <c r="G97" s="127"/>
      <c r="H97" s="127"/>
      <c r="I97" s="127"/>
      <c r="J97" s="48"/>
      <c r="K97" s="48"/>
      <c r="L97" s="89">
        <f>+L$5*E97</f>
        <v>1194.3324316200781</v>
      </c>
      <c r="M97" s="89">
        <f>+M$5*E97</f>
        <v>339.09242260294559</v>
      </c>
      <c r="N97" s="89">
        <f>+L97+M97</f>
        <v>1533.4248542230237</v>
      </c>
      <c r="O97" s="89">
        <f>+O$5*E97</f>
        <v>16954.621130147279</v>
      </c>
      <c r="P97" s="128" t="e">
        <v>#N/A</v>
      </c>
      <c r="Q97" s="48" t="e">
        <v>#N/A</v>
      </c>
      <c r="R97" s="87">
        <v>152.57184799812001</v>
      </c>
      <c r="S97" s="87">
        <v>0</v>
      </c>
      <c r="T97" s="87">
        <v>0</v>
      </c>
      <c r="U97" s="87">
        <v>0</v>
      </c>
      <c r="V97" s="87">
        <v>0</v>
      </c>
      <c r="W97" s="87">
        <f>+(S97/100)*R97</f>
        <v>0</v>
      </c>
      <c r="Z97" t="e">
        <v>#N/A</v>
      </c>
      <c r="AA97" t="e">
        <v>#N/A</v>
      </c>
    </row>
    <row r="98" spans="1:27">
      <c r="A98" s="130" t="s">
        <v>169</v>
      </c>
      <c r="B98" s="130" t="s">
        <v>24</v>
      </c>
      <c r="C98" s="130">
        <v>5442990</v>
      </c>
      <c r="D98" s="130" t="s">
        <v>170</v>
      </c>
      <c r="E98" s="65">
        <f>+IF(F98="x",1,0)+IF(G98="x",0.25,0)+IF(H98="x",1,0)+IF(I98="x",0.3,0)</f>
        <v>1.25</v>
      </c>
      <c r="F98" s="127" t="s">
        <v>3212</v>
      </c>
      <c r="G98" s="133" t="s">
        <v>3212</v>
      </c>
      <c r="H98" s="127"/>
      <c r="I98" s="127"/>
      <c r="J98" s="48"/>
      <c r="K98" s="48"/>
      <c r="L98" s="89">
        <f>+L$5*E98</f>
        <v>1492.9155395250975</v>
      </c>
      <c r="M98" s="89">
        <f>+M$5*E98</f>
        <v>423.86552825368199</v>
      </c>
      <c r="N98" s="89">
        <f>+L98+M98</f>
        <v>1916.7810677787795</v>
      </c>
      <c r="O98" s="89">
        <f>+O$5*E98</f>
        <v>21193.276412684099</v>
      </c>
      <c r="P98" s="128" t="e">
        <v>#N/A</v>
      </c>
      <c r="Q98" s="48" t="e">
        <v>#N/A</v>
      </c>
      <c r="R98" s="87">
        <v>893.46346450971998</v>
      </c>
      <c r="S98" s="87">
        <v>17.871700000000001</v>
      </c>
      <c r="T98" s="87">
        <v>2.7440167963504999E-2</v>
      </c>
      <c r="U98" s="87">
        <v>0.32202771306038003</v>
      </c>
      <c r="V98" s="87">
        <v>0.14602464803361001</v>
      </c>
      <c r="W98" s="87">
        <f>+(S98/100)*R98</f>
        <v>159.67710998678365</v>
      </c>
      <c r="Z98" t="e">
        <v>#N/A</v>
      </c>
      <c r="AA98" t="e">
        <v>#N/A</v>
      </c>
    </row>
    <row r="99" spans="1:27">
      <c r="A99" s="115" t="s">
        <v>171</v>
      </c>
      <c r="B99" s="115" t="s">
        <v>24</v>
      </c>
      <c r="C99" s="115">
        <v>5443290</v>
      </c>
      <c r="D99" s="115" t="s">
        <v>172</v>
      </c>
      <c r="E99" s="126">
        <f>+IF(F99="x",1,0)+IF(G99="x",0.25,0)+IF(H99="x",1,0)+IF(I99="x",0.3,0)</f>
        <v>1</v>
      </c>
      <c r="F99" s="127" t="s">
        <v>3212</v>
      </c>
      <c r="G99" s="127"/>
      <c r="H99" s="127"/>
      <c r="I99" s="127"/>
      <c r="J99" s="48"/>
      <c r="K99" s="48"/>
      <c r="L99" s="89">
        <f>+L$5*E99</f>
        <v>1194.3324316200781</v>
      </c>
      <c r="M99" s="89">
        <f>+M$5*E99</f>
        <v>339.09242260294559</v>
      </c>
      <c r="N99" s="89">
        <f>+L99+M99</f>
        <v>1533.4248542230237</v>
      </c>
      <c r="O99" s="89">
        <f>+O$5*E99</f>
        <v>16954.621130147279</v>
      </c>
      <c r="P99" s="128" t="e">
        <v>#N/A</v>
      </c>
      <c r="Q99" s="48" t="e">
        <v>#N/A</v>
      </c>
      <c r="R99" s="87">
        <v>1621.5184975095999</v>
      </c>
      <c r="S99" s="87">
        <v>0</v>
      </c>
      <c r="T99" s="87">
        <v>0</v>
      </c>
      <c r="U99" s="87">
        <v>0</v>
      </c>
      <c r="V99" s="87">
        <v>0</v>
      </c>
      <c r="W99" s="87">
        <f>+(S99/100)*R99</f>
        <v>0</v>
      </c>
      <c r="Z99" t="e">
        <v>#N/A</v>
      </c>
      <c r="AA99" t="e">
        <v>#N/A</v>
      </c>
    </row>
    <row r="100" spans="1:27">
      <c r="A100" s="115" t="s">
        <v>81</v>
      </c>
      <c r="B100" s="115" t="s">
        <v>24</v>
      </c>
      <c r="C100" s="115">
        <v>5443350</v>
      </c>
      <c r="D100" s="115" t="s">
        <v>82</v>
      </c>
      <c r="E100" s="126">
        <f>+IF(F100="x",1,0)+IF(G100="x",0.25,0)+IF(H100="x",1,0)+IF(I100="x",0.3,0)</f>
        <v>1</v>
      </c>
      <c r="F100" s="127" t="s">
        <v>3212</v>
      </c>
      <c r="G100" s="127"/>
      <c r="H100" s="127"/>
      <c r="I100" s="127"/>
      <c r="J100" s="48"/>
      <c r="K100" s="48"/>
      <c r="L100" s="89">
        <f>+L$5*E100</f>
        <v>1194.3324316200781</v>
      </c>
      <c r="M100" s="89">
        <f>+M$5*E100</f>
        <v>339.09242260294559</v>
      </c>
      <c r="N100" s="89">
        <f>+L100+M100</f>
        <v>1533.4248542230237</v>
      </c>
      <c r="O100" s="89">
        <f>+O$5*E100</f>
        <v>16954.621130147279</v>
      </c>
      <c r="P100" s="128" t="e">
        <v>#N/A</v>
      </c>
      <c r="Q100" s="48" t="e">
        <v>#N/A</v>
      </c>
      <c r="R100" s="87">
        <v>213.81908549631001</v>
      </c>
      <c r="S100" s="87">
        <v>0</v>
      </c>
      <c r="T100" s="87">
        <v>0</v>
      </c>
      <c r="U100" s="87">
        <v>0</v>
      </c>
      <c r="V100" s="87">
        <v>0</v>
      </c>
      <c r="W100" s="87">
        <f>+(S100/100)*R100</f>
        <v>0</v>
      </c>
      <c r="Z100" t="e">
        <v>#N/A</v>
      </c>
      <c r="AA100" t="e">
        <v>#N/A</v>
      </c>
    </row>
    <row r="101" spans="1:27">
      <c r="A101" s="130" t="s">
        <v>173</v>
      </c>
      <c r="B101" s="130" t="s">
        <v>24</v>
      </c>
      <c r="C101" s="130">
        <v>5442995</v>
      </c>
      <c r="D101" s="130" t="s">
        <v>174</v>
      </c>
      <c r="E101" s="65">
        <f>+IF(F101="x",1,0)+IF(G101="x",0.25,0)+IF(H101="x",1,0)+IF(I101="x",0.3,0)</f>
        <v>2.25</v>
      </c>
      <c r="F101" s="127" t="s">
        <v>3212</v>
      </c>
      <c r="G101" s="127" t="s">
        <v>3212</v>
      </c>
      <c r="H101" s="127" t="s">
        <v>3212</v>
      </c>
      <c r="I101" s="127"/>
      <c r="J101" s="48"/>
      <c r="K101" s="48"/>
      <c r="L101" s="89">
        <f>+L$5*E101</f>
        <v>2687.2479711451756</v>
      </c>
      <c r="M101" s="89">
        <f>+M$5*E101</f>
        <v>762.95795085662758</v>
      </c>
      <c r="N101" s="89">
        <f>+L101+M101</f>
        <v>3450.2059220018032</v>
      </c>
      <c r="O101" s="89">
        <f>+O$5*E101</f>
        <v>38147.897542831379</v>
      </c>
      <c r="P101" s="128">
        <v>2.0609999999999999</v>
      </c>
      <c r="Q101" s="48" t="s">
        <v>3228</v>
      </c>
      <c r="R101" s="87">
        <v>1275.5981799811</v>
      </c>
      <c r="S101" s="87">
        <v>43.892000000000003</v>
      </c>
      <c r="T101" s="87">
        <v>0.10303204506636</v>
      </c>
      <c r="U101" s="87">
        <v>0.51642185449599998</v>
      </c>
      <c r="V101" s="87">
        <v>0.32278758153587001</v>
      </c>
      <c r="W101" s="87">
        <f>+(S101/100)*R101</f>
        <v>559.88555315730446</v>
      </c>
      <c r="Z101" t="e">
        <v>#N/A</v>
      </c>
      <c r="AA101" t="e">
        <v>#N/A</v>
      </c>
    </row>
    <row r="102" spans="1:27">
      <c r="A102" s="130" t="s">
        <v>175</v>
      </c>
      <c r="B102" s="130" t="s">
        <v>24</v>
      </c>
      <c r="C102" s="130">
        <v>5442998</v>
      </c>
      <c r="D102" s="130" t="s">
        <v>176</v>
      </c>
      <c r="E102" s="126">
        <f>+IF(F102="x",1,0)+IF(G102="x",0.25,0)+IF(H102="x",1,0)+IF(I102="x",0.3,0)</f>
        <v>1.25</v>
      </c>
      <c r="F102" s="127" t="s">
        <v>3212</v>
      </c>
      <c r="G102" s="127" t="s">
        <v>3212</v>
      </c>
      <c r="H102" s="127"/>
      <c r="I102" s="127"/>
      <c r="J102" s="48"/>
      <c r="K102" s="48"/>
      <c r="L102" s="89">
        <f>+L$5*E102</f>
        <v>1492.9155395250975</v>
      </c>
      <c r="M102" s="89">
        <f>+M$5*E102</f>
        <v>423.86552825368199</v>
      </c>
      <c r="N102" s="89">
        <f>+L102+M102</f>
        <v>1916.7810677787795</v>
      </c>
      <c r="O102" s="89">
        <f>+O$5*E102</f>
        <v>21193.276412684099</v>
      </c>
      <c r="P102" s="128" t="s">
        <v>3213</v>
      </c>
      <c r="Q102" s="48" t="s">
        <v>3228</v>
      </c>
      <c r="R102" s="87">
        <v>973.22488799782002</v>
      </c>
      <c r="S102" s="87">
        <v>59.971600000000002</v>
      </c>
      <c r="T102" s="87">
        <v>0.23140156269073001</v>
      </c>
      <c r="U102" s="87">
        <v>0.78577709197998002</v>
      </c>
      <c r="V102" s="87">
        <v>0.54019865940014999</v>
      </c>
      <c r="W102" s="87">
        <f>+(S102/100)*R102</f>
        <v>583.65853693050065</v>
      </c>
      <c r="Z102" t="e">
        <v>#N/A</v>
      </c>
      <c r="AA102" t="e">
        <v>#N/A</v>
      </c>
    </row>
    <row r="103" spans="1:27">
      <c r="A103" s="130" t="s">
        <v>177</v>
      </c>
      <c r="B103" s="130" t="s">
        <v>24</v>
      </c>
      <c r="C103" s="130">
        <v>5443000</v>
      </c>
      <c r="D103" s="130" t="s">
        <v>178</v>
      </c>
      <c r="E103" s="126">
        <f>+IF(F103="x",1,0)+IF(G103="x",0.25,0)+IF(H103="x",1,0)+IF(I103="x",0.3,0)</f>
        <v>1.25</v>
      </c>
      <c r="F103" s="127" t="s">
        <v>3212</v>
      </c>
      <c r="G103" s="133" t="s">
        <v>3212</v>
      </c>
      <c r="H103" s="127"/>
      <c r="I103" s="127"/>
      <c r="J103" s="48"/>
      <c r="K103" s="48"/>
      <c r="L103" s="89">
        <f>+L$5*E103</f>
        <v>1492.9155395250975</v>
      </c>
      <c r="M103" s="89">
        <f>+M$5*E103</f>
        <v>423.86552825368199</v>
      </c>
      <c r="N103" s="89">
        <f>+L103+M103</f>
        <v>1916.7810677787795</v>
      </c>
      <c r="O103" s="89">
        <f>+O$5*E103</f>
        <v>21193.276412684099</v>
      </c>
      <c r="P103" s="128" t="s">
        <v>3213</v>
      </c>
      <c r="Q103" s="48" t="s">
        <v>3228</v>
      </c>
      <c r="R103" s="87">
        <v>902.51788699873998</v>
      </c>
      <c r="S103" s="87">
        <v>34.142499999999998</v>
      </c>
      <c r="T103" s="87">
        <v>0.25600311160088002</v>
      </c>
      <c r="U103" s="87">
        <v>0.53871041536330999</v>
      </c>
      <c r="V103" s="87">
        <v>0.38528772032990999</v>
      </c>
      <c r="W103" s="87">
        <f>+(S103/100)*R103</f>
        <v>308.14216956854477</v>
      </c>
      <c r="Z103" t="e">
        <v>#N/A</v>
      </c>
      <c r="AA103" t="e">
        <v>#N/A</v>
      </c>
    </row>
    <row r="104" spans="1:27">
      <c r="A104" s="115" t="s">
        <v>179</v>
      </c>
      <c r="B104" s="115" t="s">
        <v>24</v>
      </c>
      <c r="C104" s="115">
        <v>5443267</v>
      </c>
      <c r="D104" s="115" t="s">
        <v>180</v>
      </c>
      <c r="E104" s="126">
        <f>+IF(F104="x",1,0)+IF(G104="x",0.25,0)+IF(H104="x",1,0)+IF(I104="x",0.3,0)</f>
        <v>1</v>
      </c>
      <c r="F104" s="127" t="s">
        <v>3212</v>
      </c>
      <c r="G104" s="127"/>
      <c r="H104" s="127"/>
      <c r="I104" s="127"/>
      <c r="J104" s="48"/>
      <c r="K104" s="48"/>
      <c r="L104" s="89">
        <f>+L$5*E104</f>
        <v>1194.3324316200781</v>
      </c>
      <c r="M104" s="89">
        <f>+M$5*E104</f>
        <v>339.09242260294559</v>
      </c>
      <c r="N104" s="89">
        <f>+L104+M104</f>
        <v>1533.4248542230237</v>
      </c>
      <c r="O104" s="89">
        <f>+O$5*E104</f>
        <v>16954.621130147279</v>
      </c>
      <c r="P104" s="128" t="e">
        <v>#N/A</v>
      </c>
      <c r="Q104" s="48" t="e">
        <v>#N/A</v>
      </c>
      <c r="R104" s="87">
        <v>203.70736300169</v>
      </c>
      <c r="S104" s="87">
        <v>0</v>
      </c>
      <c r="T104" s="87">
        <v>0</v>
      </c>
      <c r="U104" s="87">
        <v>0</v>
      </c>
      <c r="V104" s="87">
        <v>0</v>
      </c>
      <c r="W104" s="87">
        <f>+(S104/100)*R104</f>
        <v>0</v>
      </c>
      <c r="Z104" t="e">
        <v>#N/A</v>
      </c>
      <c r="AA104" t="e">
        <v>#N/A</v>
      </c>
    </row>
    <row r="105" spans="1:27">
      <c r="A105" s="130" t="s">
        <v>182</v>
      </c>
      <c r="B105" s="130" t="s">
        <v>24</v>
      </c>
      <c r="C105" s="130">
        <v>5443003</v>
      </c>
      <c r="D105" s="130" t="s">
        <v>183</v>
      </c>
      <c r="E105" s="126">
        <f>+IF(F105="x",1,0)+IF(G105="x",0.25,0)+IF(H105="x",1,0)+IF(I105="x",0.3,0)</f>
        <v>1.55</v>
      </c>
      <c r="F105" s="127" t="s">
        <v>3212</v>
      </c>
      <c r="G105" s="133" t="s">
        <v>3212</v>
      </c>
      <c r="H105" s="127"/>
      <c r="I105" s="127" t="s">
        <v>3212</v>
      </c>
      <c r="J105" s="48"/>
      <c r="K105" s="48"/>
      <c r="L105" s="89">
        <f>+L$5*E105</f>
        <v>1851.2152690111211</v>
      </c>
      <c r="M105" s="89">
        <f>+M$5*E105</f>
        <v>525.59325503456569</v>
      </c>
      <c r="N105" s="89">
        <f>+L105+M105</f>
        <v>2376.8085240456867</v>
      </c>
      <c r="O105" s="89">
        <f>+O$5*E105</f>
        <v>26279.662751728283</v>
      </c>
      <c r="P105" s="128" t="e">
        <v>#N/A</v>
      </c>
      <c r="Q105" s="48" t="e">
        <v>#N/A</v>
      </c>
      <c r="R105" s="87">
        <v>1142.1642050088999</v>
      </c>
      <c r="S105" s="87">
        <v>15.683400000000001</v>
      </c>
      <c r="T105" s="87">
        <v>0.13057735562325001</v>
      </c>
      <c r="U105" s="87">
        <v>0.42085435986518999</v>
      </c>
      <c r="V105" s="87">
        <v>0.30607623709686999</v>
      </c>
      <c r="W105" s="87">
        <f>+(S105/100)*R105</f>
        <v>179.1301809283658</v>
      </c>
      <c r="Z105" t="e">
        <v>#N/A</v>
      </c>
      <c r="AA105" t="e">
        <v>#N/A</v>
      </c>
    </row>
    <row r="106" spans="1:27">
      <c r="A106" s="130" t="s">
        <v>184</v>
      </c>
      <c r="B106" s="130" t="s">
        <v>24</v>
      </c>
      <c r="C106" s="130">
        <v>5443013</v>
      </c>
      <c r="D106" s="130" t="s">
        <v>183</v>
      </c>
      <c r="E106" s="126">
        <f>+IF(F106="x",1,0)+IF(G106="x",0.25,0)+IF(H106="x",1,0)+IF(I106="x",0.3,0)</f>
        <v>1.25</v>
      </c>
      <c r="F106" s="127" t="s">
        <v>3212</v>
      </c>
      <c r="G106" s="133" t="s">
        <v>3212</v>
      </c>
      <c r="H106" s="127"/>
      <c r="I106" s="127"/>
      <c r="J106" s="48"/>
      <c r="K106" s="48"/>
      <c r="L106" s="89">
        <f>+L$5*E106</f>
        <v>1492.9155395250975</v>
      </c>
      <c r="M106" s="89">
        <f>+M$5*E106</f>
        <v>423.86552825368199</v>
      </c>
      <c r="N106" s="89">
        <f>+L106+M106</f>
        <v>1916.7810677787795</v>
      </c>
      <c r="O106" s="89">
        <f>+O$5*E106</f>
        <v>21193.276412684099</v>
      </c>
      <c r="P106" s="127">
        <v>3.2229999999999999</v>
      </c>
      <c r="Q106" s="48">
        <v>0.69699999999999995</v>
      </c>
      <c r="R106" s="87">
        <v>1899.6329884941999</v>
      </c>
      <c r="S106" s="87">
        <v>7.1744000000000003</v>
      </c>
      <c r="T106" s="87">
        <v>0.16274857521057001</v>
      </c>
      <c r="U106" s="87">
        <v>0.39404502511023998</v>
      </c>
      <c r="V106" s="87">
        <v>0.28749654584743001</v>
      </c>
      <c r="W106" s="87">
        <f>+(S106/100)*R106</f>
        <v>136.28726912652789</v>
      </c>
      <c r="Z106">
        <v>3.2229999999999999</v>
      </c>
      <c r="AA106">
        <v>0.69699999999999995</v>
      </c>
    </row>
    <row r="107" spans="1:27">
      <c r="A107" s="115" t="s">
        <v>185</v>
      </c>
      <c r="B107" s="115" t="s">
        <v>24</v>
      </c>
      <c r="C107" s="115">
        <v>5443268</v>
      </c>
      <c r="D107" s="115" t="s">
        <v>186</v>
      </c>
      <c r="E107" s="126">
        <f>+IF(F107="x",1,0)+IF(G107="x",0.25,0)+IF(H107="x",1,0)+IF(I107="x",0.3,0)</f>
        <v>1</v>
      </c>
      <c r="F107" s="127" t="s">
        <v>3212</v>
      </c>
      <c r="G107" s="127"/>
      <c r="H107" s="127"/>
      <c r="I107" s="127"/>
      <c r="J107" s="48"/>
      <c r="K107" s="48"/>
      <c r="L107" s="89">
        <f>+L$5*E107</f>
        <v>1194.3324316200781</v>
      </c>
      <c r="M107" s="89">
        <f>+M$5*E107</f>
        <v>339.09242260294559</v>
      </c>
      <c r="N107" s="89">
        <f>+L107+M107</f>
        <v>1533.4248542230237</v>
      </c>
      <c r="O107" s="89">
        <f>+O$5*E107</f>
        <v>16954.621130147279</v>
      </c>
      <c r="P107" s="128" t="e">
        <v>#N/A</v>
      </c>
      <c r="Q107" s="48" t="e">
        <v>#N/A</v>
      </c>
      <c r="R107" s="87">
        <v>454.58973599352998</v>
      </c>
      <c r="S107" s="87">
        <v>0</v>
      </c>
      <c r="T107" s="87">
        <v>0</v>
      </c>
      <c r="U107" s="87">
        <v>0</v>
      </c>
      <c r="V107" s="87">
        <v>0</v>
      </c>
      <c r="W107" s="87">
        <f>+(S107/100)*R107</f>
        <v>0</v>
      </c>
      <c r="Z107" t="e">
        <v>#N/A</v>
      </c>
      <c r="AA107" t="e">
        <v>#N/A</v>
      </c>
    </row>
    <row r="108" spans="1:27">
      <c r="A108" s="130" t="s">
        <v>187</v>
      </c>
      <c r="B108" s="130" t="s">
        <v>24</v>
      </c>
      <c r="C108" s="130">
        <v>5443021</v>
      </c>
      <c r="D108" s="130" t="s">
        <v>188</v>
      </c>
      <c r="E108" s="126">
        <f>+IF(F108="x",1,0)+IF(G108="x",0.25,0)+IF(H108="x",1,0)+IF(I108="x",0.3,0)</f>
        <v>1.25</v>
      </c>
      <c r="F108" s="127" t="s">
        <v>3212</v>
      </c>
      <c r="G108" s="133" t="s">
        <v>3212</v>
      </c>
      <c r="H108" s="127"/>
      <c r="I108" s="127"/>
      <c r="J108" s="48"/>
      <c r="K108" s="48"/>
      <c r="L108" s="89">
        <f>+L$5*E108</f>
        <v>1492.9155395250975</v>
      </c>
      <c r="M108" s="89">
        <f>+M$5*E108</f>
        <v>423.86552825368199</v>
      </c>
      <c r="N108" s="89">
        <f>+L108+M108</f>
        <v>1916.7810677787795</v>
      </c>
      <c r="O108" s="89">
        <f>+O$5*E108</f>
        <v>21193.276412684099</v>
      </c>
      <c r="P108" s="128" t="e">
        <v>#N/A</v>
      </c>
      <c r="Q108" s="48" t="e">
        <v>#N/A</v>
      </c>
      <c r="R108" s="87">
        <v>988.8197400043</v>
      </c>
      <c r="S108" s="87">
        <v>24.996300000000002</v>
      </c>
      <c r="T108" s="87">
        <v>0.22078296542167999</v>
      </c>
      <c r="U108" s="87">
        <v>0.52031183242797996</v>
      </c>
      <c r="V108" s="87">
        <v>0.33425359019678003</v>
      </c>
      <c r="W108" s="87">
        <f>+(S108/100)*R108</f>
        <v>247.16834867069485</v>
      </c>
      <c r="Z108" t="e">
        <v>#N/A</v>
      </c>
      <c r="AA108" t="e">
        <v>#N/A</v>
      </c>
    </row>
    <row r="109" spans="1:27">
      <c r="A109" s="115" t="s">
        <v>189</v>
      </c>
      <c r="B109" s="115" t="s">
        <v>24</v>
      </c>
      <c r="C109" s="115">
        <v>5443269</v>
      </c>
      <c r="D109" s="115" t="s">
        <v>190</v>
      </c>
      <c r="E109" s="126">
        <f>+IF(F109="x",1,0)+IF(G109="x",0.25,0)+IF(H109="x",1,0)+IF(I109="x",0.3,0)</f>
        <v>1</v>
      </c>
      <c r="F109" s="127" t="s">
        <v>3212</v>
      </c>
      <c r="G109" s="127"/>
      <c r="H109" s="127"/>
      <c r="I109" s="127"/>
      <c r="J109" s="48"/>
      <c r="K109" s="48"/>
      <c r="L109" s="89">
        <f>+L$5*E109</f>
        <v>1194.3324316200781</v>
      </c>
      <c r="M109" s="89">
        <f>+M$5*E109</f>
        <v>339.09242260294559</v>
      </c>
      <c r="N109" s="89">
        <f>+L109+M109</f>
        <v>1533.4248542230237</v>
      </c>
      <c r="O109" s="89">
        <f>+O$5*E109</f>
        <v>16954.621130147279</v>
      </c>
      <c r="P109" s="128" t="e">
        <v>#N/A</v>
      </c>
      <c r="Q109" s="48" t="e">
        <v>#N/A</v>
      </c>
      <c r="R109" s="87">
        <v>772.71519949231003</v>
      </c>
      <c r="S109" s="87">
        <v>0</v>
      </c>
      <c r="T109" s="87">
        <v>0</v>
      </c>
      <c r="U109" s="87">
        <v>0</v>
      </c>
      <c r="V109" s="87">
        <v>0</v>
      </c>
      <c r="W109" s="87">
        <f>+(S109/100)*R109</f>
        <v>0</v>
      </c>
      <c r="Z109" t="e">
        <v>#N/A</v>
      </c>
      <c r="AA109" t="e">
        <v>#N/A</v>
      </c>
    </row>
    <row r="110" spans="1:27">
      <c r="A110" s="130" t="s">
        <v>83</v>
      </c>
      <c r="B110" s="130" t="s">
        <v>24</v>
      </c>
      <c r="C110" s="130">
        <v>5442956</v>
      </c>
      <c r="D110" s="130" t="s">
        <v>84</v>
      </c>
      <c r="E110" s="126">
        <f>+IF(F110="x",1,0)+IF(G110="x",0.25,0)+IF(H110="x",1,0)+IF(I110="x",0.3,0)</f>
        <v>1</v>
      </c>
      <c r="F110" s="127" t="s">
        <v>3212</v>
      </c>
      <c r="G110" s="127"/>
      <c r="H110" s="127"/>
      <c r="I110" s="127"/>
      <c r="J110" s="48"/>
      <c r="K110" s="48"/>
      <c r="L110" s="89">
        <f>+L$5*E110</f>
        <v>1194.3324316200781</v>
      </c>
      <c r="M110" s="89">
        <f>+M$5*E110</f>
        <v>339.09242260294559</v>
      </c>
      <c r="N110" s="89">
        <f>+L110+M110</f>
        <v>1533.4248542230237</v>
      </c>
      <c r="O110" s="89">
        <f>+O$5*E110</f>
        <v>16954.621130147279</v>
      </c>
      <c r="P110" s="128" t="e">
        <v>#N/A</v>
      </c>
      <c r="Q110" s="48" t="e">
        <v>#N/A</v>
      </c>
      <c r="R110" s="87">
        <v>244.11155799977001</v>
      </c>
      <c r="S110" s="87">
        <v>35.0503</v>
      </c>
      <c r="T110" s="87">
        <v>0.16253830492495999</v>
      </c>
      <c r="U110" s="87">
        <v>0.45165884494781</v>
      </c>
      <c r="V110" s="87">
        <v>0.34171339869499001</v>
      </c>
      <c r="W110" s="87">
        <f>+(S110/100)*R110</f>
        <v>85.561833413593391</v>
      </c>
      <c r="Z110" t="e">
        <v>#N/A</v>
      </c>
      <c r="AA110" t="e">
        <v>#N/A</v>
      </c>
    </row>
    <row r="111" spans="1:27">
      <c r="A111" s="130" t="s">
        <v>191</v>
      </c>
      <c r="B111" s="130" t="s">
        <v>24</v>
      </c>
      <c r="C111" s="130">
        <v>5443022</v>
      </c>
      <c r="D111" s="130" t="s">
        <v>192</v>
      </c>
      <c r="E111" s="126">
        <f>+IF(F111="x",1,0)+IF(G111="x",0.25,0)+IF(H111="x",1,0)+IF(I111="x",0.3,0)</f>
        <v>1.25</v>
      </c>
      <c r="F111" s="127" t="s">
        <v>3212</v>
      </c>
      <c r="G111" s="133" t="s">
        <v>3212</v>
      </c>
      <c r="H111" s="127"/>
      <c r="I111" s="127"/>
      <c r="J111" s="48"/>
      <c r="K111" s="48"/>
      <c r="L111" s="89">
        <f>+L$5*E111</f>
        <v>1492.9155395250975</v>
      </c>
      <c r="M111" s="89">
        <f>+M$5*E111</f>
        <v>423.86552825368199</v>
      </c>
      <c r="N111" s="89">
        <f>+L111+M111</f>
        <v>1916.7810677787795</v>
      </c>
      <c r="O111" s="89">
        <f>+O$5*E111</f>
        <v>21193.276412684099</v>
      </c>
      <c r="P111" s="128" t="e">
        <v>#N/A</v>
      </c>
      <c r="Q111" s="48" t="e">
        <v>#N/A</v>
      </c>
      <c r="R111" s="87">
        <v>505.91330849720998</v>
      </c>
      <c r="S111" s="87">
        <v>31.036000000000001</v>
      </c>
      <c r="T111" s="87">
        <v>0.12963113188743999</v>
      </c>
      <c r="U111" s="87">
        <v>0.58181565999984997</v>
      </c>
      <c r="V111" s="87">
        <v>0.36452397029354999</v>
      </c>
      <c r="W111" s="87">
        <f>+(S111/100)*R111</f>
        <v>157.01525442519412</v>
      </c>
      <c r="Z111" t="e">
        <v>#N/A</v>
      </c>
      <c r="AA111" t="e">
        <v>#N/A</v>
      </c>
    </row>
    <row r="112" spans="1:27">
      <c r="A112" s="115" t="s">
        <v>193</v>
      </c>
      <c r="B112" s="115" t="s">
        <v>24</v>
      </c>
      <c r="C112" s="115">
        <v>5443270</v>
      </c>
      <c r="D112" s="115" t="s">
        <v>194</v>
      </c>
      <c r="E112" s="126">
        <f>+IF(F112="x",1,0)+IF(G112="x",0.25,0)+IF(H112="x",1,0)+IF(I112="x",0.3,0)</f>
        <v>1</v>
      </c>
      <c r="F112" s="127" t="s">
        <v>3212</v>
      </c>
      <c r="G112" s="127"/>
      <c r="H112" s="127"/>
      <c r="I112" s="127"/>
      <c r="J112" s="48"/>
      <c r="K112" s="48"/>
      <c r="L112" s="89">
        <f>+L$5*E112</f>
        <v>1194.3324316200781</v>
      </c>
      <c r="M112" s="89">
        <f>+M$5*E112</f>
        <v>339.09242260294559</v>
      </c>
      <c r="N112" s="89">
        <f>+L112+M112</f>
        <v>1533.4248542230237</v>
      </c>
      <c r="O112" s="89">
        <f>+O$5*E112</f>
        <v>16954.621130147279</v>
      </c>
      <c r="P112" s="128" t="e">
        <v>#N/A</v>
      </c>
      <c r="Q112" s="48" t="e">
        <v>#N/A</v>
      </c>
      <c r="R112" s="87">
        <v>234.03398100160001</v>
      </c>
      <c r="S112" s="87">
        <v>0</v>
      </c>
      <c r="T112" s="87">
        <v>0</v>
      </c>
      <c r="U112" s="87">
        <v>0</v>
      </c>
      <c r="V112" s="87">
        <v>0</v>
      </c>
      <c r="W112" s="87">
        <f>+(S112/100)*R112</f>
        <v>0</v>
      </c>
      <c r="Z112" t="e">
        <v>#N/A</v>
      </c>
      <c r="AA112" t="e">
        <v>#N/A</v>
      </c>
    </row>
    <row r="113" spans="1:27">
      <c r="A113" s="130" t="s">
        <v>196</v>
      </c>
      <c r="B113" s="130" t="s">
        <v>24</v>
      </c>
      <c r="C113" s="130">
        <v>5443023</v>
      </c>
      <c r="D113" s="130" t="s">
        <v>197</v>
      </c>
      <c r="E113" s="126">
        <f>+IF(F113="x",1,0)+IF(G113="x",0.25,0)+IF(H113="x",1,0)+IF(I113="x",0.3,0)</f>
        <v>1.25</v>
      </c>
      <c r="F113" s="127" t="s">
        <v>3212</v>
      </c>
      <c r="G113" s="133" t="s">
        <v>3212</v>
      </c>
      <c r="H113" s="127"/>
      <c r="I113" s="127"/>
      <c r="J113" s="48"/>
      <c r="K113" s="48"/>
      <c r="L113" s="89">
        <f>+L$5*E113</f>
        <v>1492.9155395250975</v>
      </c>
      <c r="M113" s="89">
        <f>+M$5*E113</f>
        <v>423.86552825368199</v>
      </c>
      <c r="N113" s="89">
        <f>+L113+M113</f>
        <v>1916.7810677787795</v>
      </c>
      <c r="O113" s="89">
        <f>+O$5*E113</f>
        <v>21193.276412684099</v>
      </c>
      <c r="P113" s="128" t="e">
        <v>#N/A</v>
      </c>
      <c r="Q113" s="48" t="e">
        <v>#N/A</v>
      </c>
      <c r="R113" s="87">
        <v>459.32682749880001</v>
      </c>
      <c r="S113" s="87">
        <v>32.228099999999998</v>
      </c>
      <c r="T113" s="87">
        <v>0.11280957609415</v>
      </c>
      <c r="U113" s="87">
        <v>0.57834619283676003</v>
      </c>
      <c r="V113" s="87">
        <v>0.35052716774198001</v>
      </c>
      <c r="W113" s="87">
        <f>+(S113/100)*R113</f>
        <v>148.03230929314077</v>
      </c>
      <c r="Z113" t="e">
        <v>#N/A</v>
      </c>
      <c r="AA113" t="e">
        <v>#N/A</v>
      </c>
    </row>
    <row r="114" spans="1:27">
      <c r="A114" s="115" t="s">
        <v>198</v>
      </c>
      <c r="B114" s="115" t="s">
        <v>24</v>
      </c>
      <c r="C114" s="115">
        <v>5443272</v>
      </c>
      <c r="D114" s="115" t="s">
        <v>199</v>
      </c>
      <c r="E114" s="65">
        <f>+IF(F114="x",1,0)+IF(G114="x",0.25,0)+IF(H114="x",1,0)+IF(I114="x",0.3,0)</f>
        <v>1</v>
      </c>
      <c r="F114" s="127" t="s">
        <v>3212</v>
      </c>
      <c r="G114" s="127"/>
      <c r="H114" s="127"/>
      <c r="I114" s="127"/>
      <c r="J114" s="48"/>
      <c r="K114" s="48"/>
      <c r="L114" s="89">
        <f>+L$5*E114</f>
        <v>1194.3324316200781</v>
      </c>
      <c r="M114" s="89">
        <f>+M$5*E114</f>
        <v>339.09242260294559</v>
      </c>
      <c r="N114" s="89">
        <f>+L114+M114</f>
        <v>1533.4248542230237</v>
      </c>
      <c r="O114" s="89">
        <f>+O$5*E114</f>
        <v>16954.621130147279</v>
      </c>
      <c r="P114" s="128" t="e">
        <v>#N/A</v>
      </c>
      <c r="Q114" s="48" t="e">
        <v>#N/A</v>
      </c>
      <c r="R114" s="87">
        <v>166.42376649906001</v>
      </c>
      <c r="S114" s="87">
        <v>0</v>
      </c>
      <c r="T114" s="87">
        <v>0</v>
      </c>
      <c r="U114" s="87">
        <v>0</v>
      </c>
      <c r="V114" s="87">
        <v>0</v>
      </c>
      <c r="W114" s="87">
        <f>+(S114/100)*R114</f>
        <v>0</v>
      </c>
      <c r="Z114" t="e">
        <v>#N/A</v>
      </c>
      <c r="AA114" t="e">
        <v>#N/A</v>
      </c>
    </row>
    <row r="115" spans="1:27">
      <c r="A115" s="130" t="s">
        <v>201</v>
      </c>
      <c r="B115" s="130" t="s">
        <v>24</v>
      </c>
      <c r="C115" s="130">
        <v>5443024</v>
      </c>
      <c r="D115" s="130" t="s">
        <v>202</v>
      </c>
      <c r="E115" s="65">
        <f>+IF(F115="x",1,0)+IF(G115="x",0.25,0)+IF(H115="x",1,0)+IF(I115="x",0.3,0)</f>
        <v>2.25</v>
      </c>
      <c r="F115" s="127" t="s">
        <v>3212</v>
      </c>
      <c r="G115" s="127" t="s">
        <v>3212</v>
      </c>
      <c r="H115" s="126" t="s">
        <v>3212</v>
      </c>
      <c r="I115" s="127"/>
      <c r="J115" s="48"/>
      <c r="K115" s="48"/>
      <c r="L115" s="89">
        <f>+L$5*E115</f>
        <v>2687.2479711451756</v>
      </c>
      <c r="M115" s="89">
        <f>+M$5*E115</f>
        <v>762.95795085662758</v>
      </c>
      <c r="N115" s="89">
        <f>+L115+M115</f>
        <v>3450.2059220018032</v>
      </c>
      <c r="O115" s="89">
        <f>+O$5*E115</f>
        <v>38147.897542831379</v>
      </c>
      <c r="P115" s="128">
        <v>1.7310000000000001</v>
      </c>
      <c r="Q115" s="48" t="s">
        <v>3228</v>
      </c>
      <c r="R115" s="87">
        <v>1947.8299639966999</v>
      </c>
      <c r="S115" s="87">
        <v>67.916499999999999</v>
      </c>
      <c r="T115" s="87">
        <v>8.2530774176120994E-2</v>
      </c>
      <c r="U115" s="87">
        <v>0.99667733907699996</v>
      </c>
      <c r="V115" s="87">
        <v>0.68200446596158004</v>
      </c>
      <c r="W115" s="87">
        <f>+(S115/100)*R115</f>
        <v>1322.8979374978187</v>
      </c>
      <c r="Z115" t="e">
        <v>#N/A</v>
      </c>
      <c r="AA115" t="e">
        <v>#N/A</v>
      </c>
    </row>
    <row r="116" spans="1:27">
      <c r="A116" s="115" t="s">
        <v>204</v>
      </c>
      <c r="B116" s="115" t="s">
        <v>24</v>
      </c>
      <c r="C116" s="115">
        <v>5443273</v>
      </c>
      <c r="D116" s="115" t="s">
        <v>205</v>
      </c>
      <c r="E116" s="65">
        <f>+IF(F116="x",1,0)+IF(G116="x",0.25,0)+IF(H116="x",1,0)+IF(I116="x",0.3,0)</f>
        <v>1</v>
      </c>
      <c r="F116" s="127" t="s">
        <v>3212</v>
      </c>
      <c r="G116" s="127"/>
      <c r="H116" s="127"/>
      <c r="I116" s="127"/>
      <c r="J116" s="48"/>
      <c r="K116" s="48"/>
      <c r="L116" s="89">
        <f>+L$5*E116</f>
        <v>1194.3324316200781</v>
      </c>
      <c r="M116" s="89">
        <f>+M$5*E116</f>
        <v>339.09242260294559</v>
      </c>
      <c r="N116" s="89">
        <f>+L116+M116</f>
        <v>1533.4248542230237</v>
      </c>
      <c r="O116" s="89">
        <f>+O$5*E116</f>
        <v>16954.621130147279</v>
      </c>
      <c r="P116" s="128" t="e">
        <v>#N/A</v>
      </c>
      <c r="Q116" s="48" t="e">
        <v>#N/A</v>
      </c>
      <c r="R116" s="87">
        <v>549.21232400204997</v>
      </c>
      <c r="S116" s="87">
        <v>0</v>
      </c>
      <c r="T116" s="87">
        <v>0</v>
      </c>
      <c r="U116" s="87">
        <v>0</v>
      </c>
      <c r="V116" s="87">
        <v>0</v>
      </c>
      <c r="W116" s="87">
        <f>+(S116/100)*R116</f>
        <v>0</v>
      </c>
      <c r="Z116" t="e">
        <v>#N/A</v>
      </c>
      <c r="AA116" t="e">
        <v>#N/A</v>
      </c>
    </row>
    <row r="117" spans="1:27">
      <c r="A117" s="132" t="s">
        <v>206</v>
      </c>
      <c r="B117" s="132" t="s">
        <v>24</v>
      </c>
      <c r="C117" s="130">
        <v>5443026</v>
      </c>
      <c r="D117" s="130" t="s">
        <v>207</v>
      </c>
      <c r="E117" s="126">
        <f>+IF(F117="x",1,0)+IF(G117="x",0.25,0)+IF(H117="x",1,0)+IF(I117="x",0.3,0)</f>
        <v>1.25</v>
      </c>
      <c r="F117" s="126" t="s">
        <v>3212</v>
      </c>
      <c r="G117" s="126" t="s">
        <v>3212</v>
      </c>
      <c r="H117" s="127"/>
      <c r="I117" s="127"/>
      <c r="J117" s="48"/>
      <c r="K117" s="48"/>
      <c r="L117" s="89">
        <f>+L$5*E117</f>
        <v>1492.9155395250975</v>
      </c>
      <c r="M117" s="89">
        <f>+M$5*E117</f>
        <v>423.86552825368199</v>
      </c>
      <c r="N117" s="89">
        <f>+L117+M117</f>
        <v>1916.7810677787795</v>
      </c>
      <c r="O117" s="89">
        <f>+O$5*E117</f>
        <v>21193.276412684099</v>
      </c>
      <c r="P117" s="128" t="s">
        <v>3213</v>
      </c>
      <c r="Q117" s="48" t="s">
        <v>3228</v>
      </c>
      <c r="R117" s="87">
        <v>1748.2278699929</v>
      </c>
      <c r="S117" s="87">
        <v>75.551400000000001</v>
      </c>
      <c r="T117" s="87">
        <v>0.10734257102013001</v>
      </c>
      <c r="U117" s="87">
        <v>1.1107485294342001</v>
      </c>
      <c r="V117" s="87">
        <v>0.81782390078667</v>
      </c>
      <c r="W117" s="87">
        <f>+(S117/100)*R117</f>
        <v>1320.8106309698157</v>
      </c>
      <c r="Z117" t="e">
        <v>#N/A</v>
      </c>
      <c r="AA117" t="e">
        <v>#N/A</v>
      </c>
    </row>
    <row r="118" spans="1:27">
      <c r="A118" s="115" t="s">
        <v>209</v>
      </c>
      <c r="B118" s="115" t="s">
        <v>24</v>
      </c>
      <c r="C118" s="115">
        <v>5443219</v>
      </c>
      <c r="D118" s="115" t="s">
        <v>210</v>
      </c>
      <c r="E118" s="126">
        <f>+IF(F118="x",1,0)+IF(G118="x",0.25,0)+IF(H118="x",1,0)+IF(I118="x",0.3,0)</f>
        <v>1</v>
      </c>
      <c r="F118" s="127" t="s">
        <v>3212</v>
      </c>
      <c r="G118" s="127"/>
      <c r="H118" s="127"/>
      <c r="I118" s="127"/>
      <c r="J118" s="48"/>
      <c r="K118" s="48"/>
      <c r="L118" s="89">
        <f>+L$5*E118</f>
        <v>1194.3324316200781</v>
      </c>
      <c r="M118" s="89">
        <f>+M$5*E118</f>
        <v>339.09242260294559</v>
      </c>
      <c r="N118" s="89">
        <f>+L118+M118</f>
        <v>1533.4248542230237</v>
      </c>
      <c r="O118" s="89">
        <f>+O$5*E118</f>
        <v>16954.621130147279</v>
      </c>
      <c r="P118" s="128" t="e">
        <v>#N/A</v>
      </c>
      <c r="Q118" s="48" t="e">
        <v>#N/A</v>
      </c>
      <c r="R118" s="87">
        <v>128.38524900218999</v>
      </c>
      <c r="S118" s="87">
        <v>0</v>
      </c>
      <c r="T118" s="87">
        <v>0</v>
      </c>
      <c r="U118" s="87">
        <v>0</v>
      </c>
      <c r="V118" s="87">
        <v>0</v>
      </c>
      <c r="W118" s="87">
        <f>+(S118/100)*R118</f>
        <v>0</v>
      </c>
      <c r="Z118" t="e">
        <v>#N/A</v>
      </c>
      <c r="AA118" t="e">
        <v>#N/A</v>
      </c>
    </row>
    <row r="119" spans="1:27">
      <c r="A119" s="130" t="s">
        <v>211</v>
      </c>
      <c r="B119" s="130" t="s">
        <v>24</v>
      </c>
      <c r="C119" s="130">
        <v>5443028</v>
      </c>
      <c r="D119" s="130" t="s">
        <v>212</v>
      </c>
      <c r="E119" s="126">
        <f>+IF(F119="x",1,0)+IF(G119="x",0.25,0)+IF(H119="x",1,0)+IF(I119="x",0.3,0)</f>
        <v>1.25</v>
      </c>
      <c r="F119" s="126" t="s">
        <v>3212</v>
      </c>
      <c r="G119" s="126" t="s">
        <v>3212</v>
      </c>
      <c r="H119" s="127"/>
      <c r="I119" s="127"/>
      <c r="J119" s="48"/>
      <c r="K119" s="48"/>
      <c r="L119" s="89">
        <f>+L$5*E119</f>
        <v>1492.9155395250975</v>
      </c>
      <c r="M119" s="89">
        <f>+M$5*E119</f>
        <v>423.86552825368199</v>
      </c>
      <c r="N119" s="89">
        <f>+L119+M119</f>
        <v>1916.7810677787795</v>
      </c>
      <c r="O119" s="89">
        <f>+O$5*E119</f>
        <v>21193.276412684099</v>
      </c>
      <c r="P119" s="128" t="e">
        <v>#N/A</v>
      </c>
      <c r="Q119" s="48" t="e">
        <v>#N/A</v>
      </c>
      <c r="R119" s="87">
        <v>1978.6275780028</v>
      </c>
      <c r="S119" s="87">
        <v>79.068200000000004</v>
      </c>
      <c r="T119" s="87">
        <v>4.0266606956719998E-2</v>
      </c>
      <c r="U119" s="87">
        <v>1.1102229356766</v>
      </c>
      <c r="V119" s="87">
        <v>0.72698433348437996</v>
      </c>
      <c r="W119" s="87">
        <f>+(S119/100)*R119</f>
        <v>1564.46521063041</v>
      </c>
      <c r="Z119" t="e">
        <v>#N/A</v>
      </c>
      <c r="AA119" t="e">
        <v>#N/A</v>
      </c>
    </row>
    <row r="120" spans="1:27">
      <c r="A120" s="115" t="s">
        <v>213</v>
      </c>
      <c r="B120" s="115" t="s">
        <v>24</v>
      </c>
      <c r="C120" s="115">
        <v>5443217</v>
      </c>
      <c r="D120" s="115" t="s">
        <v>214</v>
      </c>
      <c r="E120" s="126">
        <f>+IF(F120="x",1,0)+IF(G120="x",0.25,0)+IF(H120="x",1,0)+IF(I120="x",0.3,0)</f>
        <v>1</v>
      </c>
      <c r="F120" s="127" t="s">
        <v>3212</v>
      </c>
      <c r="G120" s="127"/>
      <c r="H120" s="127"/>
      <c r="I120" s="127"/>
      <c r="J120" s="48"/>
      <c r="K120" s="48"/>
      <c r="L120" s="89">
        <f>+L$5*E120</f>
        <v>1194.3324316200781</v>
      </c>
      <c r="M120" s="89">
        <f>+M$5*E120</f>
        <v>339.09242260294559</v>
      </c>
      <c r="N120" s="89">
        <f>+L120+M120</f>
        <v>1533.4248542230237</v>
      </c>
      <c r="O120" s="89">
        <f>+O$5*E120</f>
        <v>16954.621130147279</v>
      </c>
      <c r="P120" s="128" t="e">
        <v>#N/A</v>
      </c>
      <c r="Q120" s="48" t="e">
        <v>#N/A</v>
      </c>
      <c r="R120" s="87">
        <v>425.34657649853</v>
      </c>
      <c r="S120" s="87">
        <v>0</v>
      </c>
      <c r="T120" s="87">
        <v>0</v>
      </c>
      <c r="U120" s="87">
        <v>0</v>
      </c>
      <c r="V120" s="87">
        <v>0</v>
      </c>
      <c r="W120" s="87">
        <f>+(S120/100)*R120</f>
        <v>0</v>
      </c>
      <c r="Z120" t="e">
        <v>#N/A</v>
      </c>
      <c r="AA120" t="e">
        <v>#N/A</v>
      </c>
    </row>
    <row r="121" spans="1:27">
      <c r="A121" s="115" t="s">
        <v>86</v>
      </c>
      <c r="B121" s="115" t="s">
        <v>24</v>
      </c>
      <c r="C121" s="115">
        <v>5443351</v>
      </c>
      <c r="D121" s="115" t="s">
        <v>87</v>
      </c>
      <c r="E121" s="65">
        <f>+IF(F121="x",1,0)+IF(G121="x",0.25,0)+IF(H121="x",1,0)+IF(I121="x",0.3,0)</f>
        <v>1</v>
      </c>
      <c r="F121" s="127" t="s">
        <v>3212</v>
      </c>
      <c r="G121" s="127"/>
      <c r="H121" s="127"/>
      <c r="I121" s="127"/>
      <c r="J121" s="48"/>
      <c r="K121" s="48"/>
      <c r="L121" s="89">
        <f>+L$5*E121</f>
        <v>1194.3324316200781</v>
      </c>
      <c r="M121" s="89">
        <f>+M$5*E121</f>
        <v>339.09242260294559</v>
      </c>
      <c r="N121" s="89">
        <f>+L121+M121</f>
        <v>1533.4248542230237</v>
      </c>
      <c r="O121" s="89">
        <f>+O$5*E121</f>
        <v>16954.621130147279</v>
      </c>
      <c r="P121" s="128" t="e">
        <v>#N/A</v>
      </c>
      <c r="Q121" s="48" t="e">
        <v>#N/A</v>
      </c>
      <c r="R121" s="87">
        <v>641.38591749571003</v>
      </c>
      <c r="S121" s="87">
        <v>0</v>
      </c>
      <c r="T121" s="87">
        <v>0</v>
      </c>
      <c r="U121" s="87">
        <v>0</v>
      </c>
      <c r="V121" s="87">
        <v>0</v>
      </c>
      <c r="W121" s="87">
        <f>+(S121/100)*R121</f>
        <v>0</v>
      </c>
      <c r="Z121" t="e">
        <v>#N/A</v>
      </c>
      <c r="AA121" t="e">
        <v>#N/A</v>
      </c>
    </row>
    <row r="122" spans="1:27">
      <c r="A122" s="130" t="s">
        <v>215</v>
      </c>
      <c r="B122" s="130" t="s">
        <v>24</v>
      </c>
      <c r="C122" s="130">
        <v>5443030</v>
      </c>
      <c r="D122" s="130" t="s">
        <v>216</v>
      </c>
      <c r="E122" s="126">
        <f>+IF(F122="x",1,0)+IF(G122="x",0.25,0)+IF(H122="x",1,0)+IF(I122="x",0.3,0)</f>
        <v>1.25</v>
      </c>
      <c r="F122" s="127" t="s">
        <v>3212</v>
      </c>
      <c r="G122" s="127" t="s">
        <v>3212</v>
      </c>
      <c r="H122" s="127"/>
      <c r="I122" s="127"/>
      <c r="J122" s="48"/>
      <c r="K122" s="48"/>
      <c r="L122" s="89">
        <f>+L$5*E122</f>
        <v>1492.9155395250975</v>
      </c>
      <c r="M122" s="89">
        <f>+M$5*E122</f>
        <v>423.86552825368199</v>
      </c>
      <c r="N122" s="89">
        <f>+L122+M122</f>
        <v>1916.7810677787795</v>
      </c>
      <c r="O122" s="89">
        <f>+O$5*E122</f>
        <v>21193.276412684099</v>
      </c>
      <c r="P122" s="128">
        <v>2.8889999999999998</v>
      </c>
      <c r="Q122" s="48" t="s">
        <v>3228</v>
      </c>
      <c r="R122" s="87">
        <v>627.89610200433003</v>
      </c>
      <c r="S122" s="87">
        <v>67.543000000000006</v>
      </c>
      <c r="T122" s="87">
        <v>4.2159032076596999E-2</v>
      </c>
      <c r="U122" s="87">
        <v>0.83098500967026001</v>
      </c>
      <c r="V122" s="87">
        <v>0.39426971475283001</v>
      </c>
      <c r="W122" s="87">
        <f>+(S122/100)*R122</f>
        <v>424.09986417678471</v>
      </c>
      <c r="Z122" t="e">
        <v>#N/A</v>
      </c>
      <c r="AA122" t="e">
        <v>#N/A</v>
      </c>
    </row>
    <row r="123" spans="1:27">
      <c r="A123" s="115" t="s">
        <v>217</v>
      </c>
      <c r="B123" s="115" t="s">
        <v>24</v>
      </c>
      <c r="C123" s="115">
        <v>5443216</v>
      </c>
      <c r="D123" s="115" t="s">
        <v>218</v>
      </c>
      <c r="E123" s="126">
        <f>+IF(F123="x",1,0)+IF(G123="x",0.25,0)+IF(H123="x",1,0)+IF(I123="x",0.3,0)</f>
        <v>1</v>
      </c>
      <c r="F123" s="127" t="s">
        <v>3212</v>
      </c>
      <c r="G123" s="127"/>
      <c r="H123" s="127"/>
      <c r="I123" s="127"/>
      <c r="J123" s="48"/>
      <c r="K123" s="48"/>
      <c r="L123" s="89">
        <f>+L$5*E123</f>
        <v>1194.3324316200781</v>
      </c>
      <c r="M123" s="89">
        <f>+M$5*E123</f>
        <v>339.09242260294559</v>
      </c>
      <c r="N123" s="89">
        <f>+L123+M123</f>
        <v>1533.4248542230237</v>
      </c>
      <c r="O123" s="89">
        <f>+O$5*E123</f>
        <v>16954.621130147279</v>
      </c>
      <c r="P123" s="128" t="e">
        <v>#N/A</v>
      </c>
      <c r="Q123" s="48" t="e">
        <v>#N/A</v>
      </c>
      <c r="R123" s="87">
        <v>835.68476700061001</v>
      </c>
      <c r="S123" s="87">
        <v>0</v>
      </c>
      <c r="T123" s="87">
        <v>0</v>
      </c>
      <c r="U123" s="87">
        <v>0</v>
      </c>
      <c r="V123" s="87">
        <v>0</v>
      </c>
      <c r="W123" s="87">
        <f>+(S123/100)*R123</f>
        <v>0</v>
      </c>
      <c r="Z123" t="e">
        <v>#N/A</v>
      </c>
      <c r="AA123" t="e">
        <v>#N/A</v>
      </c>
    </row>
    <row r="124" spans="1:27">
      <c r="A124" s="130" t="s">
        <v>221</v>
      </c>
      <c r="B124" s="130" t="s">
        <v>24</v>
      </c>
      <c r="C124" s="130">
        <v>9428418</v>
      </c>
      <c r="D124" s="130" t="s">
        <v>222</v>
      </c>
      <c r="E124" s="65">
        <f>+IF(F124="x",1,0)+IF(G124="x",0.25,0)+IF(H124="x",1,0)+IF(I124="x",0.3,0)</f>
        <v>2.25</v>
      </c>
      <c r="F124" s="127" t="s">
        <v>3212</v>
      </c>
      <c r="G124" s="127" t="s">
        <v>3212</v>
      </c>
      <c r="H124" s="127" t="s">
        <v>3212</v>
      </c>
      <c r="I124" s="127"/>
      <c r="J124" s="48"/>
      <c r="K124" s="48"/>
      <c r="L124" s="89">
        <f>+L$5*E124</f>
        <v>2687.2479711451756</v>
      </c>
      <c r="M124" s="89">
        <f>+M$5*E124</f>
        <v>762.95795085662758</v>
      </c>
      <c r="N124" s="89">
        <f>+L124+M124</f>
        <v>3450.2059220018032</v>
      </c>
      <c r="O124" s="89">
        <f>+O$5*E124</f>
        <v>38147.897542831379</v>
      </c>
      <c r="P124" s="128">
        <v>2.181</v>
      </c>
      <c r="Q124" s="48" t="s">
        <v>3228</v>
      </c>
      <c r="R124" s="87">
        <v>508.96444699556997</v>
      </c>
      <c r="S124" s="87">
        <v>98.700500000000005</v>
      </c>
      <c r="T124" s="87">
        <v>7.6222687959671007E-2</v>
      </c>
      <c r="U124" s="87">
        <v>0.68348097801207996</v>
      </c>
      <c r="V124" s="87">
        <v>0.36736356765032002</v>
      </c>
      <c r="W124" s="87">
        <f>+(S124/100)*R124</f>
        <v>502.35045400686255</v>
      </c>
      <c r="Z124" t="e">
        <v>#N/A</v>
      </c>
      <c r="AA124" t="e">
        <v>#N/A</v>
      </c>
    </row>
    <row r="125" spans="1:27">
      <c r="A125" s="131" t="s">
        <v>224</v>
      </c>
      <c r="B125" s="131" t="s">
        <v>24</v>
      </c>
      <c r="C125" s="131">
        <v>5443036</v>
      </c>
      <c r="D125" s="131" t="s">
        <v>222</v>
      </c>
      <c r="E125" s="65">
        <f>+IF(F125="x",1,0)+IF(G125="x",0.25,0)+IF(H125="x",1,0)+IF(I125="x",0.3,0)+J125+K125</f>
        <v>1.25</v>
      </c>
      <c r="F125" s="126" t="s">
        <v>3212</v>
      </c>
      <c r="G125" s="126" t="s">
        <v>3212</v>
      </c>
      <c r="H125" s="127"/>
      <c r="I125" s="127"/>
      <c r="J125" s="48"/>
      <c r="K125" s="48"/>
      <c r="L125" s="89">
        <f>+L$5*E125</f>
        <v>1492.9155395250975</v>
      </c>
      <c r="M125" s="89">
        <f>+M$5*E125</f>
        <v>423.86552825368199</v>
      </c>
      <c r="N125" s="89">
        <f>+L125+M125</f>
        <v>1916.7810677787795</v>
      </c>
      <c r="O125" s="89">
        <f>+O$5*E125</f>
        <v>21193.276412684099</v>
      </c>
      <c r="P125" s="127"/>
      <c r="Q125" s="48"/>
      <c r="R125" s="87">
        <v>107.52012700003</v>
      </c>
      <c r="S125" s="87">
        <v>100</v>
      </c>
      <c r="T125" s="87">
        <v>0.10523987561464</v>
      </c>
      <c r="U125" s="87">
        <v>0.30751910805701999</v>
      </c>
      <c r="V125" s="87">
        <v>0.18347943406931999</v>
      </c>
      <c r="W125" s="87">
        <v>107.52012700005</v>
      </c>
      <c r="Z125" t="e">
        <v>#N/A</v>
      </c>
      <c r="AA125" t="e">
        <v>#N/A</v>
      </c>
    </row>
    <row r="126" spans="1:27">
      <c r="A126" s="115" t="s">
        <v>219</v>
      </c>
      <c r="B126" s="115" t="s">
        <v>24</v>
      </c>
      <c r="C126" s="115">
        <v>5443214</v>
      </c>
      <c r="D126" s="115" t="s">
        <v>220</v>
      </c>
      <c r="E126" s="126">
        <f>+IF(F126="x",1,0)+IF(G126="x",0.25,0)+IF(H126="x",1,0)+IF(I126="x",0.3,0)</f>
        <v>1</v>
      </c>
      <c r="F126" s="127" t="s">
        <v>3212</v>
      </c>
      <c r="G126" s="127"/>
      <c r="H126" s="127"/>
      <c r="I126" s="127"/>
      <c r="J126" s="48"/>
      <c r="K126" s="48"/>
      <c r="L126" s="89">
        <f>+L$5*E126</f>
        <v>1194.3324316200781</v>
      </c>
      <c r="M126" s="89">
        <f>+M$5*E126</f>
        <v>339.09242260294559</v>
      </c>
      <c r="N126" s="89">
        <f>+L126+M126</f>
        <v>1533.4248542230237</v>
      </c>
      <c r="O126" s="89">
        <f>+O$5*E126</f>
        <v>16954.621130147279</v>
      </c>
      <c r="P126" s="128" t="e">
        <v>#N/A</v>
      </c>
      <c r="Q126" s="48" t="e">
        <v>#N/A</v>
      </c>
      <c r="R126" s="87">
        <v>798.13075999889998</v>
      </c>
      <c r="S126" s="87">
        <v>0</v>
      </c>
      <c r="T126" s="87">
        <v>0</v>
      </c>
      <c r="U126" s="87">
        <v>0</v>
      </c>
      <c r="V126" s="87">
        <v>0</v>
      </c>
      <c r="W126" s="87">
        <f>+(S126/100)*R126</f>
        <v>0</v>
      </c>
      <c r="Z126" t="e">
        <v>#N/A</v>
      </c>
      <c r="AA126" t="e">
        <v>#N/A</v>
      </c>
    </row>
    <row r="127" spans="1:27">
      <c r="A127" s="115" t="s">
        <v>99</v>
      </c>
      <c r="B127" s="115" t="s">
        <v>24</v>
      </c>
      <c r="C127" s="115">
        <v>5443213</v>
      </c>
      <c r="D127" s="115" t="s">
        <v>225</v>
      </c>
      <c r="E127" s="126">
        <f>+IF(F127="x",1,0)+IF(G127="x",0.25,0)+IF(H127="x",1,0)+IF(I127="x",0.3,0)</f>
        <v>1</v>
      </c>
      <c r="F127" s="127" t="s">
        <v>3212</v>
      </c>
      <c r="G127" s="127"/>
      <c r="H127" s="127"/>
      <c r="I127" s="127"/>
      <c r="J127" s="48"/>
      <c r="K127" s="48"/>
      <c r="L127" s="89">
        <f>+L$5*E127</f>
        <v>1194.3324316200781</v>
      </c>
      <c r="M127" s="89">
        <f>+M$5*E127</f>
        <v>339.09242260294559</v>
      </c>
      <c r="N127" s="89">
        <f>+L127+M127</f>
        <v>1533.4248542230237</v>
      </c>
      <c r="O127" s="89">
        <f>+O$5*E127</f>
        <v>16954.621130147279</v>
      </c>
      <c r="P127" s="128" t="e">
        <v>#N/A</v>
      </c>
      <c r="Q127" s="48" t="e">
        <v>#N/A</v>
      </c>
      <c r="R127" s="87">
        <v>417.44353399558997</v>
      </c>
      <c r="S127" s="87">
        <v>0</v>
      </c>
      <c r="T127" s="87">
        <v>0</v>
      </c>
      <c r="U127" s="87">
        <v>0</v>
      </c>
      <c r="V127" s="87">
        <v>0</v>
      </c>
      <c r="W127" s="87">
        <f>+(S127/100)*R127</f>
        <v>0</v>
      </c>
      <c r="Z127" t="e">
        <v>#N/A</v>
      </c>
      <c r="AA127" t="e">
        <v>#N/A</v>
      </c>
    </row>
    <row r="128" spans="1:27">
      <c r="A128" s="115" t="s">
        <v>226</v>
      </c>
      <c r="B128" s="115" t="s">
        <v>24</v>
      </c>
      <c r="C128" s="115">
        <v>5443212</v>
      </c>
      <c r="D128" s="115" t="s">
        <v>227</v>
      </c>
      <c r="E128" s="126">
        <f>+IF(F128="x",1,0)+IF(G128="x",0.25,0)+IF(H128="x",1,0)+IF(I128="x",0.3,0)</f>
        <v>1</v>
      </c>
      <c r="F128" s="127" t="s">
        <v>3212</v>
      </c>
      <c r="G128" s="127"/>
      <c r="H128" s="127"/>
      <c r="I128" s="127"/>
      <c r="J128" s="48"/>
      <c r="K128" s="48"/>
      <c r="L128" s="89">
        <f>+L$5*E128</f>
        <v>1194.3324316200781</v>
      </c>
      <c r="M128" s="89">
        <f>+M$5*E128</f>
        <v>339.09242260294559</v>
      </c>
      <c r="N128" s="89">
        <f>+L128+M128</f>
        <v>1533.4248542230237</v>
      </c>
      <c r="O128" s="89">
        <f>+O$5*E128</f>
        <v>16954.621130147279</v>
      </c>
      <c r="P128" s="128" t="e">
        <v>#N/A</v>
      </c>
      <c r="Q128" s="48" t="e">
        <v>#N/A</v>
      </c>
      <c r="R128" s="87">
        <v>810.50433500322004</v>
      </c>
      <c r="S128" s="87">
        <v>0</v>
      </c>
      <c r="T128" s="87">
        <v>0</v>
      </c>
      <c r="U128" s="87">
        <v>0</v>
      </c>
      <c r="V128" s="87">
        <v>0</v>
      </c>
      <c r="W128" s="87">
        <f>+(S128/100)*R128</f>
        <v>0</v>
      </c>
      <c r="Z128" t="e">
        <v>#N/A</v>
      </c>
      <c r="AA128" t="e">
        <v>#N/A</v>
      </c>
    </row>
    <row r="129" spans="1:27">
      <c r="A129" s="131" t="s">
        <v>231</v>
      </c>
      <c r="B129" s="131" t="s">
        <v>24</v>
      </c>
      <c r="C129" s="131">
        <v>5443038</v>
      </c>
      <c r="D129" s="131" t="s">
        <v>229</v>
      </c>
      <c r="E129" s="65">
        <f>+IF(F129="x",1,0)+IF(G129="x",0.25,0)+IF(H129="x",1,0)+IF(I129="x",0.3,0)+J129+K129</f>
        <v>1.25</v>
      </c>
      <c r="F129" s="126" t="s">
        <v>3212</v>
      </c>
      <c r="G129" s="126" t="s">
        <v>3212</v>
      </c>
      <c r="H129" s="127"/>
      <c r="I129" s="127"/>
      <c r="J129" s="48"/>
      <c r="K129" s="48"/>
      <c r="L129" s="89">
        <f>+L$5*E129</f>
        <v>1492.9155395250975</v>
      </c>
      <c r="M129" s="89">
        <f>+M$5*E129</f>
        <v>423.86552825368199</v>
      </c>
      <c r="N129" s="89">
        <f>+L129+M129</f>
        <v>1916.7810677787795</v>
      </c>
      <c r="O129" s="89">
        <f>+O$5*E129</f>
        <v>21193.276412684099</v>
      </c>
      <c r="P129" s="127"/>
      <c r="Q129" s="48"/>
      <c r="R129" s="87">
        <v>175.74392300069999</v>
      </c>
      <c r="S129" s="87">
        <v>100</v>
      </c>
      <c r="T129" s="87">
        <v>0.26115471124648998</v>
      </c>
      <c r="U129" s="87">
        <v>0.54932904243469005</v>
      </c>
      <c r="V129" s="87">
        <v>0.38215277322701002</v>
      </c>
      <c r="W129" s="87">
        <v>175.74392300116</v>
      </c>
      <c r="Z129" t="e">
        <v>#N/A</v>
      </c>
      <c r="AA129" t="e">
        <v>#N/A</v>
      </c>
    </row>
    <row r="130" spans="1:27">
      <c r="A130" s="130" t="s">
        <v>228</v>
      </c>
      <c r="B130" s="130" t="s">
        <v>24</v>
      </c>
      <c r="C130" s="130">
        <v>5443034</v>
      </c>
      <c r="D130" s="130" t="s">
        <v>229</v>
      </c>
      <c r="E130" s="65">
        <f>+IF(F130="x",1,0)+IF(G130="x",0.25,0)+IF(H130="x",1,0)+IF(I130="x",0.3,0)</f>
        <v>1.25</v>
      </c>
      <c r="F130" s="127" t="s">
        <v>3212</v>
      </c>
      <c r="G130" s="127" t="s">
        <v>3212</v>
      </c>
      <c r="H130" s="127"/>
      <c r="I130" s="127"/>
      <c r="J130" s="48"/>
      <c r="K130" s="48"/>
      <c r="L130" s="89">
        <f>+L$5*E130</f>
        <v>1492.9155395250975</v>
      </c>
      <c r="M130" s="89">
        <f>+M$5*E130</f>
        <v>423.86552825368199</v>
      </c>
      <c r="N130" s="89">
        <f>+L130+M130</f>
        <v>1916.7810677787795</v>
      </c>
      <c r="O130" s="89">
        <f>+O$5*E130</f>
        <v>21193.276412684099</v>
      </c>
      <c r="P130" s="128">
        <v>2.33</v>
      </c>
      <c r="Q130" s="48" t="s">
        <v>3228</v>
      </c>
      <c r="R130" s="87">
        <v>65.898584494554001</v>
      </c>
      <c r="S130" s="87">
        <v>100</v>
      </c>
      <c r="T130" s="87">
        <v>0.13972407579422</v>
      </c>
      <c r="U130" s="87">
        <v>0.19386845827103</v>
      </c>
      <c r="V130" s="87">
        <v>0.16816483232481999</v>
      </c>
      <c r="W130" s="87">
        <f>+(S130/100)*R130</f>
        <v>65.898584494554001</v>
      </c>
      <c r="Z130" t="e">
        <v>#N/A</v>
      </c>
      <c r="AA130" t="e">
        <v>#N/A</v>
      </c>
    </row>
    <row r="131" spans="1:27">
      <c r="A131" s="118" t="s">
        <v>232</v>
      </c>
      <c r="B131" s="118" t="s">
        <v>24</v>
      </c>
      <c r="C131" s="118">
        <v>5443202</v>
      </c>
      <c r="D131" s="118" t="s">
        <v>233</v>
      </c>
      <c r="E131" s="126">
        <f>+IF(F131="x",1,0)+IF(G131="x",0.25,0)+IF(H131="x",1,0)+IF(I131="x",0.3,0)+J131+K131</f>
        <v>1</v>
      </c>
      <c r="F131" s="126" t="s">
        <v>3212</v>
      </c>
      <c r="G131" s="127"/>
      <c r="H131" s="127"/>
      <c r="I131" s="127"/>
      <c r="J131" s="48"/>
      <c r="K131" s="48"/>
      <c r="L131" s="89">
        <f>+L$5*E131</f>
        <v>1194.3324316200781</v>
      </c>
      <c r="M131" s="89">
        <f>+M$5*E131</f>
        <v>339.09242260294559</v>
      </c>
      <c r="N131" s="89">
        <f>+L131+M131</f>
        <v>1533.4248542230237</v>
      </c>
      <c r="O131" s="89">
        <f>+O$5*E131</f>
        <v>16954.621130147279</v>
      </c>
      <c r="P131" s="127"/>
      <c r="Q131" s="48"/>
      <c r="R131" s="87">
        <v>146.20067450021</v>
      </c>
      <c r="S131" s="87">
        <v>0</v>
      </c>
      <c r="T131" s="87">
        <v>0</v>
      </c>
      <c r="U131" s="87">
        <v>0</v>
      </c>
      <c r="V131" s="87">
        <v>0</v>
      </c>
      <c r="W131" s="87">
        <v>0</v>
      </c>
      <c r="Z131" t="e">
        <v>#N/A</v>
      </c>
      <c r="AA131" t="e">
        <v>#N/A</v>
      </c>
    </row>
    <row r="132" spans="1:27">
      <c r="A132" s="115" t="s">
        <v>234</v>
      </c>
      <c r="B132" s="115" t="s">
        <v>24</v>
      </c>
      <c r="C132" s="115">
        <v>5443211</v>
      </c>
      <c r="D132" s="115" t="s">
        <v>233</v>
      </c>
      <c r="E132" s="126">
        <f>+IF(F132="x",1,0)+IF(G132="x",0.25,0)+IF(H132="x",1,0)+IF(I132="x",0.3,0)</f>
        <v>1</v>
      </c>
      <c r="F132" s="127" t="s">
        <v>3212</v>
      </c>
      <c r="G132" s="127"/>
      <c r="H132" s="127"/>
      <c r="I132" s="127"/>
      <c r="J132" s="48"/>
      <c r="K132" s="48"/>
      <c r="L132" s="89">
        <f>+L$5*E132</f>
        <v>1194.3324316200781</v>
      </c>
      <c r="M132" s="89">
        <f>+M$5*E132</f>
        <v>339.09242260294559</v>
      </c>
      <c r="N132" s="89">
        <f>+L132+M132</f>
        <v>1533.4248542230237</v>
      </c>
      <c r="O132" s="89">
        <f>+O$5*E132</f>
        <v>16954.621130147279</v>
      </c>
      <c r="P132" s="128" t="e">
        <v>#N/A</v>
      </c>
      <c r="Q132" s="48" t="e">
        <v>#N/A</v>
      </c>
      <c r="R132" s="87">
        <v>367.65726850132</v>
      </c>
      <c r="S132" s="87">
        <v>0</v>
      </c>
      <c r="T132" s="87">
        <v>0</v>
      </c>
      <c r="U132" s="87">
        <v>0</v>
      </c>
      <c r="V132" s="87">
        <v>0</v>
      </c>
      <c r="W132" s="87">
        <f>+(S132/100)*R132</f>
        <v>0</v>
      </c>
      <c r="Z132" t="e">
        <v>#N/A</v>
      </c>
      <c r="AA132" t="e">
        <v>#N/A</v>
      </c>
    </row>
    <row r="133" spans="1:27">
      <c r="A133" s="130" t="s">
        <v>88</v>
      </c>
      <c r="B133" s="130" t="s">
        <v>24</v>
      </c>
      <c r="C133" s="130">
        <v>5442957</v>
      </c>
      <c r="D133" s="130" t="s">
        <v>89</v>
      </c>
      <c r="E133" s="126">
        <f>+IF(F133="x",1,0)+IF(G133="x",0.25,0)+IF(H133="x",1,0)+IF(I133="x",0.3,0)</f>
        <v>1</v>
      </c>
      <c r="F133" s="127" t="s">
        <v>3212</v>
      </c>
      <c r="G133" s="127"/>
      <c r="H133" s="127"/>
      <c r="I133" s="127"/>
      <c r="J133" s="48"/>
      <c r="K133" s="48"/>
      <c r="L133" s="89">
        <f>+L$5*E133</f>
        <v>1194.3324316200781</v>
      </c>
      <c r="M133" s="89">
        <f>+M$5*E133</f>
        <v>339.09242260294559</v>
      </c>
      <c r="N133" s="89">
        <f>+L133+M133</f>
        <v>1533.4248542230237</v>
      </c>
      <c r="O133" s="89">
        <f>+O$5*E133</f>
        <v>16954.621130147279</v>
      </c>
      <c r="P133" s="128" t="e">
        <v>#N/A</v>
      </c>
      <c r="Q133" s="48" t="e">
        <v>#N/A</v>
      </c>
      <c r="R133" s="129">
        <v>241.96105000121</v>
      </c>
      <c r="S133" s="129">
        <v>27.3521</v>
      </c>
      <c r="T133" s="129">
        <v>0.21594676375388999</v>
      </c>
      <c r="U133" s="129">
        <v>0.48750978708267001</v>
      </c>
      <c r="V133" s="129">
        <v>0.40863926984645998</v>
      </c>
      <c r="W133" s="129">
        <f>+(S133/100)*R133</f>
        <v>66.181428357380966</v>
      </c>
      <c r="Z133" t="e">
        <v>#N/A</v>
      </c>
      <c r="AA133" t="e">
        <v>#N/A</v>
      </c>
    </row>
    <row r="134" spans="1:27">
      <c r="A134" s="130" t="s">
        <v>235</v>
      </c>
      <c r="B134" s="130" t="s">
        <v>24</v>
      </c>
      <c r="C134" s="130">
        <v>5443041</v>
      </c>
      <c r="D134" s="130" t="s">
        <v>236</v>
      </c>
      <c r="E134" s="126">
        <f>+IF(F134="x",1,0)+IF(G134="x",0.25,0)+IF(H134="x",1,0)+IF(I134="x",0.3,0)</f>
        <v>1.25</v>
      </c>
      <c r="F134" s="127" t="s">
        <v>3212</v>
      </c>
      <c r="G134" s="127" t="s">
        <v>3212</v>
      </c>
      <c r="H134" s="127"/>
      <c r="I134" s="127"/>
      <c r="J134" s="48"/>
      <c r="K134" s="48"/>
      <c r="L134" s="89">
        <f>+L$5*E134</f>
        <v>1492.9155395250975</v>
      </c>
      <c r="M134" s="89">
        <f>+M$5*E134</f>
        <v>423.86552825368199</v>
      </c>
      <c r="N134" s="89">
        <f>+L134+M134</f>
        <v>1916.7810677787795</v>
      </c>
      <c r="O134" s="89">
        <f>+O$5*E134</f>
        <v>21193.276412684099</v>
      </c>
      <c r="P134" s="128">
        <v>2.3580000000000001</v>
      </c>
      <c r="Q134" s="48" t="s">
        <v>3228</v>
      </c>
      <c r="R134" s="87">
        <v>459.90874799186997</v>
      </c>
      <c r="S134" s="87">
        <v>100</v>
      </c>
      <c r="T134" s="87">
        <v>0.1709490865469</v>
      </c>
      <c r="U134" s="87">
        <v>0.29574403166771002</v>
      </c>
      <c r="V134" s="87">
        <v>0.21644291128606</v>
      </c>
      <c r="W134" s="87">
        <f>+(S134/100)*R134</f>
        <v>459.90874799186997</v>
      </c>
      <c r="Z134" t="e">
        <v>#N/A</v>
      </c>
      <c r="AA134" t="e">
        <v>#N/A</v>
      </c>
    </row>
    <row r="135" spans="1:27">
      <c r="A135" s="115" t="s">
        <v>237</v>
      </c>
      <c r="B135" s="115" t="s">
        <v>24</v>
      </c>
      <c r="C135" s="115">
        <v>5443210</v>
      </c>
      <c r="D135" s="115" t="s">
        <v>238</v>
      </c>
      <c r="E135" s="126">
        <f>+IF(F135="x",1,0)+IF(G135="x",0.25,0)+IF(H135="x",1,0)+IF(I135="x",0.3,0)</f>
        <v>1</v>
      </c>
      <c r="F135" s="127" t="s">
        <v>3212</v>
      </c>
      <c r="G135" s="127"/>
      <c r="H135" s="127"/>
      <c r="I135" s="127"/>
      <c r="J135" s="48"/>
      <c r="K135" s="48"/>
      <c r="L135" s="89">
        <f>+L$5*E135</f>
        <v>1194.3324316200781</v>
      </c>
      <c r="M135" s="89">
        <f>+M$5*E135</f>
        <v>339.09242260294559</v>
      </c>
      <c r="N135" s="89">
        <f>+L135+M135</f>
        <v>1533.4248542230237</v>
      </c>
      <c r="O135" s="89">
        <f>+O$5*E135</f>
        <v>16954.621130147279</v>
      </c>
      <c r="P135" s="128" t="e">
        <v>#N/A</v>
      </c>
      <c r="Q135" s="48" t="e">
        <v>#N/A</v>
      </c>
      <c r="R135" s="87">
        <v>145.58065149578999</v>
      </c>
      <c r="S135" s="87">
        <v>0</v>
      </c>
      <c r="T135" s="87">
        <v>0</v>
      </c>
      <c r="U135" s="87">
        <v>0</v>
      </c>
      <c r="V135" s="87">
        <v>0</v>
      </c>
      <c r="W135" s="87">
        <f>+(S135/100)*R135</f>
        <v>0</v>
      </c>
      <c r="Z135" t="e">
        <v>#N/A</v>
      </c>
      <c r="AA135" t="e">
        <v>#N/A</v>
      </c>
    </row>
    <row r="136" spans="1:27">
      <c r="A136" s="130" t="s">
        <v>240</v>
      </c>
      <c r="B136" s="130" t="s">
        <v>24</v>
      </c>
      <c r="C136" s="130">
        <v>5443039</v>
      </c>
      <c r="D136" s="130" t="s">
        <v>241</v>
      </c>
      <c r="E136" s="126">
        <f>+IF(F136="x",1,0)+IF(G136="x",0.25,0)+IF(H136="x",1,0)+IF(I136="x",0.3,0)</f>
        <v>2.25</v>
      </c>
      <c r="F136" s="127" t="s">
        <v>3212</v>
      </c>
      <c r="G136" s="127" t="s">
        <v>3212</v>
      </c>
      <c r="H136" s="126" t="s">
        <v>3212</v>
      </c>
      <c r="I136" s="127"/>
      <c r="J136" s="48"/>
      <c r="K136" s="48"/>
      <c r="L136" s="89">
        <f>+L$5*E136</f>
        <v>2687.2479711451756</v>
      </c>
      <c r="M136" s="89">
        <f>+M$5*E136</f>
        <v>762.95795085662758</v>
      </c>
      <c r="N136" s="89">
        <f>+L136+M136</f>
        <v>3450.2059220018032</v>
      </c>
      <c r="O136" s="89">
        <f>+O$5*E136</f>
        <v>38147.897542831379</v>
      </c>
      <c r="P136" s="128">
        <v>2.0699999999999998</v>
      </c>
      <c r="Q136" s="48" t="s">
        <v>3228</v>
      </c>
      <c r="R136" s="87">
        <v>360.99602300207999</v>
      </c>
      <c r="S136" s="87">
        <v>100</v>
      </c>
      <c r="T136" s="87">
        <v>0.18367040157317999</v>
      </c>
      <c r="U136" s="87">
        <v>0.38258531689643999</v>
      </c>
      <c r="V136" s="87">
        <v>0.28493533742428001</v>
      </c>
      <c r="W136" s="87">
        <f>+(S136/100)*R136</f>
        <v>360.99602300207999</v>
      </c>
      <c r="Z136" t="e">
        <v>#N/A</v>
      </c>
      <c r="AA136" t="e">
        <v>#N/A</v>
      </c>
    </row>
    <row r="137" spans="1:27">
      <c r="A137" s="115" t="s">
        <v>243</v>
      </c>
      <c r="B137" s="115" t="s">
        <v>24</v>
      </c>
      <c r="C137" s="115">
        <v>5443209</v>
      </c>
      <c r="D137" s="115" t="s">
        <v>242</v>
      </c>
      <c r="E137" s="126">
        <f>+IF(F137="x",1,0)+IF(G137="x",0.25,0)+IF(H137="x",1,0)+IF(I137="x",0.3,0)</f>
        <v>1</v>
      </c>
      <c r="F137" s="127" t="s">
        <v>3212</v>
      </c>
      <c r="G137" s="127"/>
      <c r="H137" s="127"/>
      <c r="I137" s="127"/>
      <c r="J137" s="48"/>
      <c r="K137" s="48"/>
      <c r="L137" s="89">
        <f>+L$5*E137</f>
        <v>1194.3324316200781</v>
      </c>
      <c r="M137" s="89">
        <f>+M$5*E137</f>
        <v>339.09242260294559</v>
      </c>
      <c r="N137" s="89">
        <f>+L137+M137</f>
        <v>1533.4248542230237</v>
      </c>
      <c r="O137" s="89">
        <f>+O$5*E137</f>
        <v>16954.621130147279</v>
      </c>
      <c r="P137" s="128" t="e">
        <v>#N/A</v>
      </c>
      <c r="Q137" s="48" t="e">
        <v>#N/A</v>
      </c>
      <c r="R137" s="87">
        <v>83.546262501675997</v>
      </c>
      <c r="S137" s="87">
        <v>0</v>
      </c>
      <c r="T137" s="87">
        <v>0</v>
      </c>
      <c r="U137" s="87">
        <v>0</v>
      </c>
      <c r="V137" s="87">
        <v>0</v>
      </c>
      <c r="W137" s="87">
        <f>+(S137/100)*R137</f>
        <v>0</v>
      </c>
      <c r="Z137" t="e">
        <v>#N/A</v>
      </c>
      <c r="AA137" t="e">
        <v>#N/A</v>
      </c>
    </row>
    <row r="138" spans="1:27">
      <c r="A138" s="130" t="s">
        <v>244</v>
      </c>
      <c r="B138" s="130" t="s">
        <v>24</v>
      </c>
      <c r="C138" s="130">
        <v>5443042</v>
      </c>
      <c r="D138" s="130" t="s">
        <v>245</v>
      </c>
      <c r="E138" s="126">
        <f>+IF(F138="x",1,0)+IF(G138="x",0.25,0)+IF(H138="x",1,0)+IF(I138="x",0.3,0)</f>
        <v>2.25</v>
      </c>
      <c r="F138" s="127" t="s">
        <v>3212</v>
      </c>
      <c r="G138" s="127" t="s">
        <v>3212</v>
      </c>
      <c r="H138" s="126" t="s">
        <v>3212</v>
      </c>
      <c r="I138" s="127"/>
      <c r="J138" s="48"/>
      <c r="K138" s="48"/>
      <c r="L138" s="89">
        <f>+L$5*E138</f>
        <v>2687.2479711451756</v>
      </c>
      <c r="M138" s="89">
        <f>+M$5*E138</f>
        <v>762.95795085662758</v>
      </c>
      <c r="N138" s="89">
        <f>+L138+M138</f>
        <v>3450.2059220018032</v>
      </c>
      <c r="O138" s="89">
        <f>+O$5*E138</f>
        <v>38147.897542831379</v>
      </c>
      <c r="P138" s="128">
        <v>1.9930000000000001</v>
      </c>
      <c r="Q138" s="48" t="s">
        <v>3228</v>
      </c>
      <c r="R138" s="87">
        <v>1083.0871830034</v>
      </c>
      <c r="S138" s="87">
        <v>100</v>
      </c>
      <c r="T138" s="87">
        <v>0.27860707044601002</v>
      </c>
      <c r="U138" s="87">
        <v>1.1496484279632999</v>
      </c>
      <c r="V138" s="87">
        <v>0.74182839919929999</v>
      </c>
      <c r="W138" s="87">
        <f>+(S138/100)*R138</f>
        <v>1083.0871830034</v>
      </c>
      <c r="Z138" t="e">
        <v>#N/A</v>
      </c>
      <c r="AA138" t="e">
        <v>#N/A</v>
      </c>
    </row>
    <row r="139" spans="1:27">
      <c r="A139" s="115" t="s">
        <v>246</v>
      </c>
      <c r="B139" s="115" t="s">
        <v>24</v>
      </c>
      <c r="C139" s="115">
        <v>5443208</v>
      </c>
      <c r="D139" s="115" t="s">
        <v>247</v>
      </c>
      <c r="E139" s="126">
        <f>+IF(F139="x",1,0)+IF(G139="x",0.25,0)+IF(H139="x",1,0)+IF(I139="x",0.3,0)</f>
        <v>1</v>
      </c>
      <c r="F139" s="127" t="s">
        <v>3212</v>
      </c>
      <c r="G139" s="127"/>
      <c r="H139" s="127"/>
      <c r="I139" s="127"/>
      <c r="J139" s="48"/>
      <c r="K139" s="48"/>
      <c r="L139" s="89">
        <f>+L$5*E139</f>
        <v>1194.3324316200781</v>
      </c>
      <c r="M139" s="89">
        <f>+M$5*E139</f>
        <v>339.09242260294559</v>
      </c>
      <c r="N139" s="89">
        <f>+L139+M139</f>
        <v>1533.4248542230237</v>
      </c>
      <c r="O139" s="89">
        <f>+O$5*E139</f>
        <v>16954.621130147279</v>
      </c>
      <c r="P139" s="128" t="e">
        <v>#N/A</v>
      </c>
      <c r="Q139" s="48" t="e">
        <v>#N/A</v>
      </c>
      <c r="R139" s="87">
        <v>181.51147000097001</v>
      </c>
      <c r="S139" s="87">
        <v>0</v>
      </c>
      <c r="T139" s="87">
        <v>0</v>
      </c>
      <c r="U139" s="87">
        <v>0</v>
      </c>
      <c r="V139" s="87">
        <v>0</v>
      </c>
      <c r="W139" s="87">
        <f>+(S139/100)*R139</f>
        <v>0</v>
      </c>
      <c r="Z139" t="e">
        <v>#N/A</v>
      </c>
      <c r="AA139" t="e">
        <v>#N/A</v>
      </c>
    </row>
    <row r="140" spans="1:27">
      <c r="A140" s="130" t="s">
        <v>251</v>
      </c>
      <c r="B140" s="130" t="s">
        <v>24</v>
      </c>
      <c r="C140" s="130">
        <v>5443045</v>
      </c>
      <c r="D140" s="130" t="s">
        <v>249</v>
      </c>
      <c r="E140" s="126">
        <f>+IF(F140="x",1,0)+IF(G140="x",0.25,0)+IF(H140="x",1,0)+IF(I140="x",0.3,0)</f>
        <v>2.25</v>
      </c>
      <c r="F140" s="127" t="s">
        <v>3212</v>
      </c>
      <c r="G140" s="127" t="s">
        <v>3212</v>
      </c>
      <c r="H140" s="126" t="s">
        <v>3212</v>
      </c>
      <c r="I140" s="127"/>
      <c r="J140" s="48"/>
      <c r="K140" s="48"/>
      <c r="L140" s="89">
        <f>+L$5*E140</f>
        <v>2687.2479711451756</v>
      </c>
      <c r="M140" s="89">
        <f>+M$5*E140</f>
        <v>762.95795085662758</v>
      </c>
      <c r="N140" s="89">
        <f>+L140+M140</f>
        <v>3450.2059220018032</v>
      </c>
      <c r="O140" s="89">
        <f>+O$5*E140</f>
        <v>38147.897542831379</v>
      </c>
      <c r="P140" s="128">
        <v>2.1030000000000002</v>
      </c>
      <c r="Q140" s="48" t="s">
        <v>3228</v>
      </c>
      <c r="R140" s="87">
        <v>138.40603400884001</v>
      </c>
      <c r="S140" s="87">
        <v>100</v>
      </c>
      <c r="T140" s="87">
        <v>0.2653600871563</v>
      </c>
      <c r="U140" s="87">
        <v>0.57792568206786998</v>
      </c>
      <c r="V140" s="87">
        <v>0.34640416838753002</v>
      </c>
      <c r="W140" s="87">
        <f>+(S140/100)*R140</f>
        <v>138.40603400884001</v>
      </c>
      <c r="Z140" t="e">
        <v>#N/A</v>
      </c>
      <c r="AA140" t="e">
        <v>#N/A</v>
      </c>
    </row>
    <row r="141" spans="1:27">
      <c r="A141" s="131" t="s">
        <v>250</v>
      </c>
      <c r="B141" s="132" t="s">
        <v>24</v>
      </c>
      <c r="C141" s="131">
        <v>5443043</v>
      </c>
      <c r="D141" s="131" t="s">
        <v>249</v>
      </c>
      <c r="E141" s="126">
        <f>+IF(F141="x",1,0)+IF(G141="x",0.25,0)+IF(H141="x",1,0)+IF(I141="x",0.3,0)+J141+K141</f>
        <v>1.25</v>
      </c>
      <c r="F141" s="126" t="s">
        <v>3212</v>
      </c>
      <c r="G141" s="126" t="s">
        <v>3212</v>
      </c>
      <c r="H141" s="127"/>
      <c r="I141" s="127" t="s">
        <v>3213</v>
      </c>
      <c r="J141" s="48"/>
      <c r="K141" s="48"/>
      <c r="L141" s="89">
        <f>+L$5*E141</f>
        <v>1492.9155395250975</v>
      </c>
      <c r="M141" s="89">
        <f>+M$5*E141</f>
        <v>423.86552825368199</v>
      </c>
      <c r="N141" s="89">
        <f>+L141+M141</f>
        <v>1916.7810677787795</v>
      </c>
      <c r="O141" s="89">
        <f>+O$5*E141</f>
        <v>21193.276412684099</v>
      </c>
      <c r="P141" s="127"/>
      <c r="Q141" s="48"/>
      <c r="R141" s="87">
        <v>390.79995449682002</v>
      </c>
      <c r="S141" s="87">
        <v>100</v>
      </c>
      <c r="T141" s="87">
        <v>0.26819872856139998</v>
      </c>
      <c r="U141" s="87">
        <v>0.75139802694321001</v>
      </c>
      <c r="V141" s="87">
        <v>0.48448660948293998</v>
      </c>
      <c r="W141" s="87">
        <v>390.79995449547999</v>
      </c>
      <c r="Z141">
        <v>2.2850000000000001</v>
      </c>
      <c r="AA141">
        <v>0</v>
      </c>
    </row>
    <row r="142" spans="1:27">
      <c r="A142" s="130" t="s">
        <v>252</v>
      </c>
      <c r="B142" s="130" t="s">
        <v>24</v>
      </c>
      <c r="C142" s="130">
        <v>5443168</v>
      </c>
      <c r="D142" s="130" t="s">
        <v>253</v>
      </c>
      <c r="E142" s="126">
        <f>+IF(F142="x",1,0)+IF(G142="x",0.25,0)+IF(H142="x",1,0)+IF(I142="x",0.3,0)</f>
        <v>1.25</v>
      </c>
      <c r="F142" s="127" t="s">
        <v>3212</v>
      </c>
      <c r="G142" s="133" t="s">
        <v>3212</v>
      </c>
      <c r="H142" s="127"/>
      <c r="I142" s="127"/>
      <c r="J142" s="48"/>
      <c r="K142" s="48"/>
      <c r="L142" s="89">
        <f>+L$5*E142</f>
        <v>1492.9155395250975</v>
      </c>
      <c r="M142" s="89">
        <f>+M$5*E142</f>
        <v>423.86552825368199</v>
      </c>
      <c r="N142" s="89">
        <f>+L142+M142</f>
        <v>1916.7810677787795</v>
      </c>
      <c r="O142" s="89">
        <f>+O$5*E142</f>
        <v>21193.276412684099</v>
      </c>
      <c r="P142" s="128" t="s">
        <v>3213</v>
      </c>
      <c r="Q142" s="48" t="s">
        <v>3228</v>
      </c>
      <c r="R142" s="87">
        <v>973.28075750025005</v>
      </c>
      <c r="S142" s="87">
        <v>21.225200000000001</v>
      </c>
      <c r="T142" s="87">
        <v>3.7217698991299002E-2</v>
      </c>
      <c r="U142" s="87">
        <v>0.18020094931125999</v>
      </c>
      <c r="V142" s="87">
        <v>0.11036943476046</v>
      </c>
      <c r="W142" s="87">
        <f>+(S142/100)*R142</f>
        <v>206.58078734094306</v>
      </c>
      <c r="Z142" t="e">
        <v>#N/A</v>
      </c>
      <c r="AA142" t="e">
        <v>#N/A</v>
      </c>
    </row>
    <row r="143" spans="1:27">
      <c r="A143" s="130" t="s">
        <v>256</v>
      </c>
      <c r="B143" s="130" t="s">
        <v>24</v>
      </c>
      <c r="C143" s="130">
        <v>5443046</v>
      </c>
      <c r="D143" s="130" t="s">
        <v>255</v>
      </c>
      <c r="E143" s="126">
        <f>+IF(F143="x",1,0)+IF(G143="x",0.25,0)+IF(H143="x",1,0)+IF(I143="x",0.3,0)</f>
        <v>2.25</v>
      </c>
      <c r="F143" s="127" t="s">
        <v>3212</v>
      </c>
      <c r="G143" s="127" t="s">
        <v>3212</v>
      </c>
      <c r="H143" s="126" t="s">
        <v>3212</v>
      </c>
      <c r="I143" s="127"/>
      <c r="J143" s="48"/>
      <c r="K143" s="48"/>
      <c r="L143" s="89">
        <f>+L$5*E143</f>
        <v>2687.2479711451756</v>
      </c>
      <c r="M143" s="89">
        <f>+M$5*E143</f>
        <v>762.95795085662758</v>
      </c>
      <c r="N143" s="89">
        <f>+L143+M143</f>
        <v>3450.2059220018032</v>
      </c>
      <c r="O143" s="89">
        <f>+O$5*E143</f>
        <v>38147.897542831379</v>
      </c>
      <c r="P143" s="128">
        <v>2.2490000000000001</v>
      </c>
      <c r="Q143" s="48" t="s">
        <v>3228</v>
      </c>
      <c r="R143" s="87">
        <v>382.21241550539003</v>
      </c>
      <c r="S143" s="87">
        <v>100</v>
      </c>
      <c r="T143" s="87">
        <v>0.24717177450656999</v>
      </c>
      <c r="U143" s="87">
        <v>0.71470600366591996</v>
      </c>
      <c r="V143" s="87">
        <v>0.37645192879896999</v>
      </c>
      <c r="W143" s="87">
        <f>+(S143/100)*R143</f>
        <v>382.21241550539003</v>
      </c>
      <c r="Z143" t="e">
        <v>#N/A</v>
      </c>
      <c r="AA143" t="e">
        <v>#N/A</v>
      </c>
    </row>
    <row r="144" spans="1:27">
      <c r="A144" s="131" t="s">
        <v>254</v>
      </c>
      <c r="B144" s="131" t="s">
        <v>24</v>
      </c>
      <c r="C144" s="131">
        <v>5443044</v>
      </c>
      <c r="D144" s="131" t="s">
        <v>255</v>
      </c>
      <c r="E144" s="126">
        <f>+IF(F144="x",1,0)+IF(G144="x",0.25,0)+IF(H144="x",1,0)+IF(I144="x",0.3,0)+J144+K144</f>
        <v>1.25</v>
      </c>
      <c r="F144" s="126" t="s">
        <v>3212</v>
      </c>
      <c r="G144" s="126" t="s">
        <v>3212</v>
      </c>
      <c r="H144" s="127"/>
      <c r="I144" s="127"/>
      <c r="J144" s="48"/>
      <c r="K144" s="48"/>
      <c r="L144" s="89">
        <f>+L$5*E144</f>
        <v>1492.9155395250975</v>
      </c>
      <c r="M144" s="89">
        <f>+M$5*E144</f>
        <v>423.86552825368199</v>
      </c>
      <c r="N144" s="89">
        <f>+L144+M144</f>
        <v>1916.7810677787795</v>
      </c>
      <c r="O144" s="89">
        <f>+O$5*E144</f>
        <v>21193.276412684099</v>
      </c>
      <c r="P144" s="127"/>
      <c r="Q144" s="48"/>
      <c r="R144" s="87">
        <v>204.02695349826999</v>
      </c>
      <c r="S144" s="87">
        <v>100</v>
      </c>
      <c r="T144" s="87">
        <v>0.57613837718964001</v>
      </c>
      <c r="U144" s="87">
        <v>0.86462813615798995</v>
      </c>
      <c r="V144" s="87">
        <v>0.74214902805954996</v>
      </c>
      <c r="W144" s="87">
        <v>204.02695349788999</v>
      </c>
      <c r="Z144" t="e">
        <v>#N/A</v>
      </c>
      <c r="AA144" t="e">
        <v>#N/A</v>
      </c>
    </row>
    <row r="145" spans="1:27">
      <c r="A145" s="130" t="s">
        <v>257</v>
      </c>
      <c r="B145" s="130" t="s">
        <v>24</v>
      </c>
      <c r="C145" s="130">
        <v>5443166</v>
      </c>
      <c r="D145" s="130" t="s">
        <v>258</v>
      </c>
      <c r="E145" s="126">
        <f>+IF(F145="x",1,0)+IF(G145="x",0.25,0)+IF(H145="x",1,0)+IF(I145="x",0.3,0)</f>
        <v>1.25</v>
      </c>
      <c r="F145" s="127" t="s">
        <v>3212</v>
      </c>
      <c r="G145" s="127" t="s">
        <v>3212</v>
      </c>
      <c r="H145" s="127"/>
      <c r="I145" s="127"/>
      <c r="J145" s="48"/>
      <c r="K145" s="48"/>
      <c r="L145" s="89">
        <f>+L$5*E145</f>
        <v>1492.9155395250975</v>
      </c>
      <c r="M145" s="89">
        <f>+M$5*E145</f>
        <v>423.86552825368199</v>
      </c>
      <c r="N145" s="89">
        <f>+L145+M145</f>
        <v>1916.7810677787795</v>
      </c>
      <c r="O145" s="89">
        <f>+O$5*E145</f>
        <v>21193.276412684099</v>
      </c>
      <c r="P145" s="128">
        <v>2.294</v>
      </c>
      <c r="Q145" s="48" t="s">
        <v>3228</v>
      </c>
      <c r="R145" s="87">
        <v>361.58693850032</v>
      </c>
      <c r="S145" s="87">
        <v>100</v>
      </c>
      <c r="T145" s="87">
        <v>0.19555062055587999</v>
      </c>
      <c r="U145" s="87">
        <v>0.41360008716583002</v>
      </c>
      <c r="V145" s="87">
        <v>0.29108831298847998</v>
      </c>
      <c r="W145" s="87">
        <f>+(S145/100)*R145</f>
        <v>361.58693850032</v>
      </c>
      <c r="Z145" t="e">
        <v>#N/A</v>
      </c>
      <c r="AA145" t="e">
        <v>#N/A</v>
      </c>
    </row>
    <row r="146" spans="1:27">
      <c r="A146" s="115" t="s">
        <v>92</v>
      </c>
      <c r="B146" s="115" t="s">
        <v>24</v>
      </c>
      <c r="C146" s="115">
        <v>5443353</v>
      </c>
      <c r="D146" s="115" t="s">
        <v>93</v>
      </c>
      <c r="E146" s="126">
        <f>+IF(F146="x",1,0)+IF(G146="x",0.25,0)+IF(H146="x",1,0)+IF(I146="x",0.3,0)</f>
        <v>1</v>
      </c>
      <c r="F146" s="127" t="s">
        <v>3212</v>
      </c>
      <c r="G146" s="127"/>
      <c r="H146" s="127"/>
      <c r="I146" s="127"/>
      <c r="J146" s="48"/>
      <c r="K146" s="48"/>
      <c r="L146" s="89">
        <f>+L$5*E146</f>
        <v>1194.3324316200781</v>
      </c>
      <c r="M146" s="89">
        <f>+M$5*E146</f>
        <v>339.09242260294559</v>
      </c>
      <c r="N146" s="89">
        <f>+L146+M146</f>
        <v>1533.4248542230237</v>
      </c>
      <c r="O146" s="89">
        <f>+O$5*E146</f>
        <v>16954.621130147279</v>
      </c>
      <c r="P146" s="128" t="e">
        <v>#N/A</v>
      </c>
      <c r="Q146" s="48" t="e">
        <v>#N/A</v>
      </c>
      <c r="R146" s="87">
        <v>88.217912500183004</v>
      </c>
      <c r="S146" s="87">
        <v>0</v>
      </c>
      <c r="T146" s="87">
        <v>0</v>
      </c>
      <c r="U146" s="87">
        <v>0</v>
      </c>
      <c r="V146" s="87">
        <v>0</v>
      </c>
      <c r="W146" s="87">
        <f>+(S146/100)*R146</f>
        <v>0</v>
      </c>
      <c r="Z146" t="e">
        <v>#N/A</v>
      </c>
      <c r="AA146" t="e">
        <v>#N/A</v>
      </c>
    </row>
    <row r="147" spans="1:27">
      <c r="A147" s="130" t="s">
        <v>259</v>
      </c>
      <c r="B147" s="130" t="s">
        <v>24</v>
      </c>
      <c r="C147" s="130">
        <v>5443047</v>
      </c>
      <c r="D147" s="130" t="s">
        <v>260</v>
      </c>
      <c r="E147" s="126">
        <f>+IF(F147="x",1,0)+IF(G147="x",0.25,0)+IF(H147="x",1,0)+IF(I147="x",0.3,0)</f>
        <v>2.25</v>
      </c>
      <c r="F147" s="127" t="s">
        <v>3212</v>
      </c>
      <c r="G147" s="127" t="s">
        <v>3212</v>
      </c>
      <c r="H147" s="126" t="s">
        <v>3212</v>
      </c>
      <c r="I147" s="127"/>
      <c r="J147" s="48"/>
      <c r="K147" s="48"/>
      <c r="L147" s="89">
        <f>+L$5*E147</f>
        <v>2687.2479711451756</v>
      </c>
      <c r="M147" s="89">
        <f>+M$5*E147</f>
        <v>762.95795085662758</v>
      </c>
      <c r="N147" s="89">
        <f>+L147+M147</f>
        <v>3450.2059220018032</v>
      </c>
      <c r="O147" s="89">
        <f>+O$5*E147</f>
        <v>38147.897542831379</v>
      </c>
      <c r="P147" s="128">
        <v>2.181</v>
      </c>
      <c r="Q147" s="48" t="s">
        <v>3228</v>
      </c>
      <c r="R147" s="87">
        <v>2024.4855240228001</v>
      </c>
      <c r="S147" s="87">
        <v>100</v>
      </c>
      <c r="T147" s="87">
        <v>0.25347986817360002</v>
      </c>
      <c r="U147" s="87">
        <v>1.2725509405136</v>
      </c>
      <c r="V147" s="87">
        <v>0.80040801649614002</v>
      </c>
      <c r="W147" s="87">
        <f>+(S147/100)*R147</f>
        <v>2024.4855240228001</v>
      </c>
      <c r="Z147" t="e">
        <v>#N/A</v>
      </c>
      <c r="AA147" t="e">
        <v>#N/A</v>
      </c>
    </row>
    <row r="148" spans="1:27">
      <c r="A148" s="130" t="s">
        <v>261</v>
      </c>
      <c r="B148" s="130" t="s">
        <v>24</v>
      </c>
      <c r="C148" s="130">
        <v>5443165</v>
      </c>
      <c r="D148" s="130" t="s">
        <v>262</v>
      </c>
      <c r="E148" s="126">
        <f>+IF(F148="x",1,0)+IF(G148="x",0.25,0)+IF(H148="x",1,0)+IF(I148="x",0.3,0)</f>
        <v>1.55</v>
      </c>
      <c r="F148" s="127" t="s">
        <v>3212</v>
      </c>
      <c r="G148" s="127" t="s">
        <v>3212</v>
      </c>
      <c r="H148" s="127"/>
      <c r="I148" s="127" t="s">
        <v>3212</v>
      </c>
      <c r="J148" s="48"/>
      <c r="K148" s="48"/>
      <c r="L148" s="89">
        <f>+L$5*E148</f>
        <v>1851.2152690111211</v>
      </c>
      <c r="M148" s="89">
        <f>+M$5*E148</f>
        <v>525.59325503456569</v>
      </c>
      <c r="N148" s="89">
        <f>+L148+M148</f>
        <v>2376.8085240456867</v>
      </c>
      <c r="O148" s="89">
        <f>+O$5*E148</f>
        <v>26279.662751728283</v>
      </c>
      <c r="P148" s="128">
        <v>2.343</v>
      </c>
      <c r="Q148" s="48">
        <v>1.881</v>
      </c>
      <c r="R148" s="87">
        <v>102.80758500181</v>
      </c>
      <c r="S148" s="87">
        <v>100</v>
      </c>
      <c r="T148" s="87">
        <v>0.29027703404427002</v>
      </c>
      <c r="U148" s="87">
        <v>0.38679072260857</v>
      </c>
      <c r="V148" s="87">
        <v>0.33689639866352</v>
      </c>
      <c r="W148" s="87">
        <f>+(S148/100)*R148</f>
        <v>102.80758500181</v>
      </c>
      <c r="Z148" t="e">
        <v>#N/A</v>
      </c>
      <c r="AA148" t="e">
        <v>#N/A</v>
      </c>
    </row>
    <row r="149" spans="1:27">
      <c r="A149" s="130" t="s">
        <v>264</v>
      </c>
      <c r="B149" s="130" t="s">
        <v>24</v>
      </c>
      <c r="C149" s="130">
        <v>5443048</v>
      </c>
      <c r="D149" s="130" t="s">
        <v>265</v>
      </c>
      <c r="E149" s="126">
        <f>+IF(F149="x",1,0)+IF(G149="x",0.25,0)+IF(H149="x",1,0)+IF(I149="x",0.3,0)</f>
        <v>1.25</v>
      </c>
      <c r="F149" s="127" t="s">
        <v>3212</v>
      </c>
      <c r="G149" s="127" t="s">
        <v>3212</v>
      </c>
      <c r="H149" s="127"/>
      <c r="I149" s="127"/>
      <c r="J149" s="48"/>
      <c r="K149" s="48"/>
      <c r="L149" s="89">
        <f>+L$5*E149</f>
        <v>1492.9155395250975</v>
      </c>
      <c r="M149" s="89">
        <f>+M$5*E149</f>
        <v>423.86552825368199</v>
      </c>
      <c r="N149" s="89">
        <f>+L149+M149</f>
        <v>1916.7810677787795</v>
      </c>
      <c r="O149" s="89">
        <f>+O$5*E149</f>
        <v>21193.276412684099</v>
      </c>
      <c r="P149" s="128">
        <v>2.2000000000000002</v>
      </c>
      <c r="Q149" s="48" t="s">
        <v>3228</v>
      </c>
      <c r="R149" s="87">
        <v>959.00480897524994</v>
      </c>
      <c r="S149" s="87">
        <v>100</v>
      </c>
      <c r="T149" s="87">
        <v>0.26493954658508001</v>
      </c>
      <c r="U149" s="87">
        <v>1.2998859882355001</v>
      </c>
      <c r="V149" s="87">
        <v>0.80729650501161998</v>
      </c>
      <c r="W149" s="87">
        <f>+(S149/100)*R149</f>
        <v>959.00480897524994</v>
      </c>
      <c r="Z149" t="e">
        <v>#N/A</v>
      </c>
      <c r="AA149" t="e">
        <v>#N/A</v>
      </c>
    </row>
    <row r="150" spans="1:27">
      <c r="A150" s="130" t="s">
        <v>282</v>
      </c>
      <c r="B150" s="130" t="s">
        <v>24</v>
      </c>
      <c r="C150" s="130">
        <v>7138501</v>
      </c>
      <c r="D150" s="130" t="s">
        <v>283</v>
      </c>
      <c r="E150" s="126">
        <f>+IF(F150="x",1,0)+IF(G150="x",0.25,0)+IF(H150="x",1,0)+IF(I150="x",0.3,0)</f>
        <v>2.25</v>
      </c>
      <c r="F150" s="127" t="s">
        <v>3212</v>
      </c>
      <c r="G150" s="127" t="s">
        <v>3212</v>
      </c>
      <c r="H150" s="127" t="s">
        <v>3212</v>
      </c>
      <c r="I150" s="127"/>
      <c r="J150" s="48"/>
      <c r="K150" s="48"/>
      <c r="L150" s="89">
        <f>+L$5*E150</f>
        <v>2687.2479711451756</v>
      </c>
      <c r="M150" s="89">
        <f>+M$5*E150</f>
        <v>762.95795085662758</v>
      </c>
      <c r="N150" s="89">
        <f>+L150+M150</f>
        <v>3450.2059220018032</v>
      </c>
      <c r="O150" s="89">
        <f>+O$5*E150</f>
        <v>38147.897542831379</v>
      </c>
      <c r="P150" s="128">
        <v>2.181</v>
      </c>
      <c r="Q150" s="48" t="s">
        <v>3228</v>
      </c>
      <c r="R150" s="87">
        <v>436.46082349791999</v>
      </c>
      <c r="S150" s="87">
        <v>100</v>
      </c>
      <c r="T150" s="87">
        <v>0.32570743560790999</v>
      </c>
      <c r="U150" s="87">
        <v>0.45165884494781</v>
      </c>
      <c r="V150" s="87">
        <v>0.38701291815609001</v>
      </c>
      <c r="W150" s="87">
        <f>+(S150/100)*R150</f>
        <v>436.46082349791999</v>
      </c>
      <c r="Z150" t="e">
        <v>#N/A</v>
      </c>
      <c r="AA150" t="e">
        <v>#N/A</v>
      </c>
    </row>
    <row r="151" spans="1:27">
      <c r="A151" s="130" t="s">
        <v>284</v>
      </c>
      <c r="B151" s="130" t="s">
        <v>24</v>
      </c>
      <c r="C151" s="130">
        <v>7138501</v>
      </c>
      <c r="D151" s="130" t="s">
        <v>283</v>
      </c>
      <c r="E151" s="126">
        <f>+IF(F151="x",1,0)+IF(G151="x",0.25,0)+IF(H151="x",1,0)+IF(I151="x",0.3,0)</f>
        <v>1.25</v>
      </c>
      <c r="F151" s="127" t="s">
        <v>3212</v>
      </c>
      <c r="G151" s="133" t="s">
        <v>3212</v>
      </c>
      <c r="H151" s="127"/>
      <c r="I151" s="127"/>
      <c r="J151" s="48"/>
      <c r="K151" s="48"/>
      <c r="L151" s="89">
        <f>+L$5*E151</f>
        <v>1492.9155395250975</v>
      </c>
      <c r="M151" s="89">
        <f>+M$5*E151</f>
        <v>423.86552825368199</v>
      </c>
      <c r="N151" s="89">
        <f>+L151+M151</f>
        <v>1916.7810677787795</v>
      </c>
      <c r="O151" s="89">
        <f>+O$5*E151</f>
        <v>21193.276412684099</v>
      </c>
      <c r="P151" s="127">
        <v>2.5110000000000001</v>
      </c>
      <c r="Q151" s="48" t="e">
        <v>#N/A</v>
      </c>
      <c r="R151" s="87">
        <v>1601.0408419974999</v>
      </c>
      <c r="S151" s="87">
        <v>21.1676</v>
      </c>
      <c r="T151" s="87">
        <v>6.8232446908951E-2</v>
      </c>
      <c r="U151" s="87">
        <v>0.25326958298683</v>
      </c>
      <c r="V151" s="87">
        <v>0.16264344607163</v>
      </c>
      <c r="W151" s="87">
        <f>+(S151/100)*R151</f>
        <v>338.9019212706628</v>
      </c>
      <c r="Z151">
        <v>2.5110000000000001</v>
      </c>
      <c r="AA151">
        <v>0</v>
      </c>
    </row>
    <row r="152" spans="1:27">
      <c r="A152" s="130" t="s">
        <v>268</v>
      </c>
      <c r="B152" s="130" t="s">
        <v>24</v>
      </c>
      <c r="C152" s="130">
        <v>5443050</v>
      </c>
      <c r="D152" s="130" t="s">
        <v>269</v>
      </c>
      <c r="E152" s="126">
        <f>+IF(F152="x",1,0)+IF(G152="x",0.25,0)+IF(H152="x",1,0)+IF(I152="x",0.3,0)</f>
        <v>2.25</v>
      </c>
      <c r="F152" s="127" t="s">
        <v>3212</v>
      </c>
      <c r="G152" s="127" t="s">
        <v>3212</v>
      </c>
      <c r="H152" s="127" t="s">
        <v>3212</v>
      </c>
      <c r="I152" s="127"/>
      <c r="J152" s="48"/>
      <c r="K152" s="48"/>
      <c r="L152" s="89">
        <f>+L$5*E152</f>
        <v>2687.2479711451756</v>
      </c>
      <c r="M152" s="89">
        <f>+M$5*E152</f>
        <v>762.95795085662758</v>
      </c>
      <c r="N152" s="89">
        <f>+L152+M152</f>
        <v>3450.2059220018032</v>
      </c>
      <c r="O152" s="89">
        <f>+O$5*E152</f>
        <v>38147.897542831379</v>
      </c>
      <c r="P152" s="128">
        <v>2.173</v>
      </c>
      <c r="Q152" s="48" t="s">
        <v>3228</v>
      </c>
      <c r="R152" s="87">
        <v>357.67695398899002</v>
      </c>
      <c r="S152" s="87">
        <v>100</v>
      </c>
      <c r="T152" s="87">
        <v>0.30909612774848999</v>
      </c>
      <c r="U152" s="87">
        <v>0.88870400190353005</v>
      </c>
      <c r="V152" s="87">
        <v>0.53458794321471004</v>
      </c>
      <c r="W152" s="87">
        <f>+(S152/100)*R152</f>
        <v>357.67695398899002</v>
      </c>
      <c r="Z152" t="e">
        <v>#N/A</v>
      </c>
      <c r="AA152" t="e">
        <v>#N/A</v>
      </c>
    </row>
    <row r="153" spans="1:27">
      <c r="A153" s="131" t="s">
        <v>270</v>
      </c>
      <c r="B153" s="131" t="s">
        <v>24</v>
      </c>
      <c r="C153" s="131">
        <v>5443055</v>
      </c>
      <c r="D153" s="131" t="s">
        <v>269</v>
      </c>
      <c r="E153" s="126">
        <f>+IF(F153="x",1,0)+IF(G153="x",0.25,0)+IF(H153="x",1,0)+IF(I153="x",0.3,0)+J153+K153</f>
        <v>1.25</v>
      </c>
      <c r="F153" s="126" t="s">
        <v>3212</v>
      </c>
      <c r="G153" s="126" t="s">
        <v>3212</v>
      </c>
      <c r="H153" s="127"/>
      <c r="I153" s="127"/>
      <c r="J153" s="48"/>
      <c r="K153" s="48"/>
      <c r="L153" s="89">
        <f>+L$5*E153</f>
        <v>1492.9155395250975</v>
      </c>
      <c r="M153" s="89">
        <f>+M$5*E153</f>
        <v>423.86552825368199</v>
      </c>
      <c r="N153" s="89">
        <f>+L153+M153</f>
        <v>1916.7810677787795</v>
      </c>
      <c r="O153" s="89">
        <f>+O$5*E153</f>
        <v>21193.276412684099</v>
      </c>
      <c r="P153" s="127"/>
      <c r="Q153" s="48"/>
      <c r="R153" s="87">
        <v>435.30266648603998</v>
      </c>
      <c r="S153" s="87">
        <v>100</v>
      </c>
      <c r="T153" s="87">
        <v>0.82846176624297996</v>
      </c>
      <c r="U153" s="87">
        <v>1.3201769590378001</v>
      </c>
      <c r="V153" s="87">
        <v>1.1728799431412</v>
      </c>
      <c r="W153" s="87">
        <v>435.30266648151002</v>
      </c>
      <c r="Z153" t="e">
        <v>#N/A</v>
      </c>
      <c r="AA153" t="e">
        <v>#N/A</v>
      </c>
    </row>
    <row r="154" spans="1:27">
      <c r="A154" s="131" t="s">
        <v>274</v>
      </c>
      <c r="B154" s="132" t="s">
        <v>24</v>
      </c>
      <c r="C154" s="131">
        <v>5443053</v>
      </c>
      <c r="D154" s="131" t="s">
        <v>273</v>
      </c>
      <c r="E154" s="126">
        <f>+IF(F154="x",1,0)+IF(G154="x",0.25,0)+IF(H154="x",1,0)+IF(I154="x",0.3,0)+J154+K154</f>
        <v>1.25</v>
      </c>
      <c r="F154" s="126" t="s">
        <v>3212</v>
      </c>
      <c r="G154" s="126" t="s">
        <v>3212</v>
      </c>
      <c r="H154" s="127"/>
      <c r="I154" s="127"/>
      <c r="J154" s="48"/>
      <c r="K154" s="48"/>
      <c r="L154" s="89">
        <f>+L$5*E154</f>
        <v>1492.9155395250975</v>
      </c>
      <c r="M154" s="89">
        <f>+M$5*E154</f>
        <v>423.86552825368199</v>
      </c>
      <c r="N154" s="89">
        <f>+L154+M154</f>
        <v>1916.7810677787795</v>
      </c>
      <c r="O154" s="89">
        <f>+O$5*E154</f>
        <v>21193.276412684099</v>
      </c>
      <c r="P154" s="127"/>
      <c r="Q154" s="48"/>
      <c r="R154" s="87">
        <v>108.91248400128001</v>
      </c>
      <c r="S154" s="87">
        <v>100</v>
      </c>
      <c r="T154" s="87">
        <v>0.32486635446548001</v>
      </c>
      <c r="U154" s="87">
        <v>0.91036170721053999</v>
      </c>
      <c r="V154" s="87">
        <v>0.52059748600113998</v>
      </c>
      <c r="W154" s="87">
        <v>108.91248400537</v>
      </c>
      <c r="Z154" t="e">
        <v>#N/A</v>
      </c>
      <c r="AA154" t="e">
        <v>#N/A</v>
      </c>
    </row>
    <row r="155" spans="1:27">
      <c r="A155" s="131" t="s">
        <v>275</v>
      </c>
      <c r="B155" s="131" t="s">
        <v>24</v>
      </c>
      <c r="C155" s="131">
        <v>5443054</v>
      </c>
      <c r="D155" s="131" t="s">
        <v>273</v>
      </c>
      <c r="E155" s="126">
        <f>+IF(F155="x",1,0)+IF(G155="x",0.25,0)+IF(H155="x",1,0)+IF(I155="x",0.3,0)+J155+K155</f>
        <v>1.25</v>
      </c>
      <c r="F155" s="126" t="s">
        <v>3212</v>
      </c>
      <c r="G155" s="126" t="s">
        <v>3212</v>
      </c>
      <c r="H155" s="127"/>
      <c r="I155" s="127"/>
      <c r="J155" s="48"/>
      <c r="K155" s="48"/>
      <c r="L155" s="89">
        <f>+L$5*E155</f>
        <v>1492.9155395250975</v>
      </c>
      <c r="M155" s="89">
        <f>+M$5*E155</f>
        <v>423.86552825368199</v>
      </c>
      <c r="N155" s="89">
        <f>+L155+M155</f>
        <v>1916.7810677787795</v>
      </c>
      <c r="O155" s="89">
        <f>+O$5*E155</f>
        <v>21193.276412684099</v>
      </c>
      <c r="P155" s="127"/>
      <c r="Q155" s="48"/>
      <c r="R155" s="87">
        <v>113.72137600502001</v>
      </c>
      <c r="S155" s="87">
        <v>100</v>
      </c>
      <c r="T155" s="87">
        <v>0.85863542556762995</v>
      </c>
      <c r="U155" s="87">
        <v>1.107804775238</v>
      </c>
      <c r="V155" s="87">
        <v>1.0124171959029</v>
      </c>
      <c r="W155" s="87">
        <v>113.72137600581</v>
      </c>
      <c r="Z155" t="e">
        <v>#N/A</v>
      </c>
      <c r="AA155" t="e">
        <v>#N/A</v>
      </c>
    </row>
    <row r="156" spans="1:27">
      <c r="A156" s="130" t="s">
        <v>272</v>
      </c>
      <c r="B156" s="130" t="s">
        <v>24</v>
      </c>
      <c r="C156" s="130">
        <v>5443051</v>
      </c>
      <c r="D156" s="130" t="s">
        <v>273</v>
      </c>
      <c r="E156" s="126">
        <f>+IF(F156="x",1,0)+IF(G156="x",0.25,0)+IF(H156="x",1,0)+IF(I156="x",0.3,0)</f>
        <v>1.25</v>
      </c>
      <c r="F156" s="127" t="s">
        <v>3212</v>
      </c>
      <c r="G156" s="127" t="s">
        <v>3212</v>
      </c>
      <c r="H156" s="127"/>
      <c r="I156" s="127"/>
      <c r="J156" s="48"/>
      <c r="K156" s="48"/>
      <c r="L156" s="89">
        <f>+L$5*E156</f>
        <v>1492.9155395250975</v>
      </c>
      <c r="M156" s="89">
        <f>+M$5*E156</f>
        <v>423.86552825368199</v>
      </c>
      <c r="N156" s="89">
        <f>+L156+M156</f>
        <v>1916.7810677787795</v>
      </c>
      <c r="O156" s="89">
        <f>+O$5*E156</f>
        <v>21193.276412684099</v>
      </c>
      <c r="P156" s="128">
        <v>2.1930000000000001</v>
      </c>
      <c r="Q156" s="48" t="s">
        <v>3228</v>
      </c>
      <c r="R156" s="87">
        <v>256.63031100342999</v>
      </c>
      <c r="S156" s="87">
        <v>100</v>
      </c>
      <c r="T156" s="87">
        <v>0.33348739147186002</v>
      </c>
      <c r="U156" s="87">
        <v>0.91877251863480003</v>
      </c>
      <c r="V156" s="87">
        <v>0.56542571124277996</v>
      </c>
      <c r="W156" s="87">
        <f>+(S156/100)*R156</f>
        <v>256.63031100342999</v>
      </c>
      <c r="Z156" t="e">
        <v>#N/A</v>
      </c>
      <c r="AA156" t="e">
        <v>#N/A</v>
      </c>
    </row>
    <row r="157" spans="1:27">
      <c r="A157" s="130" t="s">
        <v>276</v>
      </c>
      <c r="B157" s="130" t="s">
        <v>24</v>
      </c>
      <c r="C157" s="130">
        <v>5443162</v>
      </c>
      <c r="D157" s="130" t="s">
        <v>277</v>
      </c>
      <c r="E157" s="126">
        <f>+IF(F157="x",1,0)+IF(G157="x",0.25,0)+IF(H157="x",1,0)+IF(I157="x",0.3,0)</f>
        <v>2.25</v>
      </c>
      <c r="F157" s="127" t="s">
        <v>3212</v>
      </c>
      <c r="G157" s="127" t="s">
        <v>3212</v>
      </c>
      <c r="H157" s="126" t="s">
        <v>3212</v>
      </c>
      <c r="I157" s="127"/>
      <c r="J157" s="48"/>
      <c r="K157" s="48"/>
      <c r="L157" s="89">
        <f>+L$5*E157</f>
        <v>2687.2479711451756</v>
      </c>
      <c r="M157" s="89">
        <f>+M$5*E157</f>
        <v>762.95795085662758</v>
      </c>
      <c r="N157" s="89">
        <f>+L157+M157</f>
        <v>3450.2059220018032</v>
      </c>
      <c r="O157" s="89">
        <f>+O$5*E157</f>
        <v>38147.897542831379</v>
      </c>
      <c r="P157" s="128">
        <v>2.1320000000000001</v>
      </c>
      <c r="Q157" s="48" t="s">
        <v>3228</v>
      </c>
      <c r="R157" s="87">
        <v>425.81398650569002</v>
      </c>
      <c r="S157" s="87">
        <v>100</v>
      </c>
      <c r="T157" s="87">
        <v>0.26367792487143998</v>
      </c>
      <c r="U157" s="87">
        <v>0.51516026258469005</v>
      </c>
      <c r="V157" s="87">
        <v>0.34492404738518001</v>
      </c>
      <c r="W157" s="87">
        <f>+(S157/100)*R157</f>
        <v>425.81398650569002</v>
      </c>
      <c r="Z157" t="e">
        <v>#N/A</v>
      </c>
      <c r="AA157" t="e">
        <v>#N/A</v>
      </c>
    </row>
    <row r="158" spans="1:27">
      <c r="A158" s="130" t="s">
        <v>280</v>
      </c>
      <c r="B158" s="130" t="s">
        <v>24</v>
      </c>
      <c r="C158" s="130">
        <v>5443056</v>
      </c>
      <c r="D158" s="130" t="s">
        <v>281</v>
      </c>
      <c r="E158" s="126">
        <f>+IF(F158="x",1,0)+IF(G158="x",0.25,0)+IF(H158="x",1,0)+IF(I158="x",0.3,0)</f>
        <v>2.5499999999999998</v>
      </c>
      <c r="F158" s="127" t="s">
        <v>3212</v>
      </c>
      <c r="G158" s="127" t="s">
        <v>3212</v>
      </c>
      <c r="H158" s="127" t="s">
        <v>3212</v>
      </c>
      <c r="I158" s="127" t="s">
        <v>3212</v>
      </c>
      <c r="J158" s="48"/>
      <c r="K158" s="48"/>
      <c r="L158" s="89">
        <f>+L$5*E158</f>
        <v>3045.5477006311989</v>
      </c>
      <c r="M158" s="89">
        <f>+M$5*E158</f>
        <v>864.68567763751116</v>
      </c>
      <c r="N158" s="89">
        <f>+L158+M158</f>
        <v>3910.2333782687101</v>
      </c>
      <c r="O158" s="89">
        <f>+O$5*E158</f>
        <v>43234.283881875563</v>
      </c>
      <c r="P158" s="128">
        <v>2.0830000000000002</v>
      </c>
      <c r="Q158" s="48">
        <v>2.0230000000000001</v>
      </c>
      <c r="R158" s="87">
        <v>611.82943699968996</v>
      </c>
      <c r="S158" s="87">
        <v>100</v>
      </c>
      <c r="T158" s="87">
        <v>0.32707417011260997</v>
      </c>
      <c r="U158" s="87">
        <v>0.99920058250427002</v>
      </c>
      <c r="V158" s="87">
        <v>0.61601575757010996</v>
      </c>
      <c r="W158" s="87">
        <f>+(S158/100)*R158</f>
        <v>611.82943699968996</v>
      </c>
      <c r="Z158" t="e">
        <v>#N/A</v>
      </c>
      <c r="AA158" t="e">
        <v>#N/A</v>
      </c>
    </row>
    <row r="159" spans="1:27">
      <c r="A159" s="130" t="s">
        <v>407</v>
      </c>
      <c r="B159" s="130" t="s">
        <v>8</v>
      </c>
      <c r="C159" s="130">
        <v>5444409</v>
      </c>
      <c r="D159" s="130" t="s">
        <v>408</v>
      </c>
      <c r="E159" s="126">
        <f>+IF(F159="x",1,0)+IF(G159="x",0.25,0)+IF(H159="x",1,0)+IF(I159="x",0.3,0)</f>
        <v>2.5499999999999998</v>
      </c>
      <c r="F159" s="126" t="s">
        <v>3212</v>
      </c>
      <c r="G159" s="126" t="s">
        <v>3212</v>
      </c>
      <c r="H159" s="126" t="s">
        <v>3212</v>
      </c>
      <c r="I159" s="126" t="s">
        <v>3212</v>
      </c>
      <c r="J159" s="48"/>
      <c r="K159" s="48"/>
      <c r="L159" s="89">
        <f>+L$5*E159</f>
        <v>3045.5477006311989</v>
      </c>
      <c r="M159" s="89">
        <f>+M$5*E159</f>
        <v>864.68567763751116</v>
      </c>
      <c r="N159" s="89">
        <f>+L159+M159</f>
        <v>3910.2333782687101</v>
      </c>
      <c r="O159" s="89">
        <f>+O$5*E159</f>
        <v>43234.283881875563</v>
      </c>
      <c r="P159" s="128">
        <v>1.107</v>
      </c>
      <c r="Q159" s="48">
        <v>0.90800000000000003</v>
      </c>
      <c r="R159" s="87">
        <v>1272.1603080212001</v>
      </c>
      <c r="S159" s="87">
        <v>100</v>
      </c>
      <c r="T159" s="87">
        <v>1.1712009906769001</v>
      </c>
      <c r="U159" s="87">
        <v>1.5550479888916</v>
      </c>
      <c r="V159" s="87">
        <v>1.3402817748778</v>
      </c>
      <c r="W159" s="87">
        <f>+(S159/100)*R159</f>
        <v>1272.1603080212001</v>
      </c>
      <c r="Z159" t="e">
        <v>#N/A</v>
      </c>
      <c r="AA159" t="e">
        <v>#N/A</v>
      </c>
    </row>
    <row r="160" spans="1:27">
      <c r="A160" s="130" t="s">
        <v>425</v>
      </c>
      <c r="B160" s="130" t="s">
        <v>8</v>
      </c>
      <c r="C160" s="130">
        <v>5444407</v>
      </c>
      <c r="D160" s="130" t="s">
        <v>426</v>
      </c>
      <c r="E160" s="126">
        <f>+IF(F160="x",1,0)+IF(G160="x",0.25,0)+IF(H160="x",1,0)+IF(I160="x",0.3,0)</f>
        <v>2.25</v>
      </c>
      <c r="F160" s="126" t="s">
        <v>3212</v>
      </c>
      <c r="G160" s="126" t="s">
        <v>3212</v>
      </c>
      <c r="H160" s="126" t="s">
        <v>3212</v>
      </c>
      <c r="I160" s="127"/>
      <c r="J160" s="48"/>
      <c r="K160" s="48"/>
      <c r="L160" s="89">
        <f>+L$5*E160</f>
        <v>2687.2479711451756</v>
      </c>
      <c r="M160" s="89">
        <f>+M$5*E160</f>
        <v>762.95795085662758</v>
      </c>
      <c r="N160" s="89">
        <f>+L160+M160</f>
        <v>3450.2059220018032</v>
      </c>
      <c r="O160" s="89">
        <f>+O$5*E160</f>
        <v>38147.897542831379</v>
      </c>
      <c r="P160" s="128">
        <v>0.91900000000000004</v>
      </c>
      <c r="Q160" s="48" t="s">
        <v>3228</v>
      </c>
      <c r="R160" s="87">
        <v>699.51039300360003</v>
      </c>
      <c r="S160" s="87">
        <v>100</v>
      </c>
      <c r="T160" s="87">
        <v>1.6736400127411</v>
      </c>
      <c r="U160" s="87">
        <v>2.0417168140410999</v>
      </c>
      <c r="V160" s="87">
        <v>1.8707506790394</v>
      </c>
      <c r="W160" s="87">
        <f>+(S160/100)*R160</f>
        <v>699.51039300360003</v>
      </c>
      <c r="Z160" t="e">
        <v>#N/A</v>
      </c>
      <c r="AA160" t="e">
        <v>#N/A</v>
      </c>
    </row>
    <row r="161" spans="1:27">
      <c r="A161" s="130" t="s">
        <v>427</v>
      </c>
      <c r="B161" s="130" t="s">
        <v>8</v>
      </c>
      <c r="C161" s="130">
        <v>5444415</v>
      </c>
      <c r="D161" s="130" t="s">
        <v>428</v>
      </c>
      <c r="E161" s="126">
        <f>+IF(F161="x",1,0)+IF(G161="x",0.25,0)+IF(H161="x",1,0)+IF(I161="x",0.3,0)</f>
        <v>2.25</v>
      </c>
      <c r="F161" s="126" t="s">
        <v>3212</v>
      </c>
      <c r="G161" s="126" t="s">
        <v>3212</v>
      </c>
      <c r="H161" s="126" t="s">
        <v>3212</v>
      </c>
      <c r="I161" s="127"/>
      <c r="J161" s="48"/>
      <c r="K161" s="48"/>
      <c r="L161" s="89">
        <f>+L$5*E161</f>
        <v>2687.2479711451756</v>
      </c>
      <c r="M161" s="89">
        <f>+M$5*E161</f>
        <v>762.95795085662758</v>
      </c>
      <c r="N161" s="89">
        <f>+L161+M161</f>
        <v>3450.2059220018032</v>
      </c>
      <c r="O161" s="89">
        <f>+O$5*E161</f>
        <v>38147.897542831379</v>
      </c>
      <c r="P161" s="128">
        <v>0.67100000000000004</v>
      </c>
      <c r="Q161" s="48" t="s">
        <v>3228</v>
      </c>
      <c r="R161" s="87">
        <v>1145.4424910045</v>
      </c>
      <c r="S161" s="87">
        <v>100</v>
      </c>
      <c r="T161" s="87">
        <v>1.7249456644058001</v>
      </c>
      <c r="U161" s="87">
        <v>1.9987165927887001</v>
      </c>
      <c r="V161" s="87">
        <v>1.8597137113897</v>
      </c>
      <c r="W161" s="87">
        <f>+(S161/100)*R161</f>
        <v>1145.4424910045</v>
      </c>
      <c r="Z161" t="e">
        <v>#N/A</v>
      </c>
      <c r="AA161" t="e">
        <v>#N/A</v>
      </c>
    </row>
    <row r="162" spans="1:27">
      <c r="A162" s="130" t="s">
        <v>429</v>
      </c>
      <c r="B162" s="130" t="s">
        <v>8</v>
      </c>
      <c r="C162" s="130">
        <v>5444408</v>
      </c>
      <c r="D162" s="130" t="s">
        <v>430</v>
      </c>
      <c r="E162" s="126">
        <f>+IF(F162="x",1,0)+IF(G162="x",0.25,0)+IF(H162="x",1,0)+IF(I162="x",0.3,0)</f>
        <v>2.25</v>
      </c>
      <c r="F162" s="126" t="s">
        <v>3212</v>
      </c>
      <c r="G162" s="126" t="s">
        <v>3212</v>
      </c>
      <c r="H162" s="126" t="s">
        <v>3212</v>
      </c>
      <c r="I162" s="127"/>
      <c r="J162" s="48"/>
      <c r="K162" s="48"/>
      <c r="L162" s="89">
        <f>+L$5*E162</f>
        <v>2687.2479711451756</v>
      </c>
      <c r="M162" s="89">
        <f>+M$5*E162</f>
        <v>762.95795085662758</v>
      </c>
      <c r="N162" s="89">
        <f>+L162+M162</f>
        <v>3450.2059220018032</v>
      </c>
      <c r="O162" s="89">
        <f>+O$5*E162</f>
        <v>38147.897542831379</v>
      </c>
      <c r="P162" s="71">
        <v>0.37</v>
      </c>
      <c r="Q162" s="48" t="s">
        <v>3228</v>
      </c>
      <c r="R162" s="87">
        <v>1069.3648205079</v>
      </c>
      <c r="S162" s="87">
        <v>100</v>
      </c>
      <c r="T162" s="87">
        <v>1.7329359054564999</v>
      </c>
      <c r="U162" s="87">
        <v>2.0796704292296999</v>
      </c>
      <c r="V162" s="87">
        <v>1.9552025228250001</v>
      </c>
      <c r="W162" s="87">
        <f>+(S162/100)*R162</f>
        <v>1069.3648205079</v>
      </c>
      <c r="Z162" t="e">
        <v>#N/A</v>
      </c>
      <c r="AA162" t="e">
        <v>#N/A</v>
      </c>
    </row>
    <row r="163" spans="1:27">
      <c r="A163" s="130" t="s">
        <v>2336</v>
      </c>
      <c r="B163" s="130" t="s">
        <v>8</v>
      </c>
      <c r="C163" s="130">
        <v>5444110</v>
      </c>
      <c r="D163" s="130" t="s">
        <v>2337</v>
      </c>
      <c r="E163" s="126">
        <f>+IF(F163="x",1,0)+IF(G163="x",0.25,0)+IF(H163="x",1,0)+IF(I163="x",0.3,0)</f>
        <v>2.25</v>
      </c>
      <c r="F163" s="126" t="s">
        <v>3212</v>
      </c>
      <c r="G163" s="126" t="s">
        <v>3212</v>
      </c>
      <c r="H163" s="126" t="s">
        <v>3212</v>
      </c>
      <c r="I163" s="127"/>
      <c r="J163" s="48"/>
      <c r="K163" s="48"/>
      <c r="L163" s="89">
        <f>+L$5*E163</f>
        <v>2687.2479711451756</v>
      </c>
      <c r="M163" s="89">
        <f>+M$5*E163</f>
        <v>762.95795085662758</v>
      </c>
      <c r="N163" s="89">
        <f>+L163+M163</f>
        <v>3450.2059220018032</v>
      </c>
      <c r="O163" s="89">
        <f>+O$5*E163</f>
        <v>38147.897542831379</v>
      </c>
      <c r="P163" s="128">
        <v>0.35499999999999998</v>
      </c>
      <c r="Q163" s="48" t="s">
        <v>3228</v>
      </c>
      <c r="R163" s="87">
        <v>1024.1456854769999</v>
      </c>
      <c r="S163" s="87">
        <v>100</v>
      </c>
      <c r="T163" s="87">
        <v>1.9390000104903999</v>
      </c>
      <c r="U163" s="87">
        <v>2.1316068172454998</v>
      </c>
      <c r="V163" s="87">
        <v>2.0321193475916002</v>
      </c>
      <c r="W163" s="87">
        <f>+(S163/100)*R163</f>
        <v>1024.1456854769999</v>
      </c>
      <c r="Z163" t="e">
        <v>#N/A</v>
      </c>
      <c r="AA163" t="e">
        <v>#N/A</v>
      </c>
    </row>
    <row r="164" spans="1:27">
      <c r="A164" s="119" t="s">
        <v>2325</v>
      </c>
      <c r="B164" s="119" t="s">
        <v>8</v>
      </c>
      <c r="C164" s="119">
        <v>9428424</v>
      </c>
      <c r="D164" s="119" t="s">
        <v>3222</v>
      </c>
      <c r="E164" s="126">
        <f>+IF(F164="x",1,0)+IF(G164="x",0.25,0)+IF(H164="x",1,0)+IF(I164="x",0.3,0)+J164</f>
        <v>2.4320241348092448</v>
      </c>
      <c r="F164" s="126" t="s">
        <v>3212</v>
      </c>
      <c r="G164" s="126" t="s">
        <v>3213</v>
      </c>
      <c r="H164" s="126" t="s">
        <v>3212</v>
      </c>
      <c r="I164" s="127"/>
      <c r="J164" s="48">
        <f>0.75*(W164/10000)</f>
        <v>0.43202413480924501</v>
      </c>
      <c r="K164" s="48"/>
      <c r="L164" s="89">
        <f>+L$5*E164</f>
        <v>2904.645298685442</v>
      </c>
      <c r="M164" s="89">
        <f>+M$5*E164</f>
        <v>824.68095570129958</v>
      </c>
      <c r="N164" s="89">
        <f>+L164+M164</f>
        <v>3729.3262543867413</v>
      </c>
      <c r="O164" s="89">
        <f>+O$5*E164</f>
        <v>41234.047785064977</v>
      </c>
      <c r="P164" s="128">
        <v>0.63</v>
      </c>
      <c r="Q164" s="48" t="s">
        <v>3228</v>
      </c>
      <c r="R164" s="87">
        <v>5760.3217974565996</v>
      </c>
      <c r="S164" s="87">
        <v>100</v>
      </c>
      <c r="T164" s="87">
        <v>1.8437479734421001</v>
      </c>
      <c r="U164" s="87">
        <v>2.2157146930695002</v>
      </c>
      <c r="V164" s="87">
        <v>1.9798314136048001</v>
      </c>
      <c r="W164" s="87">
        <f>+(S164/100)*R164</f>
        <v>5760.3217974565996</v>
      </c>
      <c r="Z164" t="e">
        <v>#N/A</v>
      </c>
      <c r="AA164" t="e">
        <v>#N/A</v>
      </c>
    </row>
    <row r="165" spans="1:27">
      <c r="A165" s="130" t="s">
        <v>2334</v>
      </c>
      <c r="B165" s="130" t="s">
        <v>8</v>
      </c>
      <c r="C165" s="130">
        <v>5444109</v>
      </c>
      <c r="D165" s="130" t="s">
        <v>2335</v>
      </c>
      <c r="E165" s="126">
        <f>+IF(F165="x",1,0)+IF(G165="x",0.25,0)+IF(H165="x",1,0)+IF(I165="x",0.3,0)</f>
        <v>2.25</v>
      </c>
      <c r="F165" s="126" t="s">
        <v>3212</v>
      </c>
      <c r="G165" s="126" t="s">
        <v>3212</v>
      </c>
      <c r="H165" s="126" t="s">
        <v>3212</v>
      </c>
      <c r="I165" s="127"/>
      <c r="J165" s="48"/>
      <c r="K165" s="48"/>
      <c r="L165" s="89">
        <f>+L$5*E165</f>
        <v>2687.2479711451756</v>
      </c>
      <c r="M165" s="89">
        <f>+M$5*E165</f>
        <v>762.95795085662758</v>
      </c>
      <c r="N165" s="89">
        <f>+L165+M165</f>
        <v>3450.2059220018032</v>
      </c>
      <c r="O165" s="89">
        <f>+O$5*E165</f>
        <v>38147.897542831379</v>
      </c>
      <c r="P165" s="128">
        <v>0.10299999999999999</v>
      </c>
      <c r="Q165" s="48" t="s">
        <v>3228</v>
      </c>
      <c r="R165" s="87">
        <v>1147.8372134919</v>
      </c>
      <c r="S165" s="87">
        <v>100</v>
      </c>
      <c r="T165" s="87">
        <v>2.02237200737</v>
      </c>
      <c r="U165" s="87">
        <v>2.3693165779114</v>
      </c>
      <c r="V165" s="87">
        <v>2.2122699830553998</v>
      </c>
      <c r="W165" s="87">
        <f>+(S165/100)*R165</f>
        <v>1147.8372134919</v>
      </c>
      <c r="Z165" t="e">
        <v>#N/A</v>
      </c>
      <c r="AA165" t="e">
        <v>#N/A</v>
      </c>
    </row>
    <row r="166" spans="1:27">
      <c r="A166" s="130" t="s">
        <v>409</v>
      </c>
      <c r="B166" s="130" t="s">
        <v>8</v>
      </c>
      <c r="C166" s="130">
        <v>5444403</v>
      </c>
      <c r="D166" s="130" t="s">
        <v>410</v>
      </c>
      <c r="E166" s="126">
        <f>+IF(F166="x",1,0)+IF(G166="x",0.25,0)+IF(H166="x",1,0)+IF(I166="x",0.3,0)</f>
        <v>2.25</v>
      </c>
      <c r="F166" s="126" t="s">
        <v>3212</v>
      </c>
      <c r="G166" s="126" t="s">
        <v>3212</v>
      </c>
      <c r="H166" s="126" t="s">
        <v>3212</v>
      </c>
      <c r="I166" s="127"/>
      <c r="J166" s="48"/>
      <c r="K166" s="48"/>
      <c r="L166" s="89">
        <f>+L$5*E166</f>
        <v>2687.2479711451756</v>
      </c>
      <c r="M166" s="89">
        <f>+M$5*E166</f>
        <v>762.95795085662758</v>
      </c>
      <c r="N166" s="89">
        <f>+L166+M166</f>
        <v>3450.2059220018032</v>
      </c>
      <c r="O166" s="89">
        <f>+O$5*E166</f>
        <v>38147.897542831379</v>
      </c>
      <c r="P166" s="128">
        <v>0.996</v>
      </c>
      <c r="Q166" s="48" t="s">
        <v>3228</v>
      </c>
      <c r="R166" s="87">
        <v>698.46438349242999</v>
      </c>
      <c r="S166" s="87">
        <v>100</v>
      </c>
      <c r="T166" s="87">
        <v>1.2611963748932</v>
      </c>
      <c r="U166" s="87">
        <v>1.6941412687302</v>
      </c>
      <c r="V166" s="87">
        <v>1.4174195230007001</v>
      </c>
      <c r="W166" s="87">
        <f>+(S166/100)*R166</f>
        <v>698.46438349242999</v>
      </c>
      <c r="Z166" t="e">
        <v>#N/A</v>
      </c>
      <c r="AA166" t="e">
        <v>#N/A</v>
      </c>
    </row>
    <row r="167" spans="1:27">
      <c r="A167" s="130" t="s">
        <v>2326</v>
      </c>
      <c r="B167" s="130" t="s">
        <v>8</v>
      </c>
      <c r="C167" s="130">
        <v>9428424</v>
      </c>
      <c r="D167" s="130" t="s">
        <v>3223</v>
      </c>
      <c r="E167" s="126">
        <f>+IF(F167="x",1,0)+IF(G167="x",0.25,0)+IF(H167="x",1,0)+IF(I167="x",0.3,0)</f>
        <v>2.25</v>
      </c>
      <c r="F167" s="126" t="s">
        <v>3212</v>
      </c>
      <c r="G167" s="126" t="s">
        <v>3212</v>
      </c>
      <c r="H167" s="126" t="s">
        <v>3212</v>
      </c>
      <c r="I167" s="127"/>
      <c r="J167" s="48"/>
      <c r="K167" s="48"/>
      <c r="L167" s="89">
        <f>+L$5*E167</f>
        <v>2687.2479711451756</v>
      </c>
      <c r="M167" s="89">
        <f>+M$5*E167</f>
        <v>762.95795085662758</v>
      </c>
      <c r="N167" s="89">
        <f>+L167+M167</f>
        <v>3450.2059220018032</v>
      </c>
      <c r="O167" s="89">
        <f>+O$5*E167</f>
        <v>38147.897542831379</v>
      </c>
      <c r="P167" s="128">
        <v>0.36799999999999999</v>
      </c>
      <c r="Q167" s="48" t="s">
        <v>3228</v>
      </c>
      <c r="R167" s="87">
        <v>1941.7499905078</v>
      </c>
      <c r="S167" s="87">
        <v>100</v>
      </c>
      <c r="T167" s="87">
        <v>1.9754818677902</v>
      </c>
      <c r="U167" s="87">
        <v>2.3431379795074001</v>
      </c>
      <c r="V167" s="87">
        <v>2.1242336213919999</v>
      </c>
      <c r="W167" s="87">
        <f>+(S167/100)*R167</f>
        <v>1941.7499905078</v>
      </c>
      <c r="Z167" t="e">
        <v>#N/A</v>
      </c>
      <c r="AA167" t="e">
        <v>#N/A</v>
      </c>
    </row>
    <row r="168" spans="1:27">
      <c r="A168" s="130" t="s">
        <v>2458</v>
      </c>
      <c r="B168" s="130" t="s">
        <v>8</v>
      </c>
      <c r="C168" s="130">
        <v>5444127</v>
      </c>
      <c r="D168" s="130" t="s">
        <v>2459</v>
      </c>
      <c r="E168" s="126">
        <f>+IF(F168="x",1,0)+IF(G168="x",0.25,0)+IF(H168="x",1,0)+IF(I168="x",0.3,0)</f>
        <v>2.25</v>
      </c>
      <c r="F168" s="126" t="s">
        <v>3212</v>
      </c>
      <c r="G168" s="126" t="s">
        <v>3212</v>
      </c>
      <c r="H168" s="126" t="s">
        <v>3212</v>
      </c>
      <c r="I168" s="127"/>
      <c r="J168" s="48"/>
      <c r="K168" s="48"/>
      <c r="L168" s="89">
        <f>+L$5*E168</f>
        <v>2687.2479711451756</v>
      </c>
      <c r="M168" s="89">
        <f>+M$5*E168</f>
        <v>762.95795085662758</v>
      </c>
      <c r="N168" s="89">
        <f>+L168+M168</f>
        <v>3450.2059220018032</v>
      </c>
      <c r="O168" s="89">
        <f>+O$5*E168</f>
        <v>38147.897542831379</v>
      </c>
      <c r="P168" s="128">
        <v>2.1999999999999999E-2</v>
      </c>
      <c r="Q168" s="48" t="s">
        <v>3228</v>
      </c>
      <c r="R168" s="87">
        <v>481.72906100388002</v>
      </c>
      <c r="S168" s="87">
        <v>100</v>
      </c>
      <c r="T168" s="87">
        <v>2.3585927486420002</v>
      </c>
      <c r="U168" s="87">
        <v>2.5028376579285001</v>
      </c>
      <c r="V168" s="87">
        <v>2.4186297332917999</v>
      </c>
      <c r="W168" s="87">
        <f>+(S168/100)*R168</f>
        <v>481.72906100388002</v>
      </c>
      <c r="Z168" t="e">
        <v>#N/A</v>
      </c>
      <c r="AA168" t="e">
        <v>#N/A</v>
      </c>
    </row>
    <row r="169" spans="1:27">
      <c r="A169" s="130" t="s">
        <v>2460</v>
      </c>
      <c r="B169" s="130" t="s">
        <v>8</v>
      </c>
      <c r="C169" s="130">
        <v>5444128</v>
      </c>
      <c r="D169" s="130" t="s">
        <v>2461</v>
      </c>
      <c r="E169" s="126">
        <f>+IF(F169="x",1,0)+IF(G169="x",0.25,0)+IF(H169="x",1,0)+IF(I169="x",0.3,0)</f>
        <v>2.25</v>
      </c>
      <c r="F169" s="126" t="s">
        <v>3212</v>
      </c>
      <c r="G169" s="126" t="s">
        <v>3212</v>
      </c>
      <c r="H169" s="126" t="s">
        <v>3212</v>
      </c>
      <c r="I169" s="127"/>
      <c r="J169" s="48"/>
      <c r="K169" s="48"/>
      <c r="L169" s="89">
        <f>+L$5*E169</f>
        <v>2687.2479711451756</v>
      </c>
      <c r="M169" s="89">
        <f>+M$5*E169</f>
        <v>762.95795085662758</v>
      </c>
      <c r="N169" s="89">
        <f>+L169+M169</f>
        <v>3450.2059220018032</v>
      </c>
      <c r="O169" s="89">
        <f>+O$5*E169</f>
        <v>38147.897542831379</v>
      </c>
      <c r="P169" s="128">
        <v>2.5000000000000001E-2</v>
      </c>
      <c r="Q169" s="48" t="s">
        <v>3228</v>
      </c>
      <c r="R169" s="87">
        <v>318.41220200782999</v>
      </c>
      <c r="S169" s="87">
        <v>100</v>
      </c>
      <c r="T169" s="87">
        <v>2.3412456512450999</v>
      </c>
      <c r="U169" s="87">
        <v>2.3947591781616002</v>
      </c>
      <c r="V169" s="87">
        <v>2.3741247245244002</v>
      </c>
      <c r="W169" s="87">
        <f>+(S169/100)*R169</f>
        <v>318.41220200782999</v>
      </c>
      <c r="Z169" t="e">
        <v>#N/A</v>
      </c>
      <c r="AA169" t="e">
        <v>#N/A</v>
      </c>
    </row>
    <row r="170" spans="1:27">
      <c r="A170" s="130" t="s">
        <v>2462</v>
      </c>
      <c r="B170" s="130" t="s">
        <v>8</v>
      </c>
      <c r="C170" s="130">
        <v>5444129</v>
      </c>
      <c r="D170" s="130" t="s">
        <v>2463</v>
      </c>
      <c r="E170" s="126">
        <f>+IF(F170="x",1,0)+IF(G170="x",0.25,0)+IF(H170="x",1,0)+IF(I170="x",0.3,0)</f>
        <v>2.25</v>
      </c>
      <c r="F170" s="126" t="s">
        <v>3212</v>
      </c>
      <c r="G170" s="126" t="s">
        <v>3212</v>
      </c>
      <c r="H170" s="126" t="s">
        <v>3212</v>
      </c>
      <c r="I170" s="127"/>
      <c r="J170" s="48"/>
      <c r="K170" s="48"/>
      <c r="L170" s="89">
        <f>+L$5*E170</f>
        <v>2687.2479711451756</v>
      </c>
      <c r="M170" s="89">
        <f>+M$5*E170</f>
        <v>762.95795085662758</v>
      </c>
      <c r="N170" s="89">
        <f>+L170+M170</f>
        <v>3450.2059220018032</v>
      </c>
      <c r="O170" s="89">
        <f>+O$5*E170</f>
        <v>38147.897542831379</v>
      </c>
      <c r="P170" s="128">
        <v>2.5999999999999999E-2</v>
      </c>
      <c r="Q170" s="48" t="s">
        <v>3228</v>
      </c>
      <c r="R170" s="87">
        <v>315.21631500148999</v>
      </c>
      <c r="S170" s="87">
        <v>100</v>
      </c>
      <c r="T170" s="87">
        <v>2.3313629627228001</v>
      </c>
      <c r="U170" s="87">
        <v>2.3805658817291002</v>
      </c>
      <c r="V170" s="87">
        <v>2.3645086724025002</v>
      </c>
      <c r="W170" s="87">
        <f>+(S170/100)*R170</f>
        <v>315.21631500148999</v>
      </c>
      <c r="Z170" t="e">
        <v>#N/A</v>
      </c>
      <c r="AA170" t="e">
        <v>#N/A</v>
      </c>
    </row>
    <row r="171" spans="1:27">
      <c r="A171" s="130" t="s">
        <v>411</v>
      </c>
      <c r="B171" s="130" t="s">
        <v>8</v>
      </c>
      <c r="C171" s="130">
        <v>5444411</v>
      </c>
      <c r="D171" s="130" t="s">
        <v>412</v>
      </c>
      <c r="E171" s="126">
        <f>+IF(F171="x",1,0)+IF(G171="x",0.25,0)+IF(H171="x",1,0)+IF(I171="x",0.3,0)</f>
        <v>2.25</v>
      </c>
      <c r="F171" s="126" t="s">
        <v>3212</v>
      </c>
      <c r="G171" s="126" t="s">
        <v>3212</v>
      </c>
      <c r="H171" s="126" t="s">
        <v>3212</v>
      </c>
      <c r="I171" s="127"/>
      <c r="J171" s="48"/>
      <c r="K171" s="48"/>
      <c r="L171" s="89">
        <f>+L$5*E171</f>
        <v>2687.2479711451756</v>
      </c>
      <c r="M171" s="89">
        <f>+M$5*E171</f>
        <v>762.95795085662758</v>
      </c>
      <c r="N171" s="89">
        <f>+L171+M171</f>
        <v>3450.2059220018032</v>
      </c>
      <c r="O171" s="89">
        <f>+O$5*E171</f>
        <v>38147.897542831379</v>
      </c>
      <c r="P171" s="128">
        <v>0.9</v>
      </c>
      <c r="Q171" s="48" t="s">
        <v>3228</v>
      </c>
      <c r="R171" s="87">
        <v>825.39440300256001</v>
      </c>
      <c r="S171" s="87">
        <v>100</v>
      </c>
      <c r="T171" s="87">
        <v>1.4346686601639</v>
      </c>
      <c r="U171" s="87">
        <v>1.7153784036635999</v>
      </c>
      <c r="V171" s="87">
        <v>1.5150687346856</v>
      </c>
      <c r="W171" s="87">
        <f>+(S171/100)*R171</f>
        <v>825.39440300256001</v>
      </c>
      <c r="Z171" t="e">
        <v>#N/A</v>
      </c>
      <c r="AA171" t="e">
        <v>#N/A</v>
      </c>
    </row>
    <row r="172" spans="1:27">
      <c r="A172" s="130" t="s">
        <v>2464</v>
      </c>
      <c r="B172" s="130" t="s">
        <v>8</v>
      </c>
      <c r="C172" s="130">
        <v>2.17</v>
      </c>
      <c r="D172" s="130" t="s">
        <v>2465</v>
      </c>
      <c r="E172" s="126">
        <f>+IF(F172="x",1,0)+IF(G172="x",0.25,0)+IF(H172="x",1,0)+IF(I172="x",0.3,0)</f>
        <v>2.25</v>
      </c>
      <c r="F172" s="126" t="s">
        <v>3212</v>
      </c>
      <c r="G172" s="126" t="s">
        <v>3212</v>
      </c>
      <c r="H172" s="126" t="s">
        <v>3212</v>
      </c>
      <c r="I172" s="127"/>
      <c r="J172" s="48"/>
      <c r="K172" s="48"/>
      <c r="L172" s="89">
        <f>+L$5*E172</f>
        <v>2687.2479711451756</v>
      </c>
      <c r="M172" s="89">
        <f>+M$5*E172</f>
        <v>762.95795085662758</v>
      </c>
      <c r="N172" s="89">
        <f>+L172+M172</f>
        <v>3450.2059220018032</v>
      </c>
      <c r="O172" s="89">
        <f>+O$5*E172</f>
        <v>38147.897542831379</v>
      </c>
      <c r="P172" s="128">
        <v>0.02</v>
      </c>
      <c r="Q172" s="48" t="s">
        <v>3228</v>
      </c>
      <c r="R172" s="87" t="e">
        <v>#N/A</v>
      </c>
      <c r="S172" s="87">
        <v>100</v>
      </c>
      <c r="T172" s="87">
        <v>2.3250548839568999</v>
      </c>
      <c r="U172" s="87">
        <v>2.3645853996277002</v>
      </c>
      <c r="V172" s="87">
        <v>2.3503413495329002</v>
      </c>
      <c r="W172" s="87" t="e">
        <f>+(S172/100)*R172</f>
        <v>#N/A</v>
      </c>
      <c r="Z172" t="e">
        <v>#N/A</v>
      </c>
      <c r="AA172" t="e">
        <v>#N/A</v>
      </c>
    </row>
    <row r="173" spans="1:27">
      <c r="A173" s="130" t="s">
        <v>2466</v>
      </c>
      <c r="B173" s="130" t="s">
        <v>8</v>
      </c>
      <c r="C173" s="130">
        <v>5444131</v>
      </c>
      <c r="D173" s="130" t="s">
        <v>2467</v>
      </c>
      <c r="E173" s="126">
        <f>+IF(F173="x",1,0)+IF(G173="x",0.25,0)+IF(H173="x",1,0)+IF(I173="x",0.3,0)</f>
        <v>2.25</v>
      </c>
      <c r="F173" s="126" t="s">
        <v>3212</v>
      </c>
      <c r="G173" s="126" t="s">
        <v>3212</v>
      </c>
      <c r="H173" s="126" t="s">
        <v>3212</v>
      </c>
      <c r="I173" s="127"/>
      <c r="J173" s="48"/>
      <c r="K173" s="48"/>
      <c r="L173" s="89">
        <f>+L$5*E173</f>
        <v>2687.2479711451756</v>
      </c>
      <c r="M173" s="89">
        <f>+M$5*E173</f>
        <v>762.95795085662758</v>
      </c>
      <c r="N173" s="89">
        <f>+L173+M173</f>
        <v>3450.2059220018032</v>
      </c>
      <c r="O173" s="89">
        <f>+O$5*E173</f>
        <v>38147.897542831379</v>
      </c>
      <c r="P173" s="128">
        <v>2.1000000000000001E-2</v>
      </c>
      <c r="Q173" s="48" t="s">
        <v>3228</v>
      </c>
      <c r="R173" s="87">
        <v>404.51142099504</v>
      </c>
      <c r="S173" s="87">
        <v>100</v>
      </c>
      <c r="T173" s="87">
        <v>2.308128118515</v>
      </c>
      <c r="U173" s="87">
        <v>2.3547027111053001</v>
      </c>
      <c r="V173" s="87">
        <v>2.3399392601072999</v>
      </c>
      <c r="W173" s="87">
        <f>+(S173/100)*R173</f>
        <v>404.51142099504</v>
      </c>
      <c r="Z173" t="e">
        <v>#N/A</v>
      </c>
      <c r="AA173" t="e">
        <v>#N/A</v>
      </c>
    </row>
    <row r="174" spans="1:27">
      <c r="A174" s="130" t="s">
        <v>2452</v>
      </c>
      <c r="B174" s="130" t="s">
        <v>8</v>
      </c>
      <c r="C174" s="130">
        <v>5444124</v>
      </c>
      <c r="D174" s="130" t="s">
        <v>2453</v>
      </c>
      <c r="E174" s="126">
        <f>+IF(F174="x",1,0)+IF(G174="x",0.25,0)+IF(H174="x",1,0)+IF(I174="x",0.3,0)</f>
        <v>2.25</v>
      </c>
      <c r="F174" s="126" t="s">
        <v>3212</v>
      </c>
      <c r="G174" s="126" t="s">
        <v>3212</v>
      </c>
      <c r="H174" s="126" t="s">
        <v>3212</v>
      </c>
      <c r="I174" s="127"/>
      <c r="J174" s="48"/>
      <c r="K174" s="48"/>
      <c r="L174" s="89">
        <f>+L$5*E174</f>
        <v>2687.2479711451756</v>
      </c>
      <c r="M174" s="89">
        <f>+M$5*E174</f>
        <v>762.95795085662758</v>
      </c>
      <c r="N174" s="89">
        <f>+L174+M174</f>
        <v>3450.2059220018032</v>
      </c>
      <c r="O174" s="89">
        <f>+O$5*E174</f>
        <v>38147.897542831379</v>
      </c>
      <c r="P174" s="128">
        <v>4.5999999999999999E-2</v>
      </c>
      <c r="Q174" s="48" t="s">
        <v>3228</v>
      </c>
      <c r="R174" s="87">
        <v>532.44536600797005</v>
      </c>
      <c r="S174" s="87">
        <v>100</v>
      </c>
      <c r="T174" s="87">
        <v>2.2700693607329998</v>
      </c>
      <c r="U174" s="87">
        <v>2.5150332450867001</v>
      </c>
      <c r="V174" s="87">
        <v>2.3472158196496</v>
      </c>
      <c r="W174" s="87">
        <f>+(S174/100)*R174</f>
        <v>532.44536600797005</v>
      </c>
      <c r="Z174" t="e">
        <v>#N/A</v>
      </c>
      <c r="AA174" t="e">
        <v>#N/A</v>
      </c>
    </row>
    <row r="175" spans="1:27">
      <c r="A175" s="130" t="s">
        <v>2628</v>
      </c>
      <c r="B175" s="130" t="s">
        <v>8</v>
      </c>
      <c r="C175" s="130">
        <v>5444154</v>
      </c>
      <c r="D175" s="130" t="s">
        <v>2629</v>
      </c>
      <c r="E175" s="126">
        <f>+IF(F175="x",1,0)+IF(G175="x",0.25,0)+IF(H175="x",1,0)+IF(I175="x",0.3,0)</f>
        <v>2.25</v>
      </c>
      <c r="F175" s="126" t="s">
        <v>3212</v>
      </c>
      <c r="G175" s="126" t="s">
        <v>3212</v>
      </c>
      <c r="H175" s="126" t="s">
        <v>3212</v>
      </c>
      <c r="I175" s="127"/>
      <c r="J175" s="48"/>
      <c r="K175" s="48"/>
      <c r="L175" s="89">
        <f>+L$5*E175</f>
        <v>2687.2479711451756</v>
      </c>
      <c r="M175" s="89">
        <f>+M$5*E175</f>
        <v>762.95795085662758</v>
      </c>
      <c r="N175" s="89">
        <f>+L175+M175</f>
        <v>3450.2059220018032</v>
      </c>
      <c r="O175" s="89">
        <f>+O$5*E175</f>
        <v>38147.897542831379</v>
      </c>
      <c r="P175" s="128">
        <v>0.16300000000000001</v>
      </c>
      <c r="Q175" s="48" t="s">
        <v>3228</v>
      </c>
      <c r="R175" s="87">
        <v>334.51732849963003</v>
      </c>
      <c r="S175" s="87">
        <v>100</v>
      </c>
      <c r="T175" s="87">
        <v>2.1695604324340998</v>
      </c>
      <c r="U175" s="87">
        <v>2.3604853153229</v>
      </c>
      <c r="V175" s="87">
        <v>2.2571287768228001</v>
      </c>
      <c r="W175" s="87">
        <f>+(S175/100)*R175</f>
        <v>334.51732849963003</v>
      </c>
      <c r="Z175" t="e">
        <v>#N/A</v>
      </c>
      <c r="AA175" t="e">
        <v>#N/A</v>
      </c>
    </row>
    <row r="176" spans="1:27">
      <c r="A176" s="130" t="s">
        <v>2454</v>
      </c>
      <c r="B176" s="130" t="s">
        <v>8</v>
      </c>
      <c r="C176" s="130">
        <v>5444125</v>
      </c>
      <c r="D176" s="130" t="s">
        <v>2455</v>
      </c>
      <c r="E176" s="126">
        <f>+IF(F176="x",1,0)+IF(G176="x",0.25,0)+IF(H176="x",1,0)+IF(I176="x",0.3,0)</f>
        <v>2.25</v>
      </c>
      <c r="F176" s="126" t="s">
        <v>3212</v>
      </c>
      <c r="G176" s="126" t="s">
        <v>3212</v>
      </c>
      <c r="H176" s="126" t="s">
        <v>3212</v>
      </c>
      <c r="I176" s="127"/>
      <c r="J176" s="48"/>
      <c r="K176" s="48"/>
      <c r="L176" s="89">
        <f>+L$5*E176</f>
        <v>2687.2479711451756</v>
      </c>
      <c r="M176" s="89">
        <f>+M$5*E176</f>
        <v>762.95795085662758</v>
      </c>
      <c r="N176" s="89">
        <f>+L176+M176</f>
        <v>3450.2059220018032</v>
      </c>
      <c r="O176" s="89">
        <f>+O$5*E176</f>
        <v>38147.897542831379</v>
      </c>
      <c r="P176" s="128">
        <v>3.5999999999999997E-2</v>
      </c>
      <c r="Q176" s="48" t="s">
        <v>3228</v>
      </c>
      <c r="R176" s="87">
        <v>303.16674948615997</v>
      </c>
      <c r="S176" s="87">
        <v>100</v>
      </c>
      <c r="T176" s="87">
        <v>2.2717514038086</v>
      </c>
      <c r="U176" s="87">
        <v>2.3622725009918</v>
      </c>
      <c r="V176" s="87">
        <v>2.2988033246020998</v>
      </c>
      <c r="W176" s="87">
        <f>+(S176/100)*R176</f>
        <v>303.16674948615997</v>
      </c>
      <c r="Z176" t="e">
        <v>#N/A</v>
      </c>
      <c r="AA176" t="e">
        <v>#N/A</v>
      </c>
    </row>
    <row r="177" spans="1:27">
      <c r="A177" s="130" t="s">
        <v>2630</v>
      </c>
      <c r="B177" s="130" t="s">
        <v>8</v>
      </c>
      <c r="C177" s="130">
        <v>5444155</v>
      </c>
      <c r="D177" s="130" t="s">
        <v>2631</v>
      </c>
      <c r="E177" s="126">
        <f>+IF(F177="x",1,0)+IF(G177="x",0.25,0)+IF(H177="x",1,0)+IF(I177="x",0.3,0)</f>
        <v>2.25</v>
      </c>
      <c r="F177" s="126" t="s">
        <v>3212</v>
      </c>
      <c r="G177" s="126" t="s">
        <v>3212</v>
      </c>
      <c r="H177" s="126" t="s">
        <v>3212</v>
      </c>
      <c r="I177" s="127"/>
      <c r="J177" s="48"/>
      <c r="K177" s="48"/>
      <c r="L177" s="89">
        <f>+L$5*E177</f>
        <v>2687.2479711451756</v>
      </c>
      <c r="M177" s="89">
        <f>+M$5*E177</f>
        <v>762.95795085662758</v>
      </c>
      <c r="N177" s="89">
        <f>+L177+M177</f>
        <v>3450.2059220018032</v>
      </c>
      <c r="O177" s="89">
        <f>+O$5*E177</f>
        <v>38147.897542831379</v>
      </c>
      <c r="P177" s="128">
        <v>0.16700000000000001</v>
      </c>
      <c r="Q177" s="48" t="s">
        <v>3228</v>
      </c>
      <c r="R177" s="87">
        <v>300.03719649824001</v>
      </c>
      <c r="S177" s="87">
        <v>100</v>
      </c>
      <c r="T177" s="87">
        <v>2.1599931716918999</v>
      </c>
      <c r="U177" s="87">
        <v>2.2700693607329998</v>
      </c>
      <c r="V177" s="87">
        <v>2.1963302067348001</v>
      </c>
      <c r="W177" s="87">
        <f>+(S177/100)*R177</f>
        <v>300.03719649824001</v>
      </c>
      <c r="Z177" t="e">
        <v>#N/A</v>
      </c>
      <c r="AA177" t="e">
        <v>#N/A</v>
      </c>
    </row>
    <row r="178" spans="1:27">
      <c r="A178" s="130" t="s">
        <v>2456</v>
      </c>
      <c r="B178" s="130" t="s">
        <v>8</v>
      </c>
      <c r="C178" s="130">
        <v>5444126</v>
      </c>
      <c r="D178" s="130" t="s">
        <v>2457</v>
      </c>
      <c r="E178" s="126">
        <f>+IF(F178="x",1,0)+IF(G178="x",0.25,0)+IF(H178="x",1,0)+IF(I178="x",0.3,0)</f>
        <v>2.25</v>
      </c>
      <c r="F178" s="126" t="s">
        <v>3212</v>
      </c>
      <c r="G178" s="126" t="s">
        <v>3212</v>
      </c>
      <c r="H178" s="126" t="s">
        <v>3212</v>
      </c>
      <c r="I178" s="127"/>
      <c r="J178" s="48"/>
      <c r="K178" s="48"/>
      <c r="L178" s="89">
        <f>+L$5*E178</f>
        <v>2687.2479711451756</v>
      </c>
      <c r="M178" s="89">
        <f>+M$5*E178</f>
        <v>762.95795085662758</v>
      </c>
      <c r="N178" s="89">
        <f>+L178+M178</f>
        <v>3450.2059220018032</v>
      </c>
      <c r="O178" s="89">
        <f>+O$5*E178</f>
        <v>38147.897542831379</v>
      </c>
      <c r="P178" s="128">
        <v>2.5000000000000001E-2</v>
      </c>
      <c r="Q178" s="48" t="s">
        <v>3228</v>
      </c>
      <c r="R178" s="87">
        <v>611.90115749325003</v>
      </c>
      <c r="S178" s="87">
        <v>100</v>
      </c>
      <c r="T178" s="87">
        <v>2.2725925445557</v>
      </c>
      <c r="U178" s="87">
        <v>2.3555438518524001</v>
      </c>
      <c r="V178" s="87">
        <v>2.3056655572010998</v>
      </c>
      <c r="W178" s="87">
        <f>+(S178/100)*R178</f>
        <v>611.90115749325003</v>
      </c>
      <c r="Z178" t="e">
        <v>#N/A</v>
      </c>
      <c r="AA178" t="e">
        <v>#N/A</v>
      </c>
    </row>
    <row r="179" spans="1:27">
      <c r="A179" s="130" t="s">
        <v>413</v>
      </c>
      <c r="B179" s="130" t="s">
        <v>8</v>
      </c>
      <c r="C179" s="130">
        <v>5444404</v>
      </c>
      <c r="D179" s="130" t="s">
        <v>414</v>
      </c>
      <c r="E179" s="126">
        <f>+IF(F179="x",1,0)+IF(G179="x",0.25,0)+IF(H179="x",1,0)+IF(I179="x",0.3,0)</f>
        <v>2.25</v>
      </c>
      <c r="F179" s="126" t="s">
        <v>3212</v>
      </c>
      <c r="G179" s="126" t="s">
        <v>3212</v>
      </c>
      <c r="H179" s="126" t="s">
        <v>3212</v>
      </c>
      <c r="I179" s="127"/>
      <c r="J179" s="48"/>
      <c r="K179" s="48"/>
      <c r="L179" s="89">
        <f>+L$5*E179</f>
        <v>2687.2479711451756</v>
      </c>
      <c r="M179" s="89">
        <f>+M$5*E179</f>
        <v>762.95795085662758</v>
      </c>
      <c r="N179" s="89">
        <f>+L179+M179</f>
        <v>3450.2059220018032</v>
      </c>
      <c r="O179" s="89">
        <f>+O$5*E179</f>
        <v>38147.897542831379</v>
      </c>
      <c r="P179" s="128">
        <v>0.90600000000000003</v>
      </c>
      <c r="Q179" s="48" t="s">
        <v>3228</v>
      </c>
      <c r="R179" s="87">
        <v>699.51732900224999</v>
      </c>
      <c r="S179" s="87">
        <v>100</v>
      </c>
      <c r="T179" s="87">
        <v>1.4097517728805999</v>
      </c>
      <c r="U179" s="87">
        <v>1.7671047449112001</v>
      </c>
      <c r="V179" s="87">
        <v>1.5825937882209999</v>
      </c>
      <c r="W179" s="87">
        <f>+(S179/100)*R179</f>
        <v>699.51732900224999</v>
      </c>
      <c r="Z179" t="e">
        <v>#N/A</v>
      </c>
      <c r="AA179" t="e">
        <v>#N/A</v>
      </c>
    </row>
    <row r="180" spans="1:27">
      <c r="A180" s="130" t="s">
        <v>2632</v>
      </c>
      <c r="B180" s="130" t="s">
        <v>8</v>
      </c>
      <c r="C180" s="130">
        <v>5444156</v>
      </c>
      <c r="D180" s="130" t="s">
        <v>2633</v>
      </c>
      <c r="E180" s="126">
        <f>+IF(F180="x",1,0)+IF(G180="x",0.25,0)+IF(H180="x",1,0)+IF(I180="x",0.3,0)</f>
        <v>2.25</v>
      </c>
      <c r="F180" s="126" t="s">
        <v>3212</v>
      </c>
      <c r="G180" s="126" t="s">
        <v>3212</v>
      </c>
      <c r="H180" s="126" t="s">
        <v>3212</v>
      </c>
      <c r="I180" s="127"/>
      <c r="J180" s="48"/>
      <c r="K180" s="48"/>
      <c r="L180" s="89">
        <f>+L$5*E180</f>
        <v>2687.2479711451756</v>
      </c>
      <c r="M180" s="89">
        <f>+M$5*E180</f>
        <v>762.95795085662758</v>
      </c>
      <c r="N180" s="89">
        <f>+L180+M180</f>
        <v>3450.2059220018032</v>
      </c>
      <c r="O180" s="89">
        <f>+O$5*E180</f>
        <v>38147.897542831379</v>
      </c>
      <c r="P180" s="128">
        <v>0.154</v>
      </c>
      <c r="Q180" s="48" t="s">
        <v>3228</v>
      </c>
      <c r="R180" s="87">
        <v>300.04185299846</v>
      </c>
      <c r="S180" s="87">
        <v>100</v>
      </c>
      <c r="T180" s="87">
        <v>2.1591522693634002</v>
      </c>
      <c r="U180" s="87">
        <v>2.2275948524475</v>
      </c>
      <c r="V180" s="87">
        <v>2.1859508339240001</v>
      </c>
      <c r="W180" s="87">
        <f>+(S180/100)*R180</f>
        <v>300.04185299846</v>
      </c>
      <c r="Z180" t="e">
        <v>#N/A</v>
      </c>
      <c r="AA180" t="e">
        <v>#N/A</v>
      </c>
    </row>
    <row r="181" spans="1:27">
      <c r="A181" s="130" t="s">
        <v>2634</v>
      </c>
      <c r="B181" s="130" t="s">
        <v>8</v>
      </c>
      <c r="C181" s="130">
        <v>5444157</v>
      </c>
      <c r="D181" s="130" t="s">
        <v>2635</v>
      </c>
      <c r="E181" s="65">
        <f>+IF(F181="x",1,0)+IF(G181="x",0.25,0)+IF(H181="x",1,0)+IF(I181="x",0.3,0)</f>
        <v>2.25</v>
      </c>
      <c r="F181" s="126" t="s">
        <v>3212</v>
      </c>
      <c r="G181" s="126" t="s">
        <v>3212</v>
      </c>
      <c r="H181" s="126" t="s">
        <v>3212</v>
      </c>
      <c r="I181" s="127"/>
      <c r="J181" s="48"/>
      <c r="K181" s="48"/>
      <c r="L181" s="89">
        <f>+L$5*E181</f>
        <v>2687.2479711451756</v>
      </c>
      <c r="M181" s="89">
        <f>+M$5*E181</f>
        <v>762.95795085662758</v>
      </c>
      <c r="N181" s="89">
        <f>+L181+M181</f>
        <v>3450.2059220018032</v>
      </c>
      <c r="O181" s="89">
        <f>+O$5*E181</f>
        <v>38147.897542831379</v>
      </c>
      <c r="P181" s="128">
        <v>0.157</v>
      </c>
      <c r="Q181" s="48" t="s">
        <v>3228</v>
      </c>
      <c r="R181" s="87">
        <v>300.06960600300999</v>
      </c>
      <c r="S181" s="87">
        <v>100</v>
      </c>
      <c r="T181" s="87">
        <v>2.1584162712096999</v>
      </c>
      <c r="U181" s="87">
        <v>2.2259128093718998</v>
      </c>
      <c r="V181" s="87">
        <v>2.1933590300539998</v>
      </c>
      <c r="W181" s="87">
        <f>+(S181/100)*R181</f>
        <v>300.06960600300999</v>
      </c>
      <c r="Z181" t="e">
        <v>#N/A</v>
      </c>
      <c r="AA181" t="e">
        <v>#N/A</v>
      </c>
    </row>
    <row r="182" spans="1:27">
      <c r="A182" s="130" t="s">
        <v>2636</v>
      </c>
      <c r="B182" s="130" t="s">
        <v>8</v>
      </c>
      <c r="C182" s="130">
        <v>5444158</v>
      </c>
      <c r="D182" s="130" t="s">
        <v>2637</v>
      </c>
      <c r="E182" s="126">
        <f>+IF(F182="x",1,0)+IF(G182="x",0.25,0)+IF(H182="x",1,0)+IF(I182="x",0.3,0)</f>
        <v>2.25</v>
      </c>
      <c r="F182" s="126" t="s">
        <v>3212</v>
      </c>
      <c r="G182" s="126" t="s">
        <v>3212</v>
      </c>
      <c r="H182" s="126" t="s">
        <v>3212</v>
      </c>
      <c r="I182" s="127"/>
      <c r="J182" s="48"/>
      <c r="K182" s="48"/>
      <c r="L182" s="89">
        <f>+L$5*E182</f>
        <v>2687.2479711451756</v>
      </c>
      <c r="M182" s="89">
        <f>+M$5*E182</f>
        <v>762.95795085662758</v>
      </c>
      <c r="N182" s="89">
        <f>+L182+M182</f>
        <v>3450.2059220018032</v>
      </c>
      <c r="O182" s="89">
        <f>+O$5*E182</f>
        <v>38147.897542831379</v>
      </c>
      <c r="P182" s="128">
        <v>0.157</v>
      </c>
      <c r="Q182" s="48" t="s">
        <v>3228</v>
      </c>
      <c r="R182" s="87">
        <v>338.24344799616</v>
      </c>
      <c r="S182" s="87">
        <v>100</v>
      </c>
      <c r="T182" s="87">
        <v>2.1107902526854998</v>
      </c>
      <c r="U182" s="87">
        <v>2.2155044078827002</v>
      </c>
      <c r="V182" s="87">
        <v>2.1649457376736998</v>
      </c>
      <c r="W182" s="87">
        <f>+(S182/100)*R182</f>
        <v>338.24344799616</v>
      </c>
      <c r="Z182" t="e">
        <v>#N/A</v>
      </c>
      <c r="AA182" t="e">
        <v>#N/A</v>
      </c>
    </row>
    <row r="183" spans="1:27">
      <c r="A183" s="130" t="s">
        <v>2618</v>
      </c>
      <c r="B183" s="130" t="s">
        <v>8</v>
      </c>
      <c r="C183" s="130">
        <v>5444149</v>
      </c>
      <c r="D183" s="130" t="s">
        <v>2619</v>
      </c>
      <c r="E183" s="126">
        <f>+IF(F183="x",1,0)+IF(G183="x",0.25,0)+IF(H183="x",1,0)+IF(I183="x",0.3,0)</f>
        <v>2.25</v>
      </c>
      <c r="F183" s="126" t="s">
        <v>3212</v>
      </c>
      <c r="G183" s="126" t="s">
        <v>3212</v>
      </c>
      <c r="H183" s="126" t="s">
        <v>3212</v>
      </c>
      <c r="I183" s="127"/>
      <c r="J183" s="48"/>
      <c r="K183" s="48"/>
      <c r="L183" s="89">
        <f>+L$5*E183</f>
        <v>2687.2479711451756</v>
      </c>
      <c r="M183" s="89">
        <f>+M$5*E183</f>
        <v>762.95795085662758</v>
      </c>
      <c r="N183" s="89">
        <f>+L183+M183</f>
        <v>3450.2059220018032</v>
      </c>
      <c r="O183" s="89">
        <f>+O$5*E183</f>
        <v>38147.897542831379</v>
      </c>
      <c r="P183" s="128">
        <v>0.15</v>
      </c>
      <c r="Q183" s="48" t="s">
        <v>3228</v>
      </c>
      <c r="R183" s="87">
        <v>333.68245299313998</v>
      </c>
      <c r="S183" s="87">
        <v>100</v>
      </c>
      <c r="T183" s="87">
        <v>2.2632355690002002</v>
      </c>
      <c r="U183" s="87">
        <v>2.3551232814789</v>
      </c>
      <c r="V183" s="87">
        <v>2.3036023828219001</v>
      </c>
      <c r="W183" s="87">
        <f>+(S183/100)*R183</f>
        <v>333.68245299313998</v>
      </c>
      <c r="Z183" t="e">
        <v>#N/A</v>
      </c>
      <c r="AA183" t="e">
        <v>#N/A</v>
      </c>
    </row>
    <row r="184" spans="1:27">
      <c r="A184" s="130" t="s">
        <v>2620</v>
      </c>
      <c r="B184" s="130" t="s">
        <v>8</v>
      </c>
      <c r="C184" s="130">
        <v>5444150</v>
      </c>
      <c r="D184" s="130" t="s">
        <v>2621</v>
      </c>
      <c r="E184" s="126">
        <f>+IF(F184="x",1,0)+IF(G184="x",0.25,0)+IF(H184="x",1,0)+IF(I184="x",0.3,0)</f>
        <v>2.25</v>
      </c>
      <c r="F184" s="126" t="s">
        <v>3212</v>
      </c>
      <c r="G184" s="126" t="s">
        <v>3212</v>
      </c>
      <c r="H184" s="126" t="s">
        <v>3212</v>
      </c>
      <c r="I184" s="127"/>
      <c r="J184" s="48"/>
      <c r="K184" s="48"/>
      <c r="L184" s="89">
        <f>+L$5*E184</f>
        <v>2687.2479711451756</v>
      </c>
      <c r="M184" s="89">
        <f>+M$5*E184</f>
        <v>762.95795085662758</v>
      </c>
      <c r="N184" s="89">
        <f>+L184+M184</f>
        <v>3450.2059220018032</v>
      </c>
      <c r="O184" s="89">
        <f>+O$5*E184</f>
        <v>38147.897542831379</v>
      </c>
      <c r="P184" s="128">
        <v>0.14499999999999999</v>
      </c>
      <c r="Q184" s="48" t="s">
        <v>3228</v>
      </c>
      <c r="R184" s="87">
        <v>300.03107199919998</v>
      </c>
      <c r="S184" s="87">
        <v>100</v>
      </c>
      <c r="T184" s="87">
        <v>2.2310643196106001</v>
      </c>
      <c r="U184" s="87">
        <v>2.3232674598693999</v>
      </c>
      <c r="V184" s="87">
        <v>2.2800057008861998</v>
      </c>
      <c r="W184" s="87">
        <f>+(S184/100)*R184</f>
        <v>300.03107199919998</v>
      </c>
      <c r="Z184" t="e">
        <v>#N/A</v>
      </c>
      <c r="AA184" t="e">
        <v>#N/A</v>
      </c>
    </row>
    <row r="185" spans="1:27">
      <c r="A185" s="130" t="s">
        <v>415</v>
      </c>
      <c r="B185" s="130" t="s">
        <v>8</v>
      </c>
      <c r="C185" s="130">
        <v>5444412</v>
      </c>
      <c r="D185" s="130" t="s">
        <v>416</v>
      </c>
      <c r="E185" s="126">
        <f>+IF(F185="x",1,0)+IF(G185="x",0.25,0)+IF(H185="x",1,0)+IF(I185="x",0.3,0)</f>
        <v>2.25</v>
      </c>
      <c r="F185" s="126" t="s">
        <v>3212</v>
      </c>
      <c r="G185" s="126" t="s">
        <v>3212</v>
      </c>
      <c r="H185" s="126" t="s">
        <v>3212</v>
      </c>
      <c r="I185" s="127"/>
      <c r="J185" s="48"/>
      <c r="K185" s="48"/>
      <c r="L185" s="89">
        <f>+L$5*E185</f>
        <v>2687.2479711451756</v>
      </c>
      <c r="M185" s="89">
        <f>+M$5*E185</f>
        <v>762.95795085662758</v>
      </c>
      <c r="N185" s="89">
        <f>+L185+M185</f>
        <v>3450.2059220018032</v>
      </c>
      <c r="O185" s="89">
        <f>+O$5*E185</f>
        <v>38147.897542831379</v>
      </c>
      <c r="P185" s="128">
        <v>0.87</v>
      </c>
      <c r="Q185" s="48" t="s">
        <v>3228</v>
      </c>
      <c r="R185" s="87">
        <v>699.48388699963004</v>
      </c>
      <c r="S185" s="87">
        <v>100</v>
      </c>
      <c r="T185" s="87">
        <v>1.4716761112212999</v>
      </c>
      <c r="U185" s="87">
        <v>1.7714152336121001</v>
      </c>
      <c r="V185" s="87">
        <v>1.6003584838495</v>
      </c>
      <c r="W185" s="87">
        <f>+(S185/100)*R185</f>
        <v>699.48388699963004</v>
      </c>
      <c r="Z185" t="e">
        <v>#N/A</v>
      </c>
      <c r="AA185" t="e">
        <v>#N/A</v>
      </c>
    </row>
    <row r="186" spans="1:27">
      <c r="A186" s="130" t="s">
        <v>2622</v>
      </c>
      <c r="B186" s="130" t="s">
        <v>8</v>
      </c>
      <c r="C186" s="130">
        <v>5444151</v>
      </c>
      <c r="D186" s="130" t="s">
        <v>2623</v>
      </c>
      <c r="E186" s="126">
        <f>+IF(F186="x",1,0)+IF(G186="x",0.25,0)+IF(H186="x",1,0)+IF(I186="x",0.3,0)</f>
        <v>2.25</v>
      </c>
      <c r="F186" s="126" t="s">
        <v>3212</v>
      </c>
      <c r="G186" s="126" t="s">
        <v>3212</v>
      </c>
      <c r="H186" s="126" t="s">
        <v>3212</v>
      </c>
      <c r="I186" s="127"/>
      <c r="J186" s="48"/>
      <c r="K186" s="48"/>
      <c r="L186" s="89">
        <f>+L$5*E186</f>
        <v>2687.2479711451756</v>
      </c>
      <c r="M186" s="89">
        <f>+M$5*E186</f>
        <v>762.95795085662758</v>
      </c>
      <c r="N186" s="89">
        <f>+L186+M186</f>
        <v>3450.2059220018032</v>
      </c>
      <c r="O186" s="89">
        <f>+O$5*E186</f>
        <v>38147.897542831379</v>
      </c>
      <c r="P186" s="128">
        <v>0.14599999999999999</v>
      </c>
      <c r="Q186" s="48" t="s">
        <v>3228</v>
      </c>
      <c r="R186" s="87">
        <v>300.01563451219999</v>
      </c>
      <c r="S186" s="87">
        <v>100</v>
      </c>
      <c r="T186" s="87">
        <v>2.2268590927124001</v>
      </c>
      <c r="U186" s="87">
        <v>2.3276832103728999</v>
      </c>
      <c r="V186" s="87">
        <v>2.2667005772286002</v>
      </c>
      <c r="W186" s="87">
        <f>+(S186/100)*R186</f>
        <v>300.01563451219999</v>
      </c>
      <c r="Z186" t="e">
        <v>#N/A</v>
      </c>
      <c r="AA186" t="e">
        <v>#N/A</v>
      </c>
    </row>
    <row r="187" spans="1:27">
      <c r="A187" s="130" t="s">
        <v>2624</v>
      </c>
      <c r="B187" s="130" t="s">
        <v>8</v>
      </c>
      <c r="C187" s="130">
        <v>5444152</v>
      </c>
      <c r="D187" s="130" t="s">
        <v>2625</v>
      </c>
      <c r="E187" s="126">
        <f>+IF(F187="x",1,0)+IF(G187="x",0.25,0)+IF(H187="x",1,0)+IF(I187="x",0.3,0)</f>
        <v>2.25</v>
      </c>
      <c r="F187" s="126" t="s">
        <v>3212</v>
      </c>
      <c r="G187" s="126" t="s">
        <v>3212</v>
      </c>
      <c r="H187" s="126" t="s">
        <v>3212</v>
      </c>
      <c r="I187" s="127"/>
      <c r="J187" s="48"/>
      <c r="K187" s="48"/>
      <c r="L187" s="89">
        <f>+L$5*E187</f>
        <v>2687.2479711451756</v>
      </c>
      <c r="M187" s="89">
        <f>+M$5*E187</f>
        <v>762.95795085662758</v>
      </c>
      <c r="N187" s="89">
        <f>+L187+M187</f>
        <v>3450.2059220018032</v>
      </c>
      <c r="O187" s="89">
        <f>+O$5*E187</f>
        <v>38147.897542831379</v>
      </c>
      <c r="P187" s="128">
        <v>0.14799999999999999</v>
      </c>
      <c r="Q187" s="48" t="s">
        <v>3228</v>
      </c>
      <c r="R187" s="87">
        <v>300.04191699099999</v>
      </c>
      <c r="S187" s="87">
        <v>100</v>
      </c>
      <c r="T187" s="87">
        <v>2.1441178321838001</v>
      </c>
      <c r="U187" s="87">
        <v>2.2835266590118</v>
      </c>
      <c r="V187" s="87">
        <v>2.2116717906912999</v>
      </c>
      <c r="W187" s="87">
        <f>+(S187/100)*R187</f>
        <v>300.04191699099999</v>
      </c>
      <c r="Z187" t="e">
        <v>#N/A</v>
      </c>
      <c r="AA187" t="e">
        <v>#N/A</v>
      </c>
    </row>
    <row r="188" spans="1:27">
      <c r="A188" s="130" t="s">
        <v>2626</v>
      </c>
      <c r="B188" s="130" t="s">
        <v>8</v>
      </c>
      <c r="C188" s="130">
        <v>5444153</v>
      </c>
      <c r="D188" s="130" t="s">
        <v>2627</v>
      </c>
      <c r="E188" s="126">
        <f>+IF(F188="x",1,0)+IF(G188="x",0.25,0)+IF(H188="x",1,0)+IF(I188="x",0.3,0)</f>
        <v>2.25</v>
      </c>
      <c r="F188" s="126" t="s">
        <v>3212</v>
      </c>
      <c r="G188" s="126" t="s">
        <v>3212</v>
      </c>
      <c r="H188" s="126" t="s">
        <v>3212</v>
      </c>
      <c r="I188" s="127"/>
      <c r="J188" s="48"/>
      <c r="K188" s="48"/>
      <c r="L188" s="89">
        <f>+L$5*E188</f>
        <v>2687.2479711451756</v>
      </c>
      <c r="M188" s="89">
        <f>+M$5*E188</f>
        <v>762.95795085662758</v>
      </c>
      <c r="N188" s="89">
        <f>+L188+M188</f>
        <v>3450.2059220018032</v>
      </c>
      <c r="O188" s="89">
        <f>+O$5*E188</f>
        <v>38147.897542831379</v>
      </c>
      <c r="P188" s="128">
        <v>0.14099999999999999</v>
      </c>
      <c r="Q188" s="48" t="s">
        <v>3228</v>
      </c>
      <c r="R188" s="87">
        <v>338.92268100075</v>
      </c>
      <c r="S188" s="87">
        <v>100</v>
      </c>
      <c r="T188" s="87">
        <v>2.0282595157622998</v>
      </c>
      <c r="U188" s="87">
        <v>2.2033088207245002</v>
      </c>
      <c r="V188" s="87">
        <v>2.1178197729477999</v>
      </c>
      <c r="W188" s="87">
        <f>+(S188/100)*R188</f>
        <v>338.92268100075</v>
      </c>
      <c r="Z188" t="e">
        <v>#N/A</v>
      </c>
      <c r="AA188" t="e">
        <v>#N/A</v>
      </c>
    </row>
    <row r="189" spans="1:27">
      <c r="A189" s="130" t="s">
        <v>2638</v>
      </c>
      <c r="B189" s="130" t="s">
        <v>8</v>
      </c>
      <c r="C189" s="130">
        <v>5444159</v>
      </c>
      <c r="D189" s="130" t="s">
        <v>2639</v>
      </c>
      <c r="E189" s="126">
        <f>+IF(F189="x",1,0)+IF(G189="x",0.25,0)+IF(H189="x",1,0)+IF(I189="x",0.3,0)</f>
        <v>2.25</v>
      </c>
      <c r="F189" s="126" t="s">
        <v>3212</v>
      </c>
      <c r="G189" s="126" t="s">
        <v>3212</v>
      </c>
      <c r="H189" s="126" t="s">
        <v>3212</v>
      </c>
      <c r="I189" s="127"/>
      <c r="J189" s="48"/>
      <c r="K189" s="48"/>
      <c r="L189" s="89">
        <f>+L$5*E189</f>
        <v>2687.2479711451756</v>
      </c>
      <c r="M189" s="89">
        <f>+M$5*E189</f>
        <v>762.95795085662758</v>
      </c>
      <c r="N189" s="89">
        <f>+L189+M189</f>
        <v>3450.2059220018032</v>
      </c>
      <c r="O189" s="89">
        <f>+O$5*E189</f>
        <v>38147.897542831379</v>
      </c>
      <c r="P189" s="128">
        <v>0.17</v>
      </c>
      <c r="Q189" s="48" t="s">
        <v>3228</v>
      </c>
      <c r="R189" s="87">
        <v>266.83726549451001</v>
      </c>
      <c r="S189" s="87">
        <v>100</v>
      </c>
      <c r="T189" s="87">
        <v>2.2294874191284002</v>
      </c>
      <c r="U189" s="87">
        <v>2.3503923416138002</v>
      </c>
      <c r="V189" s="87">
        <v>2.2873733732435002</v>
      </c>
      <c r="W189" s="87">
        <f>+(S189/100)*R189</f>
        <v>266.83726549451001</v>
      </c>
      <c r="Z189" t="e">
        <v>#N/A</v>
      </c>
      <c r="AA189" t="e">
        <v>#N/A</v>
      </c>
    </row>
    <row r="190" spans="1:27">
      <c r="A190" s="130" t="s">
        <v>2640</v>
      </c>
      <c r="B190" s="130" t="s">
        <v>8</v>
      </c>
      <c r="C190" s="130">
        <v>5444160</v>
      </c>
      <c r="D190" s="130" t="s">
        <v>2641</v>
      </c>
      <c r="E190" s="65">
        <f>+IF(F190="x",1,0)+IF(G190="x",0.25,0)+IF(H190="x",1,0)+IF(I190="x",0.3,0)</f>
        <v>1.25</v>
      </c>
      <c r="F190" s="126" t="s">
        <v>3214</v>
      </c>
      <c r="G190" s="126" t="s">
        <v>3212</v>
      </c>
      <c r="H190" s="126" t="s">
        <v>3212</v>
      </c>
      <c r="I190" s="127"/>
      <c r="J190" s="48"/>
      <c r="K190" s="48"/>
      <c r="L190" s="89">
        <f>+L$5*E190</f>
        <v>1492.9155395250975</v>
      </c>
      <c r="M190" s="89">
        <f>+M$5*E190</f>
        <v>423.86552825368199</v>
      </c>
      <c r="N190" s="89">
        <f>+L190+M190</f>
        <v>1916.7810677787795</v>
      </c>
      <c r="O190" s="89">
        <f>+O$5*E190</f>
        <v>21193.276412684099</v>
      </c>
      <c r="P190" s="128">
        <v>0.16700000000000001</v>
      </c>
      <c r="Q190" s="48" t="s">
        <v>3228</v>
      </c>
      <c r="R190" s="87">
        <v>236.27733499115001</v>
      </c>
      <c r="S190" s="87">
        <v>100</v>
      </c>
      <c r="T190" s="87">
        <v>2.2193944454193</v>
      </c>
      <c r="U190" s="87">
        <v>2.3123335838318</v>
      </c>
      <c r="V190" s="87">
        <v>2.2562993779967</v>
      </c>
      <c r="W190" s="87">
        <f>+(S190/100)*R190</f>
        <v>236.27733499115001</v>
      </c>
      <c r="Z190" t="e">
        <v>#N/A</v>
      </c>
      <c r="AA190" t="e">
        <v>#N/A</v>
      </c>
    </row>
    <row r="191" spans="1:27">
      <c r="A191" s="130" t="s">
        <v>417</v>
      </c>
      <c r="B191" s="130" t="s">
        <v>8</v>
      </c>
      <c r="C191" s="130">
        <v>5444405</v>
      </c>
      <c r="D191" s="130" t="s">
        <v>418</v>
      </c>
      <c r="E191" s="126">
        <f>+IF(F191="x",1,0)+IF(G191="x",0.25,0)+IF(H191="x",1,0)+IF(I191="x",0.3,0)</f>
        <v>2.25</v>
      </c>
      <c r="F191" s="126" t="s">
        <v>3212</v>
      </c>
      <c r="G191" s="126" t="s">
        <v>3212</v>
      </c>
      <c r="H191" s="126" t="s">
        <v>3212</v>
      </c>
      <c r="I191" s="127"/>
      <c r="J191" s="48"/>
      <c r="K191" s="48"/>
      <c r="L191" s="89">
        <f>+L$5*E191</f>
        <v>2687.2479711451756</v>
      </c>
      <c r="M191" s="89">
        <f>+M$5*E191</f>
        <v>762.95795085662758</v>
      </c>
      <c r="N191" s="89">
        <f>+L191+M191</f>
        <v>3450.2059220018032</v>
      </c>
      <c r="O191" s="89">
        <f>+O$5*E191</f>
        <v>38147.897542831379</v>
      </c>
      <c r="P191" s="128">
        <v>0.81</v>
      </c>
      <c r="Q191" s="48" t="s">
        <v>3228</v>
      </c>
      <c r="R191" s="87">
        <v>699.51732900224999</v>
      </c>
      <c r="S191" s="87">
        <v>100</v>
      </c>
      <c r="T191" s="87">
        <v>1.5413804054260001</v>
      </c>
      <c r="U191" s="87">
        <v>1.8788629770278999</v>
      </c>
      <c r="V191" s="87">
        <v>1.6646055582093</v>
      </c>
      <c r="W191" s="87">
        <f>+(S191/100)*R191</f>
        <v>699.51732900224999</v>
      </c>
      <c r="Z191" t="e">
        <v>#N/A</v>
      </c>
      <c r="AA191" t="e">
        <v>#N/A</v>
      </c>
    </row>
    <row r="192" spans="1:27">
      <c r="A192" s="130" t="s">
        <v>2642</v>
      </c>
      <c r="B192" s="130" t="s">
        <v>8</v>
      </c>
      <c r="C192" s="130">
        <v>5444161</v>
      </c>
      <c r="D192" s="130" t="s">
        <v>2643</v>
      </c>
      <c r="E192" s="126">
        <f>+IF(F192="x",1,0)+IF(G192="x",0.25,0)+IF(H192="x",1,0)+IF(I192="x",0.3,0)</f>
        <v>2.25</v>
      </c>
      <c r="F192" s="126" t="s">
        <v>3212</v>
      </c>
      <c r="G192" s="126" t="s">
        <v>3212</v>
      </c>
      <c r="H192" s="126" t="s">
        <v>3212</v>
      </c>
      <c r="I192" s="127"/>
      <c r="J192" s="48"/>
      <c r="K192" s="48"/>
      <c r="L192" s="89">
        <f>+L$5*E192</f>
        <v>2687.2479711451756</v>
      </c>
      <c r="M192" s="89">
        <f>+M$5*E192</f>
        <v>762.95795085662758</v>
      </c>
      <c r="N192" s="89">
        <f>+L192+M192</f>
        <v>3450.2059220018032</v>
      </c>
      <c r="O192" s="89">
        <f>+O$5*E192</f>
        <v>38147.897542831379</v>
      </c>
      <c r="P192" s="128">
        <v>0.151</v>
      </c>
      <c r="Q192" s="48" t="s">
        <v>3228</v>
      </c>
      <c r="R192" s="87">
        <v>236.29351601620999</v>
      </c>
      <c r="S192" s="87">
        <v>100</v>
      </c>
      <c r="T192" s="87">
        <v>2.1871180534363002</v>
      </c>
      <c r="U192" s="87">
        <v>2.3234777450561999</v>
      </c>
      <c r="V192" s="87">
        <v>2.2501666641234999</v>
      </c>
      <c r="W192" s="87">
        <f>+(S192/100)*R192</f>
        <v>236.29351601620999</v>
      </c>
      <c r="Z192" t="e">
        <v>#N/A</v>
      </c>
      <c r="AA192" t="e">
        <v>#N/A</v>
      </c>
    </row>
    <row r="193" spans="1:27">
      <c r="A193" s="130" t="s">
        <v>2644</v>
      </c>
      <c r="B193" s="130" t="s">
        <v>8</v>
      </c>
      <c r="C193" s="130">
        <v>5444162</v>
      </c>
      <c r="D193" s="130" t="s">
        <v>2645</v>
      </c>
      <c r="E193" s="126">
        <f>+IF(F193="x",1,0)+IF(G193="x",0.25,0)+IF(H193="x",1,0)+IF(I193="x",0.3,0)</f>
        <v>2.25</v>
      </c>
      <c r="F193" s="126" t="s">
        <v>3212</v>
      </c>
      <c r="G193" s="126" t="s">
        <v>3212</v>
      </c>
      <c r="H193" s="126" t="s">
        <v>3212</v>
      </c>
      <c r="I193" s="127"/>
      <c r="J193" s="48"/>
      <c r="K193" s="48"/>
      <c r="L193" s="89">
        <f>+L$5*E193</f>
        <v>2687.2479711451756</v>
      </c>
      <c r="M193" s="89">
        <f>+M$5*E193</f>
        <v>762.95795085662758</v>
      </c>
      <c r="N193" s="89">
        <f>+L193+M193</f>
        <v>3450.2059220018032</v>
      </c>
      <c r="O193" s="89">
        <f>+O$5*E193</f>
        <v>38147.897542831379</v>
      </c>
      <c r="P193" s="128">
        <v>0.157</v>
      </c>
      <c r="Q193" s="48" t="s">
        <v>3228</v>
      </c>
      <c r="R193" s="87">
        <v>356.30755799495</v>
      </c>
      <c r="S193" s="87">
        <v>100</v>
      </c>
      <c r="T193" s="87">
        <v>2.0858733654021999</v>
      </c>
      <c r="U193" s="87">
        <v>2.3031868934631001</v>
      </c>
      <c r="V193" s="87">
        <v>2.1934685560695</v>
      </c>
      <c r="W193" s="87">
        <f>+(S193/100)*R193</f>
        <v>356.30755799495</v>
      </c>
      <c r="Z193" t="e">
        <v>#N/A</v>
      </c>
      <c r="AA193" t="e">
        <v>#N/A</v>
      </c>
    </row>
    <row r="194" spans="1:27">
      <c r="A194" s="130" t="s">
        <v>2646</v>
      </c>
      <c r="B194" s="130" t="s">
        <v>8</v>
      </c>
      <c r="C194" s="130">
        <v>5444163</v>
      </c>
      <c r="D194" s="130" t="s">
        <v>2647</v>
      </c>
      <c r="E194" s="126">
        <f>+IF(F194="x",1,0)+IF(G194="x",0.25,0)+IF(H194="x",1,0)+IF(I194="x",0.3,0)</f>
        <v>2.25</v>
      </c>
      <c r="F194" s="126" t="s">
        <v>3212</v>
      </c>
      <c r="G194" s="126" t="s">
        <v>3212</v>
      </c>
      <c r="H194" s="126" t="s">
        <v>3212</v>
      </c>
      <c r="I194" s="127"/>
      <c r="J194" s="48"/>
      <c r="K194" s="48"/>
      <c r="L194" s="89">
        <f>+L$5*E194</f>
        <v>2687.2479711451756</v>
      </c>
      <c r="M194" s="89">
        <f>+M$5*E194</f>
        <v>762.95795085662758</v>
      </c>
      <c r="N194" s="89">
        <f>+L194+M194</f>
        <v>3450.2059220018032</v>
      </c>
      <c r="O194" s="89">
        <f>+O$5*E194</f>
        <v>38147.897542831379</v>
      </c>
      <c r="P194" s="128">
        <v>0.17</v>
      </c>
      <c r="Q194" s="48" t="s">
        <v>3228</v>
      </c>
      <c r="R194" s="87">
        <v>237.28457250558</v>
      </c>
      <c r="S194" s="87">
        <v>100</v>
      </c>
      <c r="T194" s="87">
        <v>2.2463088035582999</v>
      </c>
      <c r="U194" s="87">
        <v>2.3521795272827002</v>
      </c>
      <c r="V194" s="87">
        <v>2.2886992275715001</v>
      </c>
      <c r="W194" s="87">
        <f>+(S194/100)*R194</f>
        <v>237.28457250558</v>
      </c>
      <c r="Z194" t="e">
        <v>#N/A</v>
      </c>
      <c r="AA194" t="e">
        <v>#N/A</v>
      </c>
    </row>
    <row r="195" spans="1:27">
      <c r="A195" s="130" t="s">
        <v>2648</v>
      </c>
      <c r="B195" s="130" t="s">
        <v>8</v>
      </c>
      <c r="C195" s="130">
        <v>5444164</v>
      </c>
      <c r="D195" s="130" t="s">
        <v>2649</v>
      </c>
      <c r="E195" s="126">
        <f>+IF(F195="x",1,0)+IF(G195="x",0.25,0)+IF(H195="x",1,0)+IF(I195="x",0.3,0)</f>
        <v>2.25</v>
      </c>
      <c r="F195" s="126" t="s">
        <v>3212</v>
      </c>
      <c r="G195" s="126" t="s">
        <v>3212</v>
      </c>
      <c r="H195" s="126" t="s">
        <v>3212</v>
      </c>
      <c r="I195" s="127"/>
      <c r="J195" s="48"/>
      <c r="K195" s="48"/>
      <c r="L195" s="89">
        <f>+L$5*E195</f>
        <v>2687.2479711451756</v>
      </c>
      <c r="M195" s="89">
        <f>+M$5*E195</f>
        <v>762.95795085662758</v>
      </c>
      <c r="N195" s="89">
        <f>+L195+M195</f>
        <v>3450.2059220018032</v>
      </c>
      <c r="O195" s="89">
        <f>+O$5*E195</f>
        <v>38147.897542831379</v>
      </c>
      <c r="P195" s="128">
        <v>0.16600000000000001</v>
      </c>
      <c r="Q195" s="48" t="s">
        <v>3228</v>
      </c>
      <c r="R195" s="87">
        <v>206.77216800989001</v>
      </c>
      <c r="S195" s="87">
        <v>100</v>
      </c>
      <c r="T195" s="87">
        <v>2.2109835147857999</v>
      </c>
      <c r="U195" s="87">
        <v>2.2901501655579</v>
      </c>
      <c r="V195" s="87">
        <v>2.2388005024857001</v>
      </c>
      <c r="W195" s="87">
        <f>+(S195/100)*R195</f>
        <v>206.77216800989001</v>
      </c>
      <c r="Z195" t="e">
        <v>#N/A</v>
      </c>
      <c r="AA195" t="e">
        <v>#N/A</v>
      </c>
    </row>
    <row r="196" spans="1:27">
      <c r="A196" s="130" t="s">
        <v>2650</v>
      </c>
      <c r="B196" s="130" t="s">
        <v>8</v>
      </c>
      <c r="C196" s="130">
        <v>5444165</v>
      </c>
      <c r="D196" s="130" t="s">
        <v>2651</v>
      </c>
      <c r="E196" s="126">
        <f>+IF(F196="x",1,0)+IF(G196="x",0.25,0)+IF(H196="x",1,0)+IF(I196="x",0.3,0)</f>
        <v>2.25</v>
      </c>
      <c r="F196" s="126" t="s">
        <v>3212</v>
      </c>
      <c r="G196" s="126" t="s">
        <v>3212</v>
      </c>
      <c r="H196" s="126" t="s">
        <v>3212</v>
      </c>
      <c r="I196" s="127"/>
      <c r="J196" s="48"/>
      <c r="K196" s="48"/>
      <c r="L196" s="89">
        <f>+L$5*E196</f>
        <v>2687.2479711451756</v>
      </c>
      <c r="M196" s="89">
        <f>+M$5*E196</f>
        <v>762.95795085662758</v>
      </c>
      <c r="N196" s="89">
        <f>+L196+M196</f>
        <v>3450.2059220018032</v>
      </c>
      <c r="O196" s="89">
        <f>+O$5*E196</f>
        <v>38147.897542831379</v>
      </c>
      <c r="P196" s="128">
        <v>0.16700000000000001</v>
      </c>
      <c r="Q196" s="48" t="s">
        <v>3228</v>
      </c>
      <c r="R196" s="87">
        <v>206.74672299451001</v>
      </c>
      <c r="S196" s="87">
        <v>100</v>
      </c>
      <c r="T196" s="87">
        <v>2.1815459728240998</v>
      </c>
      <c r="U196" s="87">
        <v>2.2459936141968</v>
      </c>
      <c r="V196" s="87">
        <v>2.2038684368134001</v>
      </c>
      <c r="W196" s="87">
        <f>+(S196/100)*R196</f>
        <v>206.74672299451001</v>
      </c>
      <c r="Z196" t="e">
        <v>#N/A</v>
      </c>
      <c r="AA196" t="e">
        <v>#N/A</v>
      </c>
    </row>
    <row r="197" spans="1:27">
      <c r="A197" s="130" t="s">
        <v>419</v>
      </c>
      <c r="B197" s="130" t="s">
        <v>8</v>
      </c>
      <c r="C197" s="130">
        <v>5444413</v>
      </c>
      <c r="D197" s="130" t="s">
        <v>420</v>
      </c>
      <c r="E197" s="126">
        <f>+IF(F197="x",1,0)+IF(G197="x",0.25,0)+IF(H197="x",1,0)+IF(I197="x",0.3,0)</f>
        <v>2.25</v>
      </c>
      <c r="F197" s="126" t="s">
        <v>3212</v>
      </c>
      <c r="G197" s="126" t="s">
        <v>3212</v>
      </c>
      <c r="H197" s="126" t="s">
        <v>3212</v>
      </c>
      <c r="I197" s="127"/>
      <c r="J197" s="48"/>
      <c r="K197" s="48"/>
      <c r="L197" s="89">
        <f>+L$5*E197</f>
        <v>2687.2479711451756</v>
      </c>
      <c r="M197" s="89">
        <f>+M$5*E197</f>
        <v>762.95795085662758</v>
      </c>
      <c r="N197" s="89">
        <f>+L197+M197</f>
        <v>3450.2059220018032</v>
      </c>
      <c r="O197" s="89">
        <f>+O$5*E197</f>
        <v>38147.897542831379</v>
      </c>
      <c r="P197" s="128">
        <v>0.79100000000000004</v>
      </c>
      <c r="Q197" s="48" t="s">
        <v>3228</v>
      </c>
      <c r="R197" s="91">
        <v>699.52952750220004</v>
      </c>
      <c r="S197" s="91">
        <v>100</v>
      </c>
      <c r="T197" s="91">
        <v>1.5897424221039</v>
      </c>
      <c r="U197" s="91">
        <v>1.8208285570145</v>
      </c>
      <c r="V197" s="91">
        <v>1.6735715744565001</v>
      </c>
      <c r="W197" s="91">
        <f>+(S197/100)*R197</f>
        <v>699.52952750220004</v>
      </c>
      <c r="Z197" t="e">
        <v>#N/A</v>
      </c>
      <c r="AA197" t="e">
        <v>#N/A</v>
      </c>
    </row>
    <row r="198" spans="1:27">
      <c r="A198" s="130" t="s">
        <v>2652</v>
      </c>
      <c r="B198" s="130" t="s">
        <v>8</v>
      </c>
      <c r="C198" s="130">
        <v>5444166</v>
      </c>
      <c r="D198" s="130" t="s">
        <v>2653</v>
      </c>
      <c r="E198" s="126">
        <f>+IF(F198="x",1,0)+IF(G198="x",0.25,0)+IF(H198="x",1,0)+IF(I198="x",0.3,0)</f>
        <v>2.25</v>
      </c>
      <c r="F198" s="126" t="s">
        <v>3212</v>
      </c>
      <c r="G198" s="126" t="s">
        <v>3212</v>
      </c>
      <c r="H198" s="126" t="s">
        <v>3212</v>
      </c>
      <c r="I198" s="127"/>
      <c r="J198" s="48"/>
      <c r="K198" s="48"/>
      <c r="L198" s="89">
        <f>+L$5*E198</f>
        <v>2687.2479711451756</v>
      </c>
      <c r="M198" s="89">
        <f>+M$5*E198</f>
        <v>762.95795085662758</v>
      </c>
      <c r="N198" s="89">
        <f>+L198+M198</f>
        <v>3450.2059220018032</v>
      </c>
      <c r="O198" s="89">
        <f>+O$5*E198</f>
        <v>38147.897542831379</v>
      </c>
      <c r="P198" s="128">
        <v>0.18099999999999999</v>
      </c>
      <c r="Q198" s="48" t="s">
        <v>3228</v>
      </c>
      <c r="R198" s="87">
        <v>233.38984899313999</v>
      </c>
      <c r="S198" s="87">
        <v>100</v>
      </c>
      <c r="T198" s="87">
        <v>2.0724160671234002</v>
      </c>
      <c r="U198" s="87">
        <v>2.2203407287597998</v>
      </c>
      <c r="V198" s="87">
        <v>2.1490456252903001</v>
      </c>
      <c r="W198" s="87">
        <f>+(S198/100)*R198</f>
        <v>233.38984899313999</v>
      </c>
      <c r="Z198" t="e">
        <v>#N/A</v>
      </c>
      <c r="AA198" t="e">
        <v>#N/A</v>
      </c>
    </row>
    <row r="199" spans="1:27">
      <c r="A199" s="114" t="s">
        <v>2327</v>
      </c>
      <c r="B199" s="114" t="s">
        <v>8</v>
      </c>
      <c r="C199" s="114">
        <v>5444107</v>
      </c>
      <c r="D199" s="114" t="s">
        <v>2328</v>
      </c>
      <c r="E199" s="126">
        <f>+IF(F199="x",1,0)+IF(G199="x",0.25,0)+IF(H199="x",1,0)+IF(I199="x",0.3,0)+J199+K199</f>
        <v>1.2943179150202151</v>
      </c>
      <c r="F199" s="126" t="s">
        <v>3212</v>
      </c>
      <c r="G199" s="127"/>
      <c r="H199" s="127"/>
      <c r="I199" s="127"/>
      <c r="J199" s="48"/>
      <c r="K199" s="48">
        <v>0.29431791502021498</v>
      </c>
      <c r="L199" s="89">
        <f>+L$5*E199</f>
        <v>1545.845862735523</v>
      </c>
      <c r="M199" s="89">
        <f>+M$5*E199</f>
        <v>438.89339742259818</v>
      </c>
      <c r="N199" s="89">
        <f>+L199+M199</f>
        <v>1984.7392601581212</v>
      </c>
      <c r="O199" s="89">
        <f>+O$5*E199</f>
        <v>21944.66987112991</v>
      </c>
      <c r="P199" s="127"/>
      <c r="Q199" s="48"/>
      <c r="R199" s="87">
        <v>1962.1194334680999</v>
      </c>
      <c r="S199" s="87">
        <v>100</v>
      </c>
      <c r="T199" s="87">
        <v>2.0278389453888002</v>
      </c>
      <c r="U199" s="87">
        <v>2.5158743858336998</v>
      </c>
      <c r="V199" s="87">
        <v>2.3379140321598002</v>
      </c>
      <c r="W199" s="87">
        <v>1962.1194334837</v>
      </c>
      <c r="Z199" t="e">
        <v>#N/A</v>
      </c>
      <c r="AA199" t="e">
        <v>#N/A</v>
      </c>
    </row>
    <row r="200" spans="1:27">
      <c r="A200" s="130" t="s">
        <v>421</v>
      </c>
      <c r="B200" s="130" t="s">
        <v>8</v>
      </c>
      <c r="C200" s="130">
        <v>5444406</v>
      </c>
      <c r="D200" s="130" t="s">
        <v>422</v>
      </c>
      <c r="E200" s="126">
        <f>+IF(F200="x",1,0)+IF(G200="x",0.25,0)+IF(H200="x",1,0)+IF(I200="x",0.3,0)</f>
        <v>2.25</v>
      </c>
      <c r="F200" s="127" t="s">
        <v>3212</v>
      </c>
      <c r="G200" s="127" t="s">
        <v>3212</v>
      </c>
      <c r="H200" s="127" t="s">
        <v>3212</v>
      </c>
      <c r="I200" s="127"/>
      <c r="J200" s="48"/>
      <c r="K200" s="48"/>
      <c r="L200" s="89">
        <f>+L$5*E200</f>
        <v>2687.2479711451756</v>
      </c>
      <c r="M200" s="89">
        <f>+M$5*E200</f>
        <v>762.95795085662758</v>
      </c>
      <c r="N200" s="89">
        <f>+L200+M200</f>
        <v>3450.2059220018032</v>
      </c>
      <c r="O200" s="89">
        <f>+O$5*E200</f>
        <v>38147.897542831379</v>
      </c>
      <c r="P200" s="128">
        <v>0.751</v>
      </c>
      <c r="Q200" s="48" t="s">
        <v>3228</v>
      </c>
      <c r="R200" s="87">
        <v>699.48263899267999</v>
      </c>
      <c r="S200" s="87">
        <v>100</v>
      </c>
      <c r="T200" s="87">
        <v>1.6149747371673999</v>
      </c>
      <c r="U200" s="87">
        <v>1.9450979232787999</v>
      </c>
      <c r="V200" s="87">
        <v>1.768828662959</v>
      </c>
      <c r="W200" s="87">
        <f>+(S200/100)*R200</f>
        <v>699.48263899267999</v>
      </c>
      <c r="Z200" t="e">
        <v>#N/A</v>
      </c>
      <c r="AA200" t="e">
        <v>#N/A</v>
      </c>
    </row>
    <row r="201" spans="1:27">
      <c r="A201" s="130" t="s">
        <v>423</v>
      </c>
      <c r="B201" s="130" t="s">
        <v>8</v>
      </c>
      <c r="C201" s="130">
        <v>5444414</v>
      </c>
      <c r="D201" s="130" t="s">
        <v>424</v>
      </c>
      <c r="E201" s="126">
        <f>+IF(F201="x",1,0)+IF(G201="x",0.25,0)+IF(H201="x",1,0)+IF(I201="x",0.3,0)</f>
        <v>2.25</v>
      </c>
      <c r="F201" s="127" t="s">
        <v>3212</v>
      </c>
      <c r="G201" s="127" t="s">
        <v>3212</v>
      </c>
      <c r="H201" s="127" t="s">
        <v>3212</v>
      </c>
      <c r="I201" s="127"/>
      <c r="J201" s="48"/>
      <c r="K201" s="48"/>
      <c r="L201" s="89">
        <f>+L$5*E201</f>
        <v>2687.2479711451756</v>
      </c>
      <c r="M201" s="89">
        <f>+M$5*E201</f>
        <v>762.95795085662758</v>
      </c>
      <c r="N201" s="89">
        <f>+L201+M201</f>
        <v>3450.2059220018032</v>
      </c>
      <c r="O201" s="89">
        <f>+O$5*E201</f>
        <v>38147.897542831379</v>
      </c>
      <c r="P201" s="128">
        <v>0.71799999999999997</v>
      </c>
      <c r="Q201" s="48" t="s">
        <v>3228</v>
      </c>
      <c r="R201" s="87">
        <v>699.53122248956004</v>
      </c>
      <c r="S201" s="87">
        <v>100</v>
      </c>
      <c r="T201" s="87">
        <v>1.6472511291504</v>
      </c>
      <c r="U201" s="87">
        <v>1.8323934078216999</v>
      </c>
      <c r="V201" s="87">
        <v>1.7256038188934</v>
      </c>
      <c r="W201" s="87">
        <f>+(S201/100)*R201</f>
        <v>699.53122248956004</v>
      </c>
      <c r="Z201" t="e">
        <v>#N/A</v>
      </c>
      <c r="AA201" t="e">
        <v>#N/A</v>
      </c>
    </row>
    <row r="202" spans="1:27">
      <c r="A202" s="130" t="s">
        <v>380</v>
      </c>
      <c r="B202" s="130" t="s">
        <v>8</v>
      </c>
      <c r="C202" s="130">
        <v>5444448</v>
      </c>
      <c r="D202" s="130" t="s">
        <v>381</v>
      </c>
      <c r="E202" s="126">
        <f>+IF(F202="x",1,0)+IF(G202="x",0.25,0)+IF(H202="x",1,0)+IF(I202="x",0.3,0)</f>
        <v>2.25</v>
      </c>
      <c r="F202" s="127" t="s">
        <v>3212</v>
      </c>
      <c r="G202" s="127" t="s">
        <v>3212</v>
      </c>
      <c r="H202" s="127" t="s">
        <v>3212</v>
      </c>
      <c r="I202" s="127"/>
      <c r="J202" s="48"/>
      <c r="K202" s="48"/>
      <c r="L202" s="89">
        <f>+L$5*E202</f>
        <v>2687.2479711451756</v>
      </c>
      <c r="M202" s="89">
        <f>+M$5*E202</f>
        <v>762.95795085662758</v>
      </c>
      <c r="N202" s="89">
        <f>+L202+M202</f>
        <v>3450.2059220018032</v>
      </c>
      <c r="O202" s="89">
        <f>+O$5*E202</f>
        <v>38147.897542831379</v>
      </c>
      <c r="P202" s="128">
        <v>1.125</v>
      </c>
      <c r="Q202" s="48" t="s">
        <v>3228</v>
      </c>
      <c r="R202" s="87">
        <v>1485.4155930101999</v>
      </c>
      <c r="S202" s="87">
        <v>100</v>
      </c>
      <c r="T202" s="87">
        <v>0.82688474655151001</v>
      </c>
      <c r="U202" s="87">
        <v>1.3253285884857</v>
      </c>
      <c r="V202" s="87">
        <v>1.1890995318963999</v>
      </c>
      <c r="W202" s="87">
        <f>+(S202/100)*R202</f>
        <v>1485.4155930101999</v>
      </c>
      <c r="Z202" t="e">
        <v>#N/A</v>
      </c>
      <c r="AA202" t="e">
        <v>#N/A</v>
      </c>
    </row>
    <row r="203" spans="1:27">
      <c r="A203" s="119" t="s">
        <v>384</v>
      </c>
      <c r="B203" s="119" t="s">
        <v>8</v>
      </c>
      <c r="C203" s="119">
        <v>1354887</v>
      </c>
      <c r="D203" s="119" t="s">
        <v>383</v>
      </c>
      <c r="E203" s="126">
        <f>+IF(F203="x",1,0)+IF(G203="x",0.25,0)+IF(H203="x",1,0)+IF(I203="x",0.3,0)+J203</f>
        <v>4.6925919065035817</v>
      </c>
      <c r="F203" s="126" t="s">
        <v>3212</v>
      </c>
      <c r="G203" s="126" t="s">
        <v>3213</v>
      </c>
      <c r="H203" s="127"/>
      <c r="I203" s="127"/>
      <c r="J203" s="48">
        <f>0.75*(W203/10000)</f>
        <v>3.6925919065035813</v>
      </c>
      <c r="K203" s="48"/>
      <c r="L203" s="89">
        <f>+L$5*E203</f>
        <v>5604.5147022951205</v>
      </c>
      <c r="M203" s="89">
        <f>+M$5*E203</f>
        <v>1591.2223578632747</v>
      </c>
      <c r="N203" s="89">
        <f>+L203+M203</f>
        <v>7195.7370601583953</v>
      </c>
      <c r="O203" s="89">
        <f>+O$5*E203</f>
        <v>79561.117893163741</v>
      </c>
      <c r="P203" s="128" t="e">
        <v>#N/A</v>
      </c>
      <c r="Q203" s="48" t="e">
        <v>#N/A</v>
      </c>
      <c r="R203" s="87">
        <v>54637.315010920996</v>
      </c>
      <c r="S203" s="87">
        <v>90.111599999999996</v>
      </c>
      <c r="T203" s="87">
        <v>4.4156592339276999E-3</v>
      </c>
      <c r="U203" s="87">
        <v>0.78966706991196001</v>
      </c>
      <c r="V203" s="87">
        <v>0.45501371442721</v>
      </c>
      <c r="W203" s="87">
        <f>+(S203/100)*R203</f>
        <v>49234.558753381083</v>
      </c>
      <c r="Z203" t="e">
        <v>#N/A</v>
      </c>
      <c r="AA203" t="e">
        <v>#N/A</v>
      </c>
    </row>
    <row r="204" spans="1:27">
      <c r="A204" s="116" t="s">
        <v>382</v>
      </c>
      <c r="B204" s="116" t="s">
        <v>8</v>
      </c>
      <c r="C204" s="116">
        <v>1354887</v>
      </c>
      <c r="D204" s="116" t="s">
        <v>383</v>
      </c>
      <c r="E204" s="126">
        <f>+IF(F204="x",1,0)+IF(G204="x",0.25,0)+IF(H204="x",1,0)+IF(I204="x",0.3,0)+J204</f>
        <v>0.63361520727826504</v>
      </c>
      <c r="F204" s="127"/>
      <c r="G204" s="127"/>
      <c r="H204" s="127"/>
      <c r="I204" s="127"/>
      <c r="J204" s="48">
        <f>0.75*(W204/10000)</f>
        <v>0.63361520727826504</v>
      </c>
      <c r="K204" s="48"/>
      <c r="L204" s="89">
        <f>+L$5*E204</f>
        <v>756.74719122011004</v>
      </c>
      <c r="M204" s="89">
        <f>+M$5*E204</f>
        <v>214.85411563405441</v>
      </c>
      <c r="N204" s="89">
        <f>+L204+M204</f>
        <v>971.60130685416448</v>
      </c>
      <c r="O204" s="89">
        <f>+O$5*E204</f>
        <v>10742.70578170272</v>
      </c>
      <c r="P204" s="127"/>
      <c r="Q204" s="48"/>
      <c r="R204" s="87">
        <v>15308.987193481</v>
      </c>
      <c r="S204" s="87">
        <v>55.184600000000003</v>
      </c>
      <c r="T204" s="87">
        <v>1.9449926912785E-2</v>
      </c>
      <c r="U204" s="87">
        <v>1.1193696260452</v>
      </c>
      <c r="V204" s="87">
        <v>0.46679583104847</v>
      </c>
      <c r="W204" s="87">
        <v>8448.2027637102001</v>
      </c>
      <c r="Z204" t="e">
        <v>#N/A</v>
      </c>
      <c r="AA204" t="e">
        <v>#N/A</v>
      </c>
    </row>
    <row r="205" spans="1:27">
      <c r="A205" s="119" t="s">
        <v>2693</v>
      </c>
      <c r="B205" s="119" t="s">
        <v>8</v>
      </c>
      <c r="C205" s="119">
        <v>5443705</v>
      </c>
      <c r="D205" s="119" t="s">
        <v>2694</v>
      </c>
      <c r="E205" s="126">
        <f>+IF(F205="x",1,0)+IF(G205="x",0.25,0)+IF(H205="x",1,0)+IF(I205="x",0.3,0)+J205</f>
        <v>2.4187039640370127</v>
      </c>
      <c r="F205" s="127" t="s">
        <v>3212</v>
      </c>
      <c r="G205" s="127" t="s">
        <v>3213</v>
      </c>
      <c r="H205" s="126" t="s">
        <v>3212</v>
      </c>
      <c r="I205" s="127"/>
      <c r="J205" s="48">
        <f>0.75*(W205/10000)</f>
        <v>0.41870396403701249</v>
      </c>
      <c r="K205" s="48"/>
      <c r="L205" s="89">
        <f>+L$5*E205</f>
        <v>2888.7365867374474</v>
      </c>
      <c r="M205" s="89">
        <f>+M$5*E205</f>
        <v>820.16418672465841</v>
      </c>
      <c r="N205" s="89">
        <f>+L205+M205</f>
        <v>3708.9007734621059</v>
      </c>
      <c r="O205" s="89">
        <f>+O$5*E205</f>
        <v>41008.209336232918</v>
      </c>
      <c r="P205" s="128">
        <v>1.089</v>
      </c>
      <c r="Q205" s="48" t="s">
        <v>3228</v>
      </c>
      <c r="R205" s="87">
        <v>5582.7195204934997</v>
      </c>
      <c r="S205" s="87">
        <v>100</v>
      </c>
      <c r="T205" s="87">
        <v>0.91498768329619995</v>
      </c>
      <c r="U205" s="87">
        <v>1.4391894340514999</v>
      </c>
      <c r="V205" s="87">
        <v>1.273027377869</v>
      </c>
      <c r="W205" s="87">
        <f>+(S205/100)*R205</f>
        <v>5582.7195204934997</v>
      </c>
      <c r="Z205" t="e">
        <v>#N/A</v>
      </c>
      <c r="AA205" t="e">
        <v>#N/A</v>
      </c>
    </row>
    <row r="206" spans="1:27">
      <c r="A206" s="130" t="s">
        <v>385</v>
      </c>
      <c r="B206" s="130" t="s">
        <v>8</v>
      </c>
      <c r="C206" s="130">
        <v>5444694</v>
      </c>
      <c r="D206" s="130" t="s">
        <v>386</v>
      </c>
      <c r="E206" s="126">
        <f>+IF(F206="x",1,0)+IF(G206="x",0.25,0)+IF(H206="x",1,0)+IF(I206="x",0.3,0)</f>
        <v>1.25</v>
      </c>
      <c r="F206" s="127" t="s">
        <v>3212</v>
      </c>
      <c r="G206" s="133" t="s">
        <v>3212</v>
      </c>
      <c r="H206" s="127"/>
      <c r="I206" s="127"/>
      <c r="J206" s="48" t="s">
        <v>3213</v>
      </c>
      <c r="K206" s="48"/>
      <c r="L206" s="89">
        <f>+L$5*E206</f>
        <v>1492.9155395250975</v>
      </c>
      <c r="M206" s="89">
        <f>+M$5*E206</f>
        <v>423.86552825368199</v>
      </c>
      <c r="N206" s="89">
        <f>+L206+M206</f>
        <v>1916.7810677787795</v>
      </c>
      <c r="O206" s="89">
        <f>+O$5*E206</f>
        <v>21193.276412684099</v>
      </c>
      <c r="P206" s="128" t="e">
        <v>#N/A</v>
      </c>
      <c r="Q206" s="48" t="e">
        <v>#N/A</v>
      </c>
      <c r="R206" s="87">
        <v>3773.3528429717999</v>
      </c>
      <c r="S206" s="87">
        <v>14.9306</v>
      </c>
      <c r="T206" s="87">
        <v>7.4435397982597004E-2</v>
      </c>
      <c r="U206" s="87">
        <v>0.40771251916884999</v>
      </c>
      <c r="V206" s="87">
        <v>0.18670393182346001</v>
      </c>
      <c r="W206" s="87">
        <f>+(S206/100)*R206</f>
        <v>563.3842195727475</v>
      </c>
      <c r="Z206" t="e">
        <v>#N/A</v>
      </c>
      <c r="AA206" t="e">
        <v>#N/A</v>
      </c>
    </row>
    <row r="207" spans="1:27">
      <c r="A207" s="116" t="s">
        <v>387</v>
      </c>
      <c r="B207" s="116" t="s">
        <v>64</v>
      </c>
      <c r="C207" s="116">
        <v>7600324</v>
      </c>
      <c r="D207" s="116" t="s">
        <v>388</v>
      </c>
      <c r="E207" s="126">
        <f>+IF(F207="x",1,0)+IF(G207="x",0.25,0)+IF(H207="x",1,0)+IF(I207="x",0.3,0)+J207</f>
        <v>1.4131899201612175</v>
      </c>
      <c r="F207" s="126" t="s">
        <v>3212</v>
      </c>
      <c r="G207" s="127"/>
      <c r="H207" s="127"/>
      <c r="I207" s="127"/>
      <c r="J207" s="48">
        <f>0.75*(W207/10000)</f>
        <v>0.41318992016121758</v>
      </c>
      <c r="K207" s="48"/>
      <c r="L207" s="89">
        <f>+L$5*E207</f>
        <v>1687.8185536871308</v>
      </c>
      <c r="M207" s="89">
        <f>+M$5*E207</f>
        <v>479.20199362553052</v>
      </c>
      <c r="N207" s="89">
        <f>+L207+M207</f>
        <v>2167.0205473126612</v>
      </c>
      <c r="O207" s="89">
        <f>+O$5*E207</f>
        <v>23960.099681276526</v>
      </c>
      <c r="P207" s="127"/>
      <c r="Q207" s="48"/>
      <c r="R207" s="87">
        <v>5509.1989354801999</v>
      </c>
      <c r="S207" s="87">
        <v>100</v>
      </c>
      <c r="T207" s="87">
        <v>0.23686857521533999</v>
      </c>
      <c r="U207" s="87">
        <v>2.9400930404663002</v>
      </c>
      <c r="V207" s="87">
        <v>2.4488702861754001</v>
      </c>
      <c r="W207" s="87">
        <v>5509.1989354829002</v>
      </c>
      <c r="Z207" t="e">
        <v>#N/A</v>
      </c>
      <c r="AA207" t="e">
        <v>#N/A</v>
      </c>
    </row>
    <row r="208" spans="1:27">
      <c r="A208" s="116" t="s">
        <v>389</v>
      </c>
      <c r="B208" s="116" t="s">
        <v>64</v>
      </c>
      <c r="C208" s="116">
        <v>7600324</v>
      </c>
      <c r="D208" s="116" t="s">
        <v>388</v>
      </c>
      <c r="E208" s="126">
        <f>+IF(F208="x",1,0)+IF(G208="x",0.25,0)+IF(H208="x",1,0)+IF(I208="x",0.3,0)+J208</f>
        <v>0.41871083111663254</v>
      </c>
      <c r="F208" s="126" t="s">
        <v>3213</v>
      </c>
      <c r="G208" s="127"/>
      <c r="H208" s="127"/>
      <c r="I208" s="127"/>
      <c r="J208" s="48">
        <f>0.75*(W208/10000)</f>
        <v>0.41871083111663254</v>
      </c>
      <c r="K208" s="48"/>
      <c r="L208" s="89">
        <f>+L$5*E208</f>
        <v>500.07992507319159</v>
      </c>
      <c r="M208" s="89">
        <f>+M$5*E208</f>
        <v>141.98167009343175</v>
      </c>
      <c r="N208" s="89">
        <f>+L208+M208</f>
        <v>642.06159516662331</v>
      </c>
      <c r="O208" s="89">
        <f>+O$5*E208</f>
        <v>7099.0835046715874</v>
      </c>
      <c r="P208" s="127"/>
      <c r="Q208" s="48"/>
      <c r="R208" s="87">
        <v>5582.8110815515001</v>
      </c>
      <c r="S208" s="87">
        <v>100</v>
      </c>
      <c r="T208" s="87">
        <v>0.22603969275951</v>
      </c>
      <c r="U208" s="87">
        <v>2.8006844520568999</v>
      </c>
      <c r="V208" s="87">
        <v>2.4277817592156001</v>
      </c>
      <c r="W208" s="87">
        <v>5582.8110815550999</v>
      </c>
      <c r="Z208" t="e">
        <v>#N/A</v>
      </c>
      <c r="AA208" t="e">
        <v>#N/A</v>
      </c>
    </row>
    <row r="209" spans="1:27">
      <c r="A209" s="116" t="s">
        <v>263</v>
      </c>
      <c r="B209" s="116" t="s">
        <v>8</v>
      </c>
      <c r="C209" s="116">
        <v>1354889</v>
      </c>
      <c r="D209" s="116" t="s">
        <v>390</v>
      </c>
      <c r="E209" s="126">
        <f>+IF(F209="x",1,0)+IF(G209="x",0.25,0)+IF(H209="x",1,0)+IF(I209="x",0.3,0)+J209</f>
        <v>4.6307452650903249</v>
      </c>
      <c r="F209" s="127" t="s">
        <v>3212</v>
      </c>
      <c r="G209" s="127"/>
      <c r="H209" s="127"/>
      <c r="I209" s="127"/>
      <c r="J209" s="48">
        <f>0.75*(W209/10000)</f>
        <v>3.6307452650903249</v>
      </c>
      <c r="K209" s="48"/>
      <c r="L209" s="89">
        <f>+L$5*E209</f>
        <v>5530.6492526684906</v>
      </c>
      <c r="M209" s="89">
        <f>+M$5*E209</f>
        <v>1570.2506303965977</v>
      </c>
      <c r="N209" s="89">
        <f>+L209+M209</f>
        <v>7100.899883065088</v>
      </c>
      <c r="O209" s="89">
        <f>+O$5*E209</f>
        <v>78512.531519829892</v>
      </c>
      <c r="P209" s="127"/>
      <c r="Q209" s="48"/>
      <c r="R209" s="87">
        <v>51076.844673086998</v>
      </c>
      <c r="S209" s="87">
        <v>94.778599999999997</v>
      </c>
      <c r="T209" s="87">
        <v>1.3352111913264001E-2</v>
      </c>
      <c r="U209" s="87">
        <v>1.0379953384399001</v>
      </c>
      <c r="V209" s="87">
        <v>0.51395023747554003</v>
      </c>
      <c r="W209" s="87">
        <v>48409.936867871002</v>
      </c>
      <c r="Z209" t="e">
        <v>#N/A</v>
      </c>
      <c r="AA209" t="e">
        <v>#N/A</v>
      </c>
    </row>
    <row r="210" spans="1:27">
      <c r="A210" s="116" t="s">
        <v>340</v>
      </c>
      <c r="B210" s="116" t="s">
        <v>8</v>
      </c>
      <c r="C210" s="116">
        <v>1354889</v>
      </c>
      <c r="D210" s="116" t="s">
        <v>390</v>
      </c>
      <c r="E210" s="126">
        <f>+IF(F210="x",1,0)+IF(G210="x",0.25,0)+IF(H210="x",1,0)+IF(I210="x",0.3,0)+J210</f>
        <v>1.6132811499399</v>
      </c>
      <c r="F210" s="127"/>
      <c r="G210" s="127"/>
      <c r="H210" s="127"/>
      <c r="I210" s="127"/>
      <c r="J210" s="48">
        <f>0.75*(W210/10000)</f>
        <v>1.6132811499399</v>
      </c>
      <c r="K210" s="48"/>
      <c r="L210" s="89">
        <f>+L$5*E210</f>
        <v>1926.7939986945566</v>
      </c>
      <c r="M210" s="89">
        <f>+M$5*E210</f>
        <v>547.05141347278663</v>
      </c>
      <c r="N210" s="89">
        <f>+L210+M210</f>
        <v>2473.8454121673431</v>
      </c>
      <c r="O210" s="89">
        <f>+O$5*E210</f>
        <v>27352.570673639329</v>
      </c>
      <c r="P210" s="127"/>
      <c r="Q210" s="48"/>
      <c r="R210" s="87">
        <v>38734.11653359</v>
      </c>
      <c r="S210" s="87">
        <v>55.533499999999997</v>
      </c>
      <c r="T210" s="87">
        <v>4.3105245567858002E-3</v>
      </c>
      <c r="U210" s="87">
        <v>1.2643504142761</v>
      </c>
      <c r="V210" s="87">
        <v>0.63545627152543005</v>
      </c>
      <c r="W210" s="87">
        <v>21510.415332532</v>
      </c>
      <c r="Z210" t="e">
        <v>#N/A</v>
      </c>
      <c r="AA210" t="e">
        <v>#N/A</v>
      </c>
    </row>
    <row r="211" spans="1:27">
      <c r="A211" s="119" t="s">
        <v>391</v>
      </c>
      <c r="B211" s="119" t="s">
        <v>8</v>
      </c>
      <c r="C211" s="119">
        <v>5444669</v>
      </c>
      <c r="D211" s="119" t="s">
        <v>392</v>
      </c>
      <c r="E211" s="126">
        <f>+IF(F211="x",1,0)+IF(G211="x",0.25,0)+IF(H211="x",1,0)+IF(I211="x",0.3,0)+J211</f>
        <v>2.7300815403844307</v>
      </c>
      <c r="F211" s="127" t="s">
        <v>3212</v>
      </c>
      <c r="G211" s="127" t="s">
        <v>3213</v>
      </c>
      <c r="H211" s="127" t="s">
        <v>3212</v>
      </c>
      <c r="I211" s="127"/>
      <c r="J211" s="48">
        <f>0.75*(W211/10000)</f>
        <v>0.73008154038443063</v>
      </c>
      <c r="K211" s="48"/>
      <c r="L211" s="89">
        <f>+L$5*E211</f>
        <v>3260.6249246484253</v>
      </c>
      <c r="M211" s="89">
        <f>+M$5*E211</f>
        <v>925.74996343253804</v>
      </c>
      <c r="N211" s="89">
        <f>+L211+M211</f>
        <v>4186.3748880809635</v>
      </c>
      <c r="O211" s="89">
        <f>+O$5*E211</f>
        <v>46287.498171626903</v>
      </c>
      <c r="P211" s="128">
        <v>2.3969999999999998</v>
      </c>
      <c r="Q211" s="48" t="s">
        <v>3228</v>
      </c>
      <c r="R211" s="87">
        <v>10189.226868983</v>
      </c>
      <c r="S211" s="87">
        <v>95.5364</v>
      </c>
      <c r="T211" s="87">
        <v>2.659909054637E-2</v>
      </c>
      <c r="U211" s="87">
        <v>0.92466008663177002</v>
      </c>
      <c r="V211" s="87">
        <v>0.63916515739002</v>
      </c>
      <c r="W211" s="87">
        <f>+(S211/100)*R211</f>
        <v>9734.420538459075</v>
      </c>
      <c r="Z211" t="e">
        <v>#N/A</v>
      </c>
      <c r="AA211" t="e">
        <v>#N/A</v>
      </c>
    </row>
    <row r="212" spans="1:27">
      <c r="A212" s="130" t="s">
        <v>393</v>
      </c>
      <c r="B212" s="130" t="s">
        <v>8</v>
      </c>
      <c r="C212" s="130">
        <v>5444732</v>
      </c>
      <c r="D212" s="130" t="s">
        <v>394</v>
      </c>
      <c r="E212" s="126">
        <f>+IF(F212="x",1,0)+IF(G212="x",0.25,0)+IF(H212="x",1,0)+IF(I212="x",0.3,0)</f>
        <v>2.25</v>
      </c>
      <c r="F212" s="127" t="s">
        <v>3212</v>
      </c>
      <c r="G212" s="127" t="s">
        <v>3212</v>
      </c>
      <c r="H212" s="127" t="s">
        <v>3212</v>
      </c>
      <c r="I212" s="127"/>
      <c r="J212" s="48"/>
      <c r="K212" s="48"/>
      <c r="L212" s="89">
        <f>+L$5*E212</f>
        <v>2687.2479711451756</v>
      </c>
      <c r="M212" s="89">
        <f>+M$5*E212</f>
        <v>762.95795085662758</v>
      </c>
      <c r="N212" s="89">
        <f>+L212+M212</f>
        <v>3450.2059220018032</v>
      </c>
      <c r="O212" s="89">
        <f>+O$5*E212</f>
        <v>38147.897542831379</v>
      </c>
      <c r="P212" s="128">
        <v>2.125</v>
      </c>
      <c r="Q212" s="48" t="s">
        <v>3228</v>
      </c>
      <c r="R212" s="87">
        <v>1285.1465445174999</v>
      </c>
      <c r="S212" s="87">
        <v>100</v>
      </c>
      <c r="T212" s="87">
        <v>0.23655317723750999</v>
      </c>
      <c r="U212" s="87">
        <v>0.95146942138671997</v>
      </c>
      <c r="V212" s="87">
        <v>0.49655334973335002</v>
      </c>
      <c r="W212" s="87">
        <f>+(S212/100)*R212</f>
        <v>1285.1465445174999</v>
      </c>
      <c r="Z212" t="e">
        <v>#N/A</v>
      </c>
      <c r="AA212" t="e">
        <v>#N/A</v>
      </c>
    </row>
    <row r="213" spans="1:27">
      <c r="A213" s="130" t="s">
        <v>395</v>
      </c>
      <c r="B213" s="130" t="s">
        <v>8</v>
      </c>
      <c r="C213" s="130">
        <v>5444733</v>
      </c>
      <c r="D213" s="130" t="s">
        <v>396</v>
      </c>
      <c r="E213" s="126">
        <f>+IF(F213="x",1,0)+IF(G213="x",0.25,0)+IF(H213="x",1,0)+IF(I213="x",0.3,0)</f>
        <v>1.55</v>
      </c>
      <c r="F213" s="127" t="s">
        <v>3212</v>
      </c>
      <c r="G213" s="127" t="s">
        <v>3212</v>
      </c>
      <c r="H213" s="127"/>
      <c r="I213" s="127" t="s">
        <v>3212</v>
      </c>
      <c r="J213" s="48"/>
      <c r="K213" s="48"/>
      <c r="L213" s="89">
        <f>+L$5*E213</f>
        <v>1851.2152690111211</v>
      </c>
      <c r="M213" s="89">
        <f>+M$5*E213</f>
        <v>525.59325503456569</v>
      </c>
      <c r="N213" s="89">
        <f>+L213+M213</f>
        <v>2376.8085240456867</v>
      </c>
      <c r="O213" s="89">
        <f>+O$5*E213</f>
        <v>26279.662751728283</v>
      </c>
      <c r="P213" s="128">
        <v>2.528</v>
      </c>
      <c r="Q213" s="48">
        <v>2.1640000000000001</v>
      </c>
      <c r="R213" s="87">
        <v>2326.4399080061999</v>
      </c>
      <c r="S213" s="87">
        <v>100</v>
      </c>
      <c r="T213" s="87">
        <v>3.7953641265631E-2</v>
      </c>
      <c r="U213" s="87">
        <v>0.83329796791077004</v>
      </c>
      <c r="V213" s="87">
        <v>0.37445696571142001</v>
      </c>
      <c r="W213" s="87">
        <f>+(S213/100)*R213</f>
        <v>2326.4399080061999</v>
      </c>
      <c r="Z213" t="e">
        <v>#N/A</v>
      </c>
      <c r="AA213" t="e">
        <v>#N/A</v>
      </c>
    </row>
    <row r="214" spans="1:27">
      <c r="A214" s="116" t="s">
        <v>2994</v>
      </c>
      <c r="B214" s="116" t="s">
        <v>8</v>
      </c>
      <c r="C214" s="116">
        <v>5444729</v>
      </c>
      <c r="D214" s="116" t="s">
        <v>2995</v>
      </c>
      <c r="E214" s="65">
        <f>+IF(F214="x",1,0)+IF(G214="x",0.25,0)+IF(H214="x",1,0)+IF(I214="x",0.3,0)+J214+K214</f>
        <v>1.0446888317091001</v>
      </c>
      <c r="F214" s="126" t="s">
        <v>3212</v>
      </c>
      <c r="G214" s="127"/>
      <c r="H214" s="127"/>
      <c r="I214" s="127"/>
      <c r="J214" s="81">
        <v>4.4688831709100152E-2</v>
      </c>
      <c r="K214" s="48"/>
      <c r="L214" s="89">
        <f>+L$5*E214</f>
        <v>1247.7057526614681</v>
      </c>
      <c r="M214" s="89">
        <f>+M$5*E214</f>
        <v>354.24606681047965</v>
      </c>
      <c r="N214" s="89">
        <f>+L214+M214</f>
        <v>1601.9518194719476</v>
      </c>
      <c r="O214" s="89">
        <f>+O$5*E214</f>
        <v>17712.303340523984</v>
      </c>
      <c r="P214" s="127"/>
      <c r="Q214" s="48"/>
      <c r="R214" s="87">
        <v>623.56871901488</v>
      </c>
      <c r="S214" s="87">
        <v>95.555000000000007</v>
      </c>
      <c r="T214" s="87">
        <v>6.087301671505E-2</v>
      </c>
      <c r="U214" s="87">
        <v>0.58770322799682995</v>
      </c>
      <c r="V214" s="87">
        <v>0.29495281011787999</v>
      </c>
      <c r="W214" s="87">
        <v>595.85082809743005</v>
      </c>
      <c r="Z214" t="e">
        <v>#N/A</v>
      </c>
      <c r="AA214" t="e">
        <v>#N/A</v>
      </c>
    </row>
    <row r="215" spans="1:27">
      <c r="A215" s="130" t="s">
        <v>397</v>
      </c>
      <c r="B215" s="130" t="s">
        <v>8</v>
      </c>
      <c r="C215" s="130">
        <v>5444382</v>
      </c>
      <c r="D215" s="130" t="s">
        <v>398</v>
      </c>
      <c r="E215" s="126">
        <f>+IF(F215="x",1,0)+IF(G215="x",0.25,0)+IF(H215="x",1,0)+IF(I215="x",0.3,0)</f>
        <v>2.25</v>
      </c>
      <c r="F215" s="127" t="s">
        <v>3212</v>
      </c>
      <c r="G215" s="127" t="s">
        <v>3212</v>
      </c>
      <c r="H215" s="127" t="s">
        <v>3212</v>
      </c>
      <c r="I215" s="127"/>
      <c r="J215" s="48"/>
      <c r="K215" s="48"/>
      <c r="L215" s="89">
        <f>+L$5*E215</f>
        <v>2687.2479711451756</v>
      </c>
      <c r="M215" s="89">
        <f>+M$5*E215</f>
        <v>762.95795085662758</v>
      </c>
      <c r="N215" s="89">
        <f>+L215+M215</f>
        <v>3450.2059220018032</v>
      </c>
      <c r="O215" s="89">
        <f>+O$5*E215</f>
        <v>38147.897542831379</v>
      </c>
      <c r="P215" s="128">
        <v>0.93600000000000005</v>
      </c>
      <c r="Q215" s="48" t="s">
        <v>3228</v>
      </c>
      <c r="R215" s="87">
        <v>687.41304300704996</v>
      </c>
      <c r="S215" s="87">
        <v>100</v>
      </c>
      <c r="T215" s="87">
        <v>1.3215436935425</v>
      </c>
      <c r="U215" s="87">
        <v>1.5657716989517001</v>
      </c>
      <c r="V215" s="87">
        <v>1.4717621455351999</v>
      </c>
      <c r="W215" s="87">
        <f>+(S215/100)*R215</f>
        <v>687.41304300704996</v>
      </c>
      <c r="Z215" t="e">
        <v>#N/A</v>
      </c>
      <c r="AA215" t="e">
        <v>#N/A</v>
      </c>
    </row>
    <row r="216" spans="1:27">
      <c r="A216" s="130" t="s">
        <v>399</v>
      </c>
      <c r="B216" s="130" t="s">
        <v>8</v>
      </c>
      <c r="C216" s="130">
        <v>5444381</v>
      </c>
      <c r="D216" s="130" t="s">
        <v>400</v>
      </c>
      <c r="E216" s="126">
        <f>+IF(F216="x",1,0)+IF(G216="x",0.25,0)+IF(H216="x",1,0)+IF(I216="x",0.3,0)</f>
        <v>2.25</v>
      </c>
      <c r="F216" s="127" t="s">
        <v>3212</v>
      </c>
      <c r="G216" s="127" t="s">
        <v>3212</v>
      </c>
      <c r="H216" s="127" t="s">
        <v>3212</v>
      </c>
      <c r="I216" s="127"/>
      <c r="J216" s="48"/>
      <c r="K216" s="48"/>
      <c r="L216" s="89">
        <f>+L$5*E216</f>
        <v>2687.2479711451756</v>
      </c>
      <c r="M216" s="89">
        <f>+M$5*E216</f>
        <v>762.95795085662758</v>
      </c>
      <c r="N216" s="89">
        <f>+L216+M216</f>
        <v>3450.2059220018032</v>
      </c>
      <c r="O216" s="89">
        <f>+O$5*E216</f>
        <v>38147.897542831379</v>
      </c>
      <c r="P216" s="128">
        <v>0.84299999999999997</v>
      </c>
      <c r="Q216" s="48" t="s">
        <v>3228</v>
      </c>
      <c r="R216" s="87">
        <v>663.36221750298</v>
      </c>
      <c r="S216" s="87">
        <v>100</v>
      </c>
      <c r="T216" s="87">
        <v>1.3465657234191999</v>
      </c>
      <c r="U216" s="87">
        <v>1.6051971912384</v>
      </c>
      <c r="V216" s="87">
        <v>1.5033562101569999</v>
      </c>
      <c r="W216" s="87">
        <f>+(S216/100)*R216</f>
        <v>663.36221750298</v>
      </c>
      <c r="Z216" t="e">
        <v>#N/A</v>
      </c>
      <c r="AA216" t="e">
        <v>#N/A</v>
      </c>
    </row>
    <row r="217" spans="1:27">
      <c r="A217" s="130" t="s">
        <v>401</v>
      </c>
      <c r="B217" s="130" t="s">
        <v>8</v>
      </c>
      <c r="C217" s="130">
        <v>5444380</v>
      </c>
      <c r="D217" s="130" t="s">
        <v>402</v>
      </c>
      <c r="E217" s="126">
        <f>+IF(F217="x",1,0)+IF(G217="x",0.25,0)+IF(H217="x",1,0)+IF(I217="x",0.3,0)</f>
        <v>2.25</v>
      </c>
      <c r="F217" s="127" t="s">
        <v>3212</v>
      </c>
      <c r="G217" s="127" t="s">
        <v>3212</v>
      </c>
      <c r="H217" s="127" t="s">
        <v>3212</v>
      </c>
      <c r="I217" s="127"/>
      <c r="J217" s="48"/>
      <c r="K217" s="48"/>
      <c r="L217" s="89">
        <f>+L$5*E217</f>
        <v>2687.2479711451756</v>
      </c>
      <c r="M217" s="89">
        <f>+M$5*E217</f>
        <v>762.95795085662758</v>
      </c>
      <c r="N217" s="89">
        <f>+L217+M217</f>
        <v>3450.2059220018032</v>
      </c>
      <c r="O217" s="89">
        <f>+O$5*E217</f>
        <v>38147.897542831379</v>
      </c>
      <c r="P217" s="128">
        <v>0.81599999999999995</v>
      </c>
      <c r="Q217" s="48" t="s">
        <v>3228</v>
      </c>
      <c r="R217" s="87">
        <v>697.79206949895001</v>
      </c>
      <c r="S217" s="87">
        <v>100</v>
      </c>
      <c r="T217" s="87">
        <v>1.4220525026321</v>
      </c>
      <c r="U217" s="87">
        <v>1.627485871315</v>
      </c>
      <c r="V217" s="87">
        <v>1.5195065053976</v>
      </c>
      <c r="W217" s="87">
        <f>+(S217/100)*R217</f>
        <v>697.79206949895001</v>
      </c>
      <c r="Z217" t="e">
        <v>#N/A</v>
      </c>
      <c r="AA217" t="e">
        <v>#N/A</v>
      </c>
    </row>
    <row r="218" spans="1:27">
      <c r="A218" s="130" t="s">
        <v>403</v>
      </c>
      <c r="B218" s="130" t="s">
        <v>8</v>
      </c>
      <c r="C218" s="130">
        <v>5444379</v>
      </c>
      <c r="D218" s="130" t="s">
        <v>404</v>
      </c>
      <c r="E218" s="126">
        <f>+IF(F218="x",1,0)+IF(G218="x",0.25,0)+IF(H218="x",1,0)+IF(I218="x",0.3,0)</f>
        <v>2.25</v>
      </c>
      <c r="F218" s="127" t="s">
        <v>3212</v>
      </c>
      <c r="G218" s="127" t="s">
        <v>3212</v>
      </c>
      <c r="H218" s="127" t="s">
        <v>3212</v>
      </c>
      <c r="I218" s="127"/>
      <c r="J218" s="48"/>
      <c r="K218" s="48"/>
      <c r="L218" s="89">
        <f>+L$5*E218</f>
        <v>2687.2479711451756</v>
      </c>
      <c r="M218" s="89">
        <f>+M$5*E218</f>
        <v>762.95795085662758</v>
      </c>
      <c r="N218" s="89">
        <f>+L218+M218</f>
        <v>3450.2059220018032</v>
      </c>
      <c r="O218" s="89">
        <f>+O$5*E218</f>
        <v>38147.897542831379</v>
      </c>
      <c r="P218" s="128">
        <v>0.85799999999999998</v>
      </c>
      <c r="Q218" s="48" t="s">
        <v>3228</v>
      </c>
      <c r="R218" s="87">
        <v>698.14607998274005</v>
      </c>
      <c r="S218" s="87">
        <v>100</v>
      </c>
      <c r="T218" s="87">
        <v>1.0454598665237</v>
      </c>
      <c r="U218" s="87">
        <v>1.6717475652695</v>
      </c>
      <c r="V218" s="87">
        <v>1.4922368415048</v>
      </c>
      <c r="W218" s="87">
        <f>+(S218/100)*R218</f>
        <v>698.14607998274005</v>
      </c>
      <c r="Z218" t="e">
        <v>#N/A</v>
      </c>
      <c r="AA218" t="e">
        <v>#N/A</v>
      </c>
    </row>
    <row r="219" spans="1:27">
      <c r="A219" s="130" t="s">
        <v>405</v>
      </c>
      <c r="B219" s="130" t="s">
        <v>8</v>
      </c>
      <c r="C219" s="130">
        <v>5444376</v>
      </c>
      <c r="D219" s="130" t="s">
        <v>406</v>
      </c>
      <c r="E219" s="126">
        <f>+IF(F219="x",1,0)+IF(G219="x",0.25,0)+IF(H219="x",1,0)+IF(I219="x",0.3,0)</f>
        <v>2.25</v>
      </c>
      <c r="F219" s="127" t="s">
        <v>3212</v>
      </c>
      <c r="G219" s="127" t="s">
        <v>3212</v>
      </c>
      <c r="H219" s="127" t="s">
        <v>3212</v>
      </c>
      <c r="I219" s="127"/>
      <c r="J219" s="48"/>
      <c r="K219" s="48"/>
      <c r="L219" s="89">
        <f>+L$5*E219</f>
        <v>2687.2479711451756</v>
      </c>
      <c r="M219" s="89">
        <f>+M$5*E219</f>
        <v>762.95795085662758</v>
      </c>
      <c r="N219" s="89">
        <f>+L219+M219</f>
        <v>3450.2059220018032</v>
      </c>
      <c r="O219" s="89">
        <f>+O$5*E219</f>
        <v>38147.897542831379</v>
      </c>
      <c r="P219" s="128">
        <v>0.78900000000000003</v>
      </c>
      <c r="Q219" s="48" t="s">
        <v>3228</v>
      </c>
      <c r="R219" s="87">
        <v>873.74018151342</v>
      </c>
      <c r="S219" s="87">
        <v>100</v>
      </c>
      <c r="T219" s="87">
        <v>0.86841297149658003</v>
      </c>
      <c r="U219" s="87">
        <v>1.6485127210617001</v>
      </c>
      <c r="V219" s="87">
        <v>1.3079109744384001</v>
      </c>
      <c r="W219" s="87">
        <f>+(S219/100)*R219</f>
        <v>873.74018151342</v>
      </c>
      <c r="Z219" t="e">
        <v>#N/A</v>
      </c>
      <c r="AA219" t="e">
        <v>#N/A</v>
      </c>
    </row>
    <row r="220" spans="1:27">
      <c r="A220" s="116" t="s">
        <v>1607</v>
      </c>
      <c r="B220" s="116" t="s">
        <v>64</v>
      </c>
      <c r="C220" s="116">
        <v>9106509</v>
      </c>
      <c r="D220" s="116" t="s">
        <v>1608</v>
      </c>
      <c r="E220" s="126">
        <f>+IF(F220="x",1,0)+IF(G220="x",0.25,0)+IF(H220="x",1,0)+IF(I220="x",0.3,0)+J220</f>
        <v>1.76989350415075</v>
      </c>
      <c r="F220" s="126" t="s">
        <v>3212</v>
      </c>
      <c r="G220" s="127"/>
      <c r="H220" s="127"/>
      <c r="I220" s="127"/>
      <c r="J220" s="48">
        <f>0.75*(W220/10000)</f>
        <v>0.76989350415074997</v>
      </c>
      <c r="K220" s="48"/>
      <c r="L220" s="89">
        <f>+L$5*E220</f>
        <v>2113.8412125209461</v>
      </c>
      <c r="M220" s="89">
        <f>+M$5*E220</f>
        <v>600.1574760716943</v>
      </c>
      <c r="N220" s="89">
        <f>+L220+M220</f>
        <v>2713.9986885926405</v>
      </c>
      <c r="O220" s="89">
        <f>+O$5*E220</f>
        <v>30007.873803584716</v>
      </c>
      <c r="P220" s="127"/>
      <c r="Q220" s="48"/>
      <c r="R220" s="87">
        <v>10265.246722010001</v>
      </c>
      <c r="S220" s="87">
        <v>100</v>
      </c>
      <c r="T220" s="87">
        <v>2.3640599250793</v>
      </c>
      <c r="U220" s="87">
        <v>3.1893675327300999</v>
      </c>
      <c r="V220" s="87">
        <v>2.6344527536795002</v>
      </c>
      <c r="W220" s="87">
        <v>10265.246722010001</v>
      </c>
      <c r="Z220" t="e">
        <v>#N/A</v>
      </c>
      <c r="AA220" t="e">
        <v>#N/A</v>
      </c>
    </row>
    <row r="221" spans="1:27">
      <c r="A221" s="116" t="s">
        <v>433</v>
      </c>
      <c r="B221" s="116" t="s">
        <v>64</v>
      </c>
      <c r="C221" s="116">
        <v>7584622</v>
      </c>
      <c r="D221" s="116" t="s">
        <v>432</v>
      </c>
      <c r="E221" s="126">
        <f>+IF(F221="x",1,0)+IF(G221="x",0.25,0)+IF(H221="x",1,0)+IF(I221="x",0.3,0)+J221</f>
        <v>1.5293056663786375</v>
      </c>
      <c r="F221" s="126" t="s">
        <v>3212</v>
      </c>
      <c r="G221" s="127"/>
      <c r="H221" s="127"/>
      <c r="I221" s="127"/>
      <c r="J221" s="48">
        <f>0.75*(W221/10000)</f>
        <v>0.52930566637863752</v>
      </c>
      <c r="K221" s="48"/>
      <c r="L221" s="89">
        <f>+L$5*E221</f>
        <v>1826.4993552163621</v>
      </c>
      <c r="M221" s="89">
        <f>+M$5*E221</f>
        <v>518.57596331274431</v>
      </c>
      <c r="N221" s="89">
        <f>+L221+M221</f>
        <v>2345.0753185291064</v>
      </c>
      <c r="O221" s="89">
        <f>+O$5*E221</f>
        <v>25928.798165637214</v>
      </c>
      <c r="P221" s="127"/>
      <c r="Q221" s="48"/>
      <c r="R221" s="87">
        <v>7057.4088850441003</v>
      </c>
      <c r="S221" s="87">
        <v>100</v>
      </c>
      <c r="T221" s="87">
        <v>1.955295920372</v>
      </c>
      <c r="U221" s="87">
        <v>2.8174009323120002</v>
      </c>
      <c r="V221" s="87">
        <v>2.3986281631752999</v>
      </c>
      <c r="W221" s="87">
        <v>7057.4088850485005</v>
      </c>
      <c r="Z221" t="e">
        <v>#N/A</v>
      </c>
      <c r="AA221" t="e">
        <v>#N/A</v>
      </c>
    </row>
    <row r="222" spans="1:27">
      <c r="A222" s="46" t="s">
        <v>431</v>
      </c>
      <c r="B222" s="46" t="s">
        <v>64</v>
      </c>
      <c r="C222" s="46">
        <v>7584622</v>
      </c>
      <c r="D222" s="46" t="s">
        <v>432</v>
      </c>
      <c r="E222" s="126">
        <f>+IF(F222="x",1,0)+IF(G222="x",0.25,0)+IF(H222="x",1,0)+IF(I222="x",0.3,0)+J222+K222</f>
        <v>9.5826959963610014E-2</v>
      </c>
      <c r="F222" s="65" t="s">
        <v>3213</v>
      </c>
      <c r="G222" s="48"/>
      <c r="H222" s="48"/>
      <c r="I222" s="48"/>
      <c r="J222" s="81">
        <v>9.5826959963610014E-2</v>
      </c>
      <c r="K222" s="48"/>
      <c r="L222" s="89">
        <f>+L$5*E222</f>
        <v>114.44924610809822</v>
      </c>
      <c r="M222" s="89">
        <f>+M$5*E222</f>
        <v>32.494196004735997</v>
      </c>
      <c r="N222" s="89">
        <f>+L222+M222</f>
        <v>146.94344211283422</v>
      </c>
      <c r="O222" s="89">
        <f>+O$5*E222</f>
        <v>1624.7098002367998</v>
      </c>
      <c r="P222" s="48"/>
      <c r="Q222" s="48"/>
      <c r="R222" s="87">
        <v>1277.6927995148001</v>
      </c>
      <c r="S222" s="87">
        <v>100</v>
      </c>
      <c r="T222" s="87">
        <v>2.3186416625977002</v>
      </c>
      <c r="U222" s="87">
        <v>2.8557751178741002</v>
      </c>
      <c r="V222" s="87">
        <v>2.5103529446513999</v>
      </c>
      <c r="W222" s="87">
        <v>1277.6927995156</v>
      </c>
      <c r="Z222" t="e">
        <v>#N/A</v>
      </c>
      <c r="AA222" t="e">
        <v>#N/A</v>
      </c>
    </row>
    <row r="223" spans="1:27">
      <c r="A223" s="119" t="s">
        <v>1724</v>
      </c>
      <c r="B223" s="119" t="s">
        <v>15</v>
      </c>
      <c r="C223" s="119">
        <v>9062813</v>
      </c>
      <c r="D223" s="119" t="s">
        <v>3224</v>
      </c>
      <c r="E223" s="126">
        <f>+IF(F223="x",1,0)+IF(G223="x",0.25,0)+IF(H223="x",1,0)+IF(I223="x",0.3,0)+J223</f>
        <v>2.761791152750225</v>
      </c>
      <c r="F223" s="127" t="s">
        <v>3212</v>
      </c>
      <c r="G223" s="127" t="s">
        <v>3213</v>
      </c>
      <c r="H223" s="127" t="s">
        <v>3212</v>
      </c>
      <c r="I223" s="127"/>
      <c r="J223" s="48">
        <f>0.75*(W223/10000)</f>
        <v>0.76179115275022491</v>
      </c>
      <c r="K223" s="48"/>
      <c r="L223" s="89">
        <f>+L$5*E223</f>
        <v>3298.4967430909946</v>
      </c>
      <c r="M223" s="89">
        <f>+M$5*E223</f>
        <v>936.50245270945561</v>
      </c>
      <c r="N223" s="89">
        <f>+L223+M223</f>
        <v>4234.9991958004503</v>
      </c>
      <c r="O223" s="89">
        <f>+O$5*E223</f>
        <v>46825.122635472777</v>
      </c>
      <c r="P223" s="128">
        <v>0.28499999999999998</v>
      </c>
      <c r="Q223" s="48" t="s">
        <v>3228</v>
      </c>
      <c r="R223" s="87">
        <v>10157.215370002999</v>
      </c>
      <c r="S223" s="87">
        <v>100</v>
      </c>
      <c r="T223" s="87">
        <v>1.2496315240860001</v>
      </c>
      <c r="U223" s="87">
        <v>2.4679329395293998</v>
      </c>
      <c r="V223" s="87">
        <v>1.9514769410413999</v>
      </c>
      <c r="W223" s="87">
        <f>+(S223/100)*R223</f>
        <v>10157.215370002999</v>
      </c>
      <c r="Z223" t="e">
        <v>#N/A</v>
      </c>
      <c r="AA223" t="e">
        <v>#N/A</v>
      </c>
    </row>
    <row r="224" spans="1:27">
      <c r="A224" s="130" t="s">
        <v>442</v>
      </c>
      <c r="B224" s="130" t="s">
        <v>8</v>
      </c>
      <c r="C224" s="130">
        <v>5444549</v>
      </c>
      <c r="D224" s="130" t="s">
        <v>443</v>
      </c>
      <c r="E224" s="126">
        <f>+IF(F224="x",1,0)+IF(G224="x",0.25,0)+IF(H224="x",1,0)+IF(I224="x",0.3,0)</f>
        <v>2.25</v>
      </c>
      <c r="F224" s="127" t="s">
        <v>3212</v>
      </c>
      <c r="G224" s="127" t="s">
        <v>3212</v>
      </c>
      <c r="H224" s="127" t="s">
        <v>3212</v>
      </c>
      <c r="I224" s="127"/>
      <c r="J224" s="48"/>
      <c r="K224" s="48"/>
      <c r="L224" s="89">
        <f>+L$5*E224</f>
        <v>2687.2479711451756</v>
      </c>
      <c r="M224" s="89">
        <f>+M$5*E224</f>
        <v>762.95795085662758</v>
      </c>
      <c r="N224" s="89">
        <f>+L224+M224</f>
        <v>3450.2059220018032</v>
      </c>
      <c r="O224" s="89">
        <f>+O$5*E224</f>
        <v>38147.897542831379</v>
      </c>
      <c r="P224" s="128">
        <v>1.4179999999999999</v>
      </c>
      <c r="Q224" s="48" t="s">
        <v>3228</v>
      </c>
      <c r="R224" s="87">
        <v>459.87165550285999</v>
      </c>
      <c r="S224" s="87">
        <v>100</v>
      </c>
      <c r="T224" s="87">
        <v>0.99289250373839999</v>
      </c>
      <c r="U224" s="87">
        <v>1.2130446434021001</v>
      </c>
      <c r="V224" s="87">
        <v>1.0951338851289001</v>
      </c>
      <c r="W224" s="87">
        <f>+(S224/100)*R224</f>
        <v>459.87165550285999</v>
      </c>
      <c r="Z224" t="e">
        <v>#N/A</v>
      </c>
      <c r="AA224" t="e">
        <v>#N/A</v>
      </c>
    </row>
    <row r="225" spans="1:27">
      <c r="A225" s="130" t="s">
        <v>444</v>
      </c>
      <c r="B225" s="130" t="s">
        <v>8</v>
      </c>
      <c r="C225" s="130">
        <v>5444550</v>
      </c>
      <c r="D225" s="130" t="s">
        <v>445</v>
      </c>
      <c r="E225" s="126">
        <f>+IF(F225="x",1,0)+IF(G225="x",0.25,0)+IF(H225="x",1,0)+IF(I225="x",0.3,0)</f>
        <v>2.25</v>
      </c>
      <c r="F225" s="127" t="s">
        <v>3212</v>
      </c>
      <c r="G225" s="127" t="s">
        <v>3212</v>
      </c>
      <c r="H225" s="127" t="s">
        <v>3212</v>
      </c>
      <c r="I225" s="127"/>
      <c r="J225" s="48"/>
      <c r="K225" s="48"/>
      <c r="L225" s="89">
        <f>+L$5*E225</f>
        <v>2687.2479711451756</v>
      </c>
      <c r="M225" s="89">
        <f>+M$5*E225</f>
        <v>762.95795085662758</v>
      </c>
      <c r="N225" s="89">
        <f>+L225+M225</f>
        <v>3450.2059220018032</v>
      </c>
      <c r="O225" s="89">
        <f>+O$5*E225</f>
        <v>38147.897542831379</v>
      </c>
      <c r="P225" s="128">
        <v>1.44</v>
      </c>
      <c r="Q225" s="48" t="s">
        <v>3228</v>
      </c>
      <c r="R225" s="87">
        <v>298.94494149933001</v>
      </c>
      <c r="S225" s="87">
        <v>100</v>
      </c>
      <c r="T225" s="87">
        <v>0.92444980144500999</v>
      </c>
      <c r="U225" s="87">
        <v>1.1770886182785001</v>
      </c>
      <c r="V225" s="87">
        <v>1.0216044986132</v>
      </c>
      <c r="W225" s="87">
        <f>+(S225/100)*R225</f>
        <v>298.94494149933001</v>
      </c>
      <c r="Z225" t="e">
        <v>#N/A</v>
      </c>
      <c r="AA225" t="e">
        <v>#N/A</v>
      </c>
    </row>
    <row r="226" spans="1:27">
      <c r="A226" s="130" t="s">
        <v>446</v>
      </c>
      <c r="B226" s="130" t="s">
        <v>8</v>
      </c>
      <c r="C226" s="130">
        <v>5444551</v>
      </c>
      <c r="D226" s="130" t="s">
        <v>447</v>
      </c>
      <c r="E226" s="126">
        <f>+IF(F226="x",1,0)+IF(G226="x",0.25,0)+IF(H226="x",1,0)+IF(I226="x",0.3,0)</f>
        <v>2.25</v>
      </c>
      <c r="F226" s="127" t="s">
        <v>3212</v>
      </c>
      <c r="G226" s="127" t="s">
        <v>3212</v>
      </c>
      <c r="H226" s="127" t="s">
        <v>3212</v>
      </c>
      <c r="I226" s="127"/>
      <c r="J226" s="48"/>
      <c r="K226" s="48"/>
      <c r="L226" s="89">
        <f>+L$5*E226</f>
        <v>2687.2479711451756</v>
      </c>
      <c r="M226" s="89">
        <f>+M$5*E226</f>
        <v>762.95795085662758</v>
      </c>
      <c r="N226" s="89">
        <f>+L226+M226</f>
        <v>3450.2059220018032</v>
      </c>
      <c r="O226" s="89">
        <f>+O$5*E226</f>
        <v>38147.897542831379</v>
      </c>
      <c r="P226" s="128">
        <v>1.4319999999999999</v>
      </c>
      <c r="Q226" s="48" t="s">
        <v>3228</v>
      </c>
      <c r="R226" s="87">
        <v>297.44150799427001</v>
      </c>
      <c r="S226" s="87">
        <v>100</v>
      </c>
      <c r="T226" s="87">
        <v>0.81868422031402999</v>
      </c>
      <c r="U226" s="87">
        <v>1.1496484279632999</v>
      </c>
      <c r="V226" s="87">
        <v>0.97215107375499998</v>
      </c>
      <c r="W226" s="87">
        <f>+(S226/100)*R226</f>
        <v>297.44150799427001</v>
      </c>
      <c r="Z226" t="e">
        <v>#N/A</v>
      </c>
      <c r="AA226" t="e">
        <v>#N/A</v>
      </c>
    </row>
    <row r="227" spans="1:27">
      <c r="A227" s="130" t="s">
        <v>448</v>
      </c>
      <c r="B227" s="130" t="s">
        <v>8</v>
      </c>
      <c r="C227" s="130">
        <v>5444552</v>
      </c>
      <c r="D227" s="130" t="s">
        <v>449</v>
      </c>
      <c r="E227" s="126">
        <f>+IF(F227="x",1,0)+IF(G227="x",0.25,0)+IF(H227="x",1,0)+IF(I227="x",0.3,0)</f>
        <v>2.25</v>
      </c>
      <c r="F227" s="127" t="s">
        <v>3212</v>
      </c>
      <c r="G227" s="127" t="s">
        <v>3212</v>
      </c>
      <c r="H227" s="127" t="s">
        <v>3212</v>
      </c>
      <c r="I227" s="127"/>
      <c r="J227" s="48"/>
      <c r="K227" s="48"/>
      <c r="L227" s="89">
        <f>+L$5*E227</f>
        <v>2687.2479711451756</v>
      </c>
      <c r="M227" s="89">
        <f>+M$5*E227</f>
        <v>762.95795085662758</v>
      </c>
      <c r="N227" s="89">
        <f>+L227+M227</f>
        <v>3450.2059220018032</v>
      </c>
      <c r="O227" s="89">
        <f>+O$5*E227</f>
        <v>38147.897542831379</v>
      </c>
      <c r="P227" s="128">
        <v>1.423</v>
      </c>
      <c r="Q227" s="48" t="s">
        <v>3228</v>
      </c>
      <c r="R227" s="87">
        <v>289.30345250878003</v>
      </c>
      <c r="S227" s="87">
        <v>100</v>
      </c>
      <c r="T227" s="87">
        <v>0.74035882949829002</v>
      </c>
      <c r="U227" s="87">
        <v>1.1156898736954</v>
      </c>
      <c r="V227" s="87">
        <v>0.92656098170713996</v>
      </c>
      <c r="W227" s="87">
        <f>+(S227/100)*R227</f>
        <v>289.30345250878003</v>
      </c>
      <c r="Z227" t="e">
        <v>#N/A</v>
      </c>
      <c r="AA227" t="e">
        <v>#N/A</v>
      </c>
    </row>
    <row r="228" spans="1:27">
      <c r="A228" s="130" t="s">
        <v>450</v>
      </c>
      <c r="B228" s="130" t="s">
        <v>8</v>
      </c>
      <c r="C228" s="130">
        <v>5444553</v>
      </c>
      <c r="D228" s="130" t="s">
        <v>451</v>
      </c>
      <c r="E228" s="126">
        <f>+IF(F228="x",1,0)+IF(G228="x",0.25,0)+IF(H228="x",1,0)+IF(I228="x",0.3,0)</f>
        <v>2.25</v>
      </c>
      <c r="F228" s="127" t="s">
        <v>3212</v>
      </c>
      <c r="G228" s="127" t="s">
        <v>3212</v>
      </c>
      <c r="H228" s="127" t="s">
        <v>3212</v>
      </c>
      <c r="I228" s="127"/>
      <c r="J228" s="48"/>
      <c r="K228" s="48"/>
      <c r="L228" s="89">
        <f>+L$5*E228</f>
        <v>2687.2479711451756</v>
      </c>
      <c r="M228" s="89">
        <f>+M$5*E228</f>
        <v>762.95795085662758</v>
      </c>
      <c r="N228" s="89">
        <f>+L228+M228</f>
        <v>3450.2059220018032</v>
      </c>
      <c r="O228" s="89">
        <f>+O$5*E228</f>
        <v>38147.897542831379</v>
      </c>
      <c r="P228" s="128">
        <v>1.431</v>
      </c>
      <c r="Q228" s="48" t="s">
        <v>3228</v>
      </c>
      <c r="R228" s="87">
        <v>342.06892899804001</v>
      </c>
      <c r="S228" s="87">
        <v>100</v>
      </c>
      <c r="T228" s="87">
        <v>0.62839037179946999</v>
      </c>
      <c r="U228" s="87">
        <v>1.0650149583816999</v>
      </c>
      <c r="V228" s="87">
        <v>0.85467628899374004</v>
      </c>
      <c r="W228" s="87">
        <f>+(S228/100)*R228</f>
        <v>342.06892899804001</v>
      </c>
      <c r="Z228" t="e">
        <v>#N/A</v>
      </c>
      <c r="AA228" t="e">
        <v>#N/A</v>
      </c>
    </row>
    <row r="229" spans="1:27">
      <c r="A229" s="130" t="s">
        <v>434</v>
      </c>
      <c r="B229" s="130" t="s">
        <v>8</v>
      </c>
      <c r="C229" s="130">
        <v>5444545</v>
      </c>
      <c r="D229" s="130" t="s">
        <v>435</v>
      </c>
      <c r="E229" s="126">
        <f>+IF(F229="x",1,0)+IF(G229="x",0.25,0)+IF(H229="x",1,0)+IF(I229="x",0.3,0)</f>
        <v>2.25</v>
      </c>
      <c r="F229" s="127" t="s">
        <v>3212</v>
      </c>
      <c r="G229" s="127" t="s">
        <v>3212</v>
      </c>
      <c r="H229" s="127" t="s">
        <v>3212</v>
      </c>
      <c r="I229" s="127"/>
      <c r="J229" s="48"/>
      <c r="K229" s="48"/>
      <c r="L229" s="89">
        <f>+L$5*E229</f>
        <v>2687.2479711451756</v>
      </c>
      <c r="M229" s="89">
        <f>+M$5*E229</f>
        <v>762.95795085662758</v>
      </c>
      <c r="N229" s="89">
        <f>+L229+M229</f>
        <v>3450.2059220018032</v>
      </c>
      <c r="O229" s="89">
        <f>+O$5*E229</f>
        <v>38147.897542831379</v>
      </c>
      <c r="P229" s="128">
        <v>1.228</v>
      </c>
      <c r="Q229" s="48" t="s">
        <v>3228</v>
      </c>
      <c r="R229" s="87">
        <v>495.89271151262</v>
      </c>
      <c r="S229" s="87">
        <v>100</v>
      </c>
      <c r="T229" s="87">
        <v>1.1637364625930999</v>
      </c>
      <c r="U229" s="87">
        <v>1.3706415891646999</v>
      </c>
      <c r="V229" s="87">
        <v>1.2481414622221001</v>
      </c>
      <c r="W229" s="87">
        <f>+(S229/100)*R229</f>
        <v>495.89271151262</v>
      </c>
      <c r="Z229" t="e">
        <v>#N/A</v>
      </c>
      <c r="AA229" t="e">
        <v>#N/A</v>
      </c>
    </row>
    <row r="230" spans="1:27">
      <c r="A230" s="130" t="s">
        <v>436</v>
      </c>
      <c r="B230" s="130" t="s">
        <v>8</v>
      </c>
      <c r="C230" s="130">
        <v>5444546</v>
      </c>
      <c r="D230" s="130" t="s">
        <v>437</v>
      </c>
      <c r="E230" s="126">
        <f>+IF(F230="x",1,0)+IF(G230="x",0.25,0)+IF(H230="x",1,0)+IF(I230="x",0.3,0)</f>
        <v>2.25</v>
      </c>
      <c r="F230" s="127" t="s">
        <v>3212</v>
      </c>
      <c r="G230" s="127" t="s">
        <v>3212</v>
      </c>
      <c r="H230" s="127" t="s">
        <v>3212</v>
      </c>
      <c r="I230" s="127"/>
      <c r="J230" s="48"/>
      <c r="K230" s="48"/>
      <c r="L230" s="89">
        <f>+L$5*E230</f>
        <v>2687.2479711451756</v>
      </c>
      <c r="M230" s="89">
        <f>+M$5*E230</f>
        <v>762.95795085662758</v>
      </c>
      <c r="N230" s="89">
        <f>+L230+M230</f>
        <v>3450.2059220018032</v>
      </c>
      <c r="O230" s="89">
        <f>+O$5*E230</f>
        <v>38147.897542831379</v>
      </c>
      <c r="P230" s="128">
        <v>1.246</v>
      </c>
      <c r="Q230" s="48" t="s">
        <v>3228</v>
      </c>
      <c r="R230" s="87">
        <v>306.53732600364998</v>
      </c>
      <c r="S230" s="87">
        <v>100</v>
      </c>
      <c r="T230" s="87">
        <v>1.1429197788239001</v>
      </c>
      <c r="U230" s="87">
        <v>1.3322674036026001</v>
      </c>
      <c r="V230" s="87">
        <v>1.2135943537667</v>
      </c>
      <c r="W230" s="87">
        <f>+(S230/100)*R230</f>
        <v>306.53732600364998</v>
      </c>
      <c r="Z230" t="e">
        <v>#N/A</v>
      </c>
      <c r="AA230" t="e">
        <v>#N/A</v>
      </c>
    </row>
    <row r="231" spans="1:27">
      <c r="A231" s="130" t="s">
        <v>438</v>
      </c>
      <c r="B231" s="130" t="s">
        <v>8</v>
      </c>
      <c r="C231" s="130">
        <v>5444547</v>
      </c>
      <c r="D231" s="130" t="s">
        <v>439</v>
      </c>
      <c r="E231" s="126">
        <f>+IF(F231="x",1,0)+IF(G231="x",0.25,0)+IF(H231="x",1,0)+IF(I231="x",0.3,0)</f>
        <v>2.25</v>
      </c>
      <c r="F231" s="127" t="s">
        <v>3212</v>
      </c>
      <c r="G231" s="127" t="s">
        <v>3212</v>
      </c>
      <c r="H231" s="127" t="s">
        <v>3212</v>
      </c>
      <c r="I231" s="127"/>
      <c r="J231" s="48"/>
      <c r="K231" s="48"/>
      <c r="L231" s="89">
        <f>+L$5*E231</f>
        <v>2687.2479711451756</v>
      </c>
      <c r="M231" s="89">
        <f>+M$5*E231</f>
        <v>762.95795085662758</v>
      </c>
      <c r="N231" s="89">
        <f>+L231+M231</f>
        <v>3450.2059220018032</v>
      </c>
      <c r="O231" s="89">
        <f>+O$5*E231</f>
        <v>38147.897542831379</v>
      </c>
      <c r="P231" s="128">
        <v>1.26</v>
      </c>
      <c r="Q231" s="48" t="s">
        <v>3228</v>
      </c>
      <c r="R231" s="87">
        <v>305.03853949244001</v>
      </c>
      <c r="S231" s="87">
        <v>100</v>
      </c>
      <c r="T231" s="87">
        <v>1.1323012113571</v>
      </c>
      <c r="U231" s="87">
        <v>1.2822233438491999</v>
      </c>
      <c r="V231" s="87">
        <v>1.1839819802688001</v>
      </c>
      <c r="W231" s="87">
        <f>+(S231/100)*R231</f>
        <v>305.03853949244001</v>
      </c>
      <c r="Z231" t="e">
        <v>#N/A</v>
      </c>
      <c r="AA231" t="e">
        <v>#N/A</v>
      </c>
    </row>
    <row r="232" spans="1:27">
      <c r="A232" s="130" t="s">
        <v>440</v>
      </c>
      <c r="B232" s="130" t="s">
        <v>8</v>
      </c>
      <c r="C232" s="130">
        <v>5444548</v>
      </c>
      <c r="D232" s="130" t="s">
        <v>441</v>
      </c>
      <c r="E232" s="126">
        <f>+IF(F232="x",1,0)+IF(G232="x",0.25,0)+IF(H232="x",1,0)+IF(I232="x",0.3,0)</f>
        <v>2.25</v>
      </c>
      <c r="F232" s="127" t="s">
        <v>3212</v>
      </c>
      <c r="G232" s="127" t="s">
        <v>3212</v>
      </c>
      <c r="H232" s="127" t="s">
        <v>3212</v>
      </c>
      <c r="I232" s="127"/>
      <c r="J232" s="48"/>
      <c r="K232" s="48"/>
      <c r="L232" s="89">
        <f>+L$5*E232</f>
        <v>2687.2479711451756</v>
      </c>
      <c r="M232" s="89">
        <f>+M$5*E232</f>
        <v>762.95795085662758</v>
      </c>
      <c r="N232" s="89">
        <f>+L232+M232</f>
        <v>3450.2059220018032</v>
      </c>
      <c r="O232" s="89">
        <f>+O$5*E232</f>
        <v>38147.897542831379</v>
      </c>
      <c r="P232" s="128">
        <v>1.2330000000000001</v>
      </c>
      <c r="Q232" s="48" t="s">
        <v>3228</v>
      </c>
      <c r="R232" s="87">
        <v>452.30830650495</v>
      </c>
      <c r="S232" s="87">
        <v>100</v>
      </c>
      <c r="T232" s="87">
        <v>1.1009709835052</v>
      </c>
      <c r="U232" s="87">
        <v>1.2589884996414</v>
      </c>
      <c r="V232" s="87">
        <v>1.1580714297621</v>
      </c>
      <c r="W232" s="87">
        <f>+(S232/100)*R232</f>
        <v>452.30830650495</v>
      </c>
      <c r="Z232" t="e">
        <v>#N/A</v>
      </c>
      <c r="AA232" t="e">
        <v>#N/A</v>
      </c>
    </row>
    <row r="233" spans="1:27">
      <c r="A233" s="130" t="s">
        <v>2597</v>
      </c>
      <c r="B233" s="130" t="s">
        <v>8</v>
      </c>
      <c r="C233" s="130">
        <v>5444262</v>
      </c>
      <c r="D233" s="130" t="s">
        <v>2598</v>
      </c>
      <c r="E233" s="126">
        <f>+IF(F233="x",1,0)+IF(G233="x",0.25,0)+IF(H233="x",1,0)+IF(I233="x",0.3,0)</f>
        <v>1</v>
      </c>
      <c r="F233" s="127" t="s">
        <v>3212</v>
      </c>
      <c r="G233" s="127"/>
      <c r="H233" s="127"/>
      <c r="I233" s="127"/>
      <c r="J233" s="48"/>
      <c r="K233" s="48"/>
      <c r="L233" s="89">
        <f>+L$5*E233</f>
        <v>1194.3324316200781</v>
      </c>
      <c r="M233" s="89">
        <f>+M$5*E233</f>
        <v>339.09242260294559</v>
      </c>
      <c r="N233" s="89">
        <f>+L233+M233</f>
        <v>1533.4248542230237</v>
      </c>
      <c r="O233" s="89">
        <f>+O$5*E233</f>
        <v>16954.621130147279</v>
      </c>
      <c r="P233" s="128" t="e">
        <v>#N/A</v>
      </c>
      <c r="Q233" s="48" t="e">
        <v>#N/A</v>
      </c>
      <c r="R233" s="87">
        <v>301.47652900195999</v>
      </c>
      <c r="S233" s="87">
        <v>0.95850000000000002</v>
      </c>
      <c r="T233" s="87">
        <v>4.9518462270497998E-2</v>
      </c>
      <c r="U233" s="87">
        <v>5.3723853081465003E-2</v>
      </c>
      <c r="V233" s="87">
        <v>5.1621157675982E-2</v>
      </c>
      <c r="W233" s="87">
        <f>+(S233/100)*R233</f>
        <v>2.8896525304837866</v>
      </c>
      <c r="Z233" t="e">
        <v>#N/A</v>
      </c>
      <c r="AA233" t="e">
        <v>#N/A</v>
      </c>
    </row>
    <row r="234" spans="1:27">
      <c r="A234" s="130" t="s">
        <v>2761</v>
      </c>
      <c r="B234" s="130" t="s">
        <v>8</v>
      </c>
      <c r="C234" s="130">
        <v>5444275</v>
      </c>
      <c r="D234" s="130" t="s">
        <v>2762</v>
      </c>
      <c r="E234" s="126">
        <f>+IF(F234="x",1,0)+IF(G234="x",0.25,0)+IF(H234="x",1,0)+IF(I234="x",0.3,0)</f>
        <v>1</v>
      </c>
      <c r="F234" s="127" t="s">
        <v>3212</v>
      </c>
      <c r="G234" s="127"/>
      <c r="H234" s="127"/>
      <c r="I234" s="127"/>
      <c r="J234" s="48"/>
      <c r="K234" s="48"/>
      <c r="L234" s="89">
        <f>+L$5*E234</f>
        <v>1194.3324316200781</v>
      </c>
      <c r="M234" s="89">
        <f>+M$5*E234</f>
        <v>339.09242260294559</v>
      </c>
      <c r="N234" s="89">
        <f>+L234+M234</f>
        <v>1533.4248542230237</v>
      </c>
      <c r="O234" s="89">
        <f>+O$5*E234</f>
        <v>16954.621130147279</v>
      </c>
      <c r="P234" s="128" t="e">
        <v>#N/A</v>
      </c>
      <c r="Q234" s="48" t="e">
        <v>#N/A</v>
      </c>
      <c r="R234" s="87">
        <v>319.61036250017003</v>
      </c>
      <c r="S234" s="87">
        <v>10.292899999999999</v>
      </c>
      <c r="T234" s="87">
        <v>7.2542972862720004E-2</v>
      </c>
      <c r="U234" s="87">
        <v>0.13940866291522999</v>
      </c>
      <c r="V234" s="87">
        <v>0.10198946172992</v>
      </c>
      <c r="W234" s="87">
        <f>+(S234/100)*R234</f>
        <v>32.897175001779999</v>
      </c>
      <c r="Z234" t="e">
        <v>#N/A</v>
      </c>
      <c r="AA234" t="e">
        <v>#N/A</v>
      </c>
    </row>
    <row r="235" spans="1:27">
      <c r="A235" s="130" t="s">
        <v>2763</v>
      </c>
      <c r="B235" s="130" t="s">
        <v>8</v>
      </c>
      <c r="C235" s="130">
        <v>5444276</v>
      </c>
      <c r="D235" s="130" t="s">
        <v>2764</v>
      </c>
      <c r="E235" s="126">
        <f>+IF(F235="x",1,0)+IF(G235="x",0.25,0)+IF(H235="x",1,0)+IF(I235="x",0.3,0)</f>
        <v>1</v>
      </c>
      <c r="F235" s="127" t="s">
        <v>3212</v>
      </c>
      <c r="G235" s="127"/>
      <c r="H235" s="127"/>
      <c r="I235" s="127"/>
      <c r="J235" s="48"/>
      <c r="K235" s="48"/>
      <c r="L235" s="89">
        <f>+L$5*E235</f>
        <v>1194.3324316200781</v>
      </c>
      <c r="M235" s="89">
        <f>+M$5*E235</f>
        <v>339.09242260294559</v>
      </c>
      <c r="N235" s="89">
        <f>+L235+M235</f>
        <v>1533.4248542230237</v>
      </c>
      <c r="O235" s="89">
        <f>+O$5*E235</f>
        <v>16954.621130147279</v>
      </c>
      <c r="P235" s="127">
        <v>2.3559999999999999</v>
      </c>
      <c r="Q235" s="48" t="e">
        <v>#N/A</v>
      </c>
      <c r="R235" s="87">
        <v>313.91234699901003</v>
      </c>
      <c r="S235" s="87">
        <v>22.903099999999998</v>
      </c>
      <c r="T235" s="87">
        <v>3.7322834134102E-2</v>
      </c>
      <c r="U235" s="87">
        <v>0.16295884549618</v>
      </c>
      <c r="V235" s="87">
        <v>9.4650270481561993E-2</v>
      </c>
      <c r="W235" s="87">
        <f>+(S235/100)*R235</f>
        <v>71.895658745530255</v>
      </c>
      <c r="Z235">
        <v>2.3559999999999999</v>
      </c>
      <c r="AA235" t="s">
        <v>3228</v>
      </c>
    </row>
    <row r="236" spans="1:27">
      <c r="A236" s="130" t="s">
        <v>2765</v>
      </c>
      <c r="B236" s="130" t="s">
        <v>8</v>
      </c>
      <c r="C236" s="130">
        <v>5444277</v>
      </c>
      <c r="D236" s="130" t="s">
        <v>2766</v>
      </c>
      <c r="E236" s="126">
        <f>+IF(F236="x",1,0)+IF(G236="x",0.25,0)+IF(H236="x",1,0)+IF(I236="x",0.3,0)</f>
        <v>1.25</v>
      </c>
      <c r="F236" s="127" t="s">
        <v>3212</v>
      </c>
      <c r="G236" s="127" t="s">
        <v>3212</v>
      </c>
      <c r="H236" s="127"/>
      <c r="I236" s="127"/>
      <c r="J236" s="48"/>
      <c r="K236" s="48"/>
      <c r="L236" s="89">
        <f>+L$5*E236</f>
        <v>1492.9155395250975</v>
      </c>
      <c r="M236" s="89">
        <f>+M$5*E236</f>
        <v>423.86552825368199</v>
      </c>
      <c r="N236" s="89">
        <f>+L236+M236</f>
        <v>1916.7810677787795</v>
      </c>
      <c r="O236" s="89">
        <f>+O$5*E236</f>
        <v>21193.276412684099</v>
      </c>
      <c r="P236" s="128">
        <v>2.375</v>
      </c>
      <c r="Q236" s="48" t="s">
        <v>3228</v>
      </c>
      <c r="R236" s="87">
        <v>277.57300399587001</v>
      </c>
      <c r="S236" s="87">
        <v>51.856699999999996</v>
      </c>
      <c r="T236" s="87">
        <v>6.087301671505E-2</v>
      </c>
      <c r="U236" s="87">
        <v>0.30121102929115001</v>
      </c>
      <c r="V236" s="87">
        <v>0.14465682314975001</v>
      </c>
      <c r="W236" s="87">
        <f>+(S236/100)*R236</f>
        <v>143.94019996312633</v>
      </c>
      <c r="Z236" t="e">
        <v>#N/A</v>
      </c>
      <c r="AA236" t="e">
        <v>#N/A</v>
      </c>
    </row>
    <row r="237" spans="1:27">
      <c r="A237" s="130" t="s">
        <v>2599</v>
      </c>
      <c r="B237" s="130" t="s">
        <v>8</v>
      </c>
      <c r="C237" s="130">
        <v>5444263</v>
      </c>
      <c r="D237" s="130" t="s">
        <v>2600</v>
      </c>
      <c r="E237" s="126">
        <f>+IF(F237="x",1,0)+IF(G237="x",0.25,0)+IF(H237="x",1,0)+IF(I237="x",0.3,0)</f>
        <v>2.25</v>
      </c>
      <c r="F237" s="127" t="s">
        <v>3212</v>
      </c>
      <c r="G237" s="127" t="s">
        <v>3212</v>
      </c>
      <c r="H237" s="127" t="s">
        <v>3212</v>
      </c>
      <c r="I237" s="127"/>
      <c r="J237" s="48"/>
      <c r="K237" s="48"/>
      <c r="L237" s="89">
        <f>+L$5*E237</f>
        <v>2687.2479711451756</v>
      </c>
      <c r="M237" s="89">
        <f>+M$5*E237</f>
        <v>762.95795085662758</v>
      </c>
      <c r="N237" s="89">
        <f>+L237+M237</f>
        <v>3450.2059220018032</v>
      </c>
      <c r="O237" s="89">
        <f>+O$5*E237</f>
        <v>38147.897542831379</v>
      </c>
      <c r="P237" s="128">
        <v>1.853</v>
      </c>
      <c r="Q237" s="48" t="s">
        <v>3228</v>
      </c>
      <c r="R237" s="87">
        <v>859.13784100735995</v>
      </c>
      <c r="S237" s="87">
        <v>100</v>
      </c>
      <c r="T237" s="87">
        <v>0.15234024822712</v>
      </c>
      <c r="U237" s="87">
        <v>0.81447887420653997</v>
      </c>
      <c r="V237" s="87">
        <v>0.42247386866808001</v>
      </c>
      <c r="W237" s="87">
        <f>+(S237/100)*R237</f>
        <v>859.13784100735995</v>
      </c>
      <c r="Z237" t="e">
        <v>#N/A</v>
      </c>
      <c r="AA237" t="e">
        <v>#N/A</v>
      </c>
    </row>
    <row r="238" spans="1:27">
      <c r="A238" s="130" t="s">
        <v>2607</v>
      </c>
      <c r="B238" s="130" t="s">
        <v>8</v>
      </c>
      <c r="C238" s="130">
        <v>5444267</v>
      </c>
      <c r="D238" s="130" t="s">
        <v>2608</v>
      </c>
      <c r="E238" s="126">
        <f>+IF(F238="x",1,0)+IF(G238="x",0.25,0)+IF(H238="x",1,0)+IF(I238="x",0.3,0)</f>
        <v>2.25</v>
      </c>
      <c r="F238" s="127" t="s">
        <v>3212</v>
      </c>
      <c r="G238" s="127" t="s">
        <v>3212</v>
      </c>
      <c r="H238" s="127" t="s">
        <v>3212</v>
      </c>
      <c r="I238" s="127"/>
      <c r="J238" s="48"/>
      <c r="K238" s="48"/>
      <c r="L238" s="89">
        <f>+L$5*E238</f>
        <v>2687.2479711451756</v>
      </c>
      <c r="M238" s="89">
        <f>+M$5*E238</f>
        <v>762.95795085662758</v>
      </c>
      <c r="N238" s="89">
        <f>+L238+M238</f>
        <v>3450.2059220018032</v>
      </c>
      <c r="O238" s="89">
        <f>+O$5*E238</f>
        <v>38147.897542831379</v>
      </c>
      <c r="P238" s="128">
        <v>1.4550000000000001</v>
      </c>
      <c r="Q238" s="48" t="s">
        <v>3228</v>
      </c>
      <c r="R238" s="87">
        <v>833.74833000780995</v>
      </c>
      <c r="S238" s="87">
        <v>100</v>
      </c>
      <c r="T238" s="87">
        <v>0.43914783000946001</v>
      </c>
      <c r="U238" s="87">
        <v>1.2429028749466</v>
      </c>
      <c r="V238" s="87">
        <v>0.87474437286296003</v>
      </c>
      <c r="W238" s="87">
        <f>+(S238/100)*R238</f>
        <v>833.74833000780995</v>
      </c>
      <c r="Z238" t="e">
        <v>#N/A</v>
      </c>
      <c r="AA238" t="e">
        <v>#N/A</v>
      </c>
    </row>
    <row r="239" spans="1:27">
      <c r="A239" s="130" t="s">
        <v>2591</v>
      </c>
      <c r="B239" s="130" t="s">
        <v>8</v>
      </c>
      <c r="C239" s="130">
        <v>5444258</v>
      </c>
      <c r="D239" s="130" t="s">
        <v>2592</v>
      </c>
      <c r="E239" s="126">
        <f>+IF(F239="x",1,0)+IF(G239="x",0.25,0)+IF(H239="x",1,0)+IF(I239="x",0.3,0)</f>
        <v>2.25</v>
      </c>
      <c r="F239" s="127" t="s">
        <v>3212</v>
      </c>
      <c r="G239" s="127" t="s">
        <v>3212</v>
      </c>
      <c r="H239" s="127" t="s">
        <v>3212</v>
      </c>
      <c r="I239" s="127"/>
      <c r="J239" s="48"/>
      <c r="K239" s="48"/>
      <c r="L239" s="89">
        <f>+L$5*E239</f>
        <v>2687.2479711451756</v>
      </c>
      <c r="M239" s="89">
        <f>+M$5*E239</f>
        <v>762.95795085662758</v>
      </c>
      <c r="N239" s="89">
        <f>+L239+M239</f>
        <v>3450.2059220018032</v>
      </c>
      <c r="O239" s="89">
        <f>+O$5*E239</f>
        <v>38147.897542831379</v>
      </c>
      <c r="P239" s="128">
        <v>1.6160000000000001</v>
      </c>
      <c r="Q239" s="48" t="s">
        <v>3228</v>
      </c>
      <c r="R239" s="87">
        <v>931.58902800093006</v>
      </c>
      <c r="S239" s="87">
        <v>100</v>
      </c>
      <c r="T239" s="87">
        <v>0.21100543439388</v>
      </c>
      <c r="U239" s="87">
        <v>0.98343038558960005</v>
      </c>
      <c r="V239" s="87">
        <v>0.58595432627025001</v>
      </c>
      <c r="W239" s="87">
        <f>+(S239/100)*R239</f>
        <v>931.58902800093006</v>
      </c>
      <c r="Z239" t="e">
        <v>#N/A</v>
      </c>
      <c r="AA239" t="e">
        <v>#N/A</v>
      </c>
    </row>
    <row r="240" spans="1:27">
      <c r="A240" s="130" t="s">
        <v>2609</v>
      </c>
      <c r="B240" s="130" t="s">
        <v>8</v>
      </c>
      <c r="C240" s="130">
        <v>5444268</v>
      </c>
      <c r="D240" s="130" t="s">
        <v>2610</v>
      </c>
      <c r="E240" s="126">
        <f>+IF(F240="x",1,0)+IF(G240="x",0.25,0)+IF(H240="x",1,0)+IF(I240="x",0.3,0)</f>
        <v>2.25</v>
      </c>
      <c r="F240" s="127" t="s">
        <v>3212</v>
      </c>
      <c r="G240" s="127" t="s">
        <v>3212</v>
      </c>
      <c r="H240" s="127" t="s">
        <v>3212</v>
      </c>
      <c r="I240" s="127"/>
      <c r="J240" s="48"/>
      <c r="K240" s="48"/>
      <c r="L240" s="89">
        <f>+L$5*E240</f>
        <v>2687.2479711451756</v>
      </c>
      <c r="M240" s="89">
        <f>+M$5*E240</f>
        <v>762.95795085662758</v>
      </c>
      <c r="N240" s="89">
        <f>+L240+M240</f>
        <v>3450.2059220018032</v>
      </c>
      <c r="O240" s="89">
        <f>+O$5*E240</f>
        <v>38147.897542831379</v>
      </c>
      <c r="P240" s="128">
        <v>2.0139999999999998</v>
      </c>
      <c r="Q240" s="48" t="s">
        <v>3228</v>
      </c>
      <c r="R240" s="87">
        <v>737.24419699290002</v>
      </c>
      <c r="S240" s="87">
        <v>100</v>
      </c>
      <c r="T240" s="87">
        <v>9.9247194826603005E-2</v>
      </c>
      <c r="U240" s="87">
        <v>0.70766192674636996</v>
      </c>
      <c r="V240" s="87">
        <v>0.34400848882500001</v>
      </c>
      <c r="W240" s="87">
        <f>+(S240/100)*R240</f>
        <v>737.24419699290002</v>
      </c>
      <c r="Z240" t="e">
        <v>#N/A</v>
      </c>
      <c r="AA240" t="e">
        <v>#N/A</v>
      </c>
    </row>
    <row r="241" spans="1:27">
      <c r="A241" s="130" t="s">
        <v>2593</v>
      </c>
      <c r="B241" s="130" t="s">
        <v>8</v>
      </c>
      <c r="C241" s="130">
        <v>5444259</v>
      </c>
      <c r="D241" s="130" t="s">
        <v>2594</v>
      </c>
      <c r="E241" s="126">
        <f>+IF(F241="x",1,0)+IF(G241="x",0.25,0)+IF(H241="x",1,0)+IF(I241="x",0.3,0)</f>
        <v>2.25</v>
      </c>
      <c r="F241" s="127" t="s">
        <v>3212</v>
      </c>
      <c r="G241" s="127" t="s">
        <v>3212</v>
      </c>
      <c r="H241" s="127" t="s">
        <v>3212</v>
      </c>
      <c r="I241" s="127"/>
      <c r="J241" s="48"/>
      <c r="K241" s="48"/>
      <c r="L241" s="89">
        <f>+L$5*E241</f>
        <v>2687.2479711451756</v>
      </c>
      <c r="M241" s="89">
        <f>+M$5*E241</f>
        <v>762.95795085662758</v>
      </c>
      <c r="N241" s="89">
        <f>+L241+M241</f>
        <v>3450.2059220018032</v>
      </c>
      <c r="O241" s="89">
        <f>+O$5*E241</f>
        <v>38147.897542831379</v>
      </c>
      <c r="P241" s="128">
        <v>2.1589999999999998</v>
      </c>
      <c r="Q241" s="48" t="s">
        <v>3228</v>
      </c>
      <c r="R241" s="87">
        <v>791.98233898365004</v>
      </c>
      <c r="S241" s="87">
        <v>97.323599999999999</v>
      </c>
      <c r="T241" s="87">
        <v>4.5102804899215997E-2</v>
      </c>
      <c r="U241" s="87">
        <v>0.55763465166091997</v>
      </c>
      <c r="V241" s="87">
        <v>0.21804037735882001</v>
      </c>
      <c r="W241" s="87">
        <f>+(S241/100)*R241</f>
        <v>770.78572366309163</v>
      </c>
      <c r="Z241" t="e">
        <v>#N/A</v>
      </c>
      <c r="AA241" t="e">
        <v>#N/A</v>
      </c>
    </row>
    <row r="242" spans="1:27">
      <c r="A242" s="130" t="s">
        <v>2601</v>
      </c>
      <c r="B242" s="130" t="s">
        <v>8</v>
      </c>
      <c r="C242" s="130">
        <v>5444264</v>
      </c>
      <c r="D242" s="130" t="s">
        <v>2602</v>
      </c>
      <c r="E242" s="126">
        <f>+IF(F242="x",1,0)+IF(G242="x",0.25,0)+IF(H242="x",1,0)+IF(I242="x",0.3,0)</f>
        <v>2.25</v>
      </c>
      <c r="F242" s="127" t="s">
        <v>3212</v>
      </c>
      <c r="G242" s="127" t="s">
        <v>3212</v>
      </c>
      <c r="H242" s="127" t="s">
        <v>3212</v>
      </c>
      <c r="I242" s="127"/>
      <c r="J242" s="48"/>
      <c r="K242" s="48"/>
      <c r="L242" s="89">
        <f>+L$5*E242</f>
        <v>2687.2479711451756</v>
      </c>
      <c r="M242" s="89">
        <f>+M$5*E242</f>
        <v>762.95795085662758</v>
      </c>
      <c r="N242" s="89">
        <f>+L242+M242</f>
        <v>3450.2059220018032</v>
      </c>
      <c r="O242" s="89">
        <f>+O$5*E242</f>
        <v>38147.897542831379</v>
      </c>
      <c r="P242" s="128">
        <v>1.601</v>
      </c>
      <c r="Q242" s="48" t="s">
        <v>3228</v>
      </c>
      <c r="R242" s="87">
        <v>716.87633600490994</v>
      </c>
      <c r="S242" s="87">
        <v>100</v>
      </c>
      <c r="T242" s="87">
        <v>0.46742907166481001</v>
      </c>
      <c r="U242" s="87">
        <v>1.202320933342</v>
      </c>
      <c r="V242" s="87">
        <v>0.81560788131113005</v>
      </c>
      <c r="W242" s="87">
        <f>+(S242/100)*R242</f>
        <v>716.87633600490994</v>
      </c>
      <c r="Z242" t="e">
        <v>#N/A</v>
      </c>
      <c r="AA242" t="e">
        <v>#N/A</v>
      </c>
    </row>
    <row r="243" spans="1:27">
      <c r="A243" s="130" t="s">
        <v>2595</v>
      </c>
      <c r="B243" s="130" t="s">
        <v>8</v>
      </c>
      <c r="C243" s="130">
        <v>5444260</v>
      </c>
      <c r="D243" s="130" t="s">
        <v>2596</v>
      </c>
      <c r="E243" s="126">
        <f>+IF(F243="x",1,0)+IF(G243="x",0.25,0)+IF(H243="x",1,0)+IF(I243="x",0.3,0)</f>
        <v>1.25</v>
      </c>
      <c r="F243" s="127" t="s">
        <v>3212</v>
      </c>
      <c r="G243" s="127" t="s">
        <v>3212</v>
      </c>
      <c r="H243" s="127" t="s">
        <v>3213</v>
      </c>
      <c r="I243" s="127"/>
      <c r="J243" s="48"/>
      <c r="K243" s="48"/>
      <c r="L243" s="89">
        <f>+L$5*E243</f>
        <v>1492.9155395250975</v>
      </c>
      <c r="M243" s="89">
        <f>+M$5*E243</f>
        <v>423.86552825368199</v>
      </c>
      <c r="N243" s="89">
        <f>+L243+M243</f>
        <v>1916.7810677787795</v>
      </c>
      <c r="O243" s="89">
        <f>+O$5*E243</f>
        <v>21193.276412684099</v>
      </c>
      <c r="P243" s="128">
        <v>2.25</v>
      </c>
      <c r="Q243" s="48" t="s">
        <v>3228</v>
      </c>
      <c r="R243" s="87">
        <v>794.73544351437999</v>
      </c>
      <c r="S243" s="87">
        <v>67.181299999999993</v>
      </c>
      <c r="T243" s="87">
        <v>2.9332593083382E-2</v>
      </c>
      <c r="U243" s="87">
        <v>0.26861926913260997</v>
      </c>
      <c r="V243" s="87">
        <v>0.10427236264827</v>
      </c>
      <c r="W243" s="87">
        <f>+(S243/100)*R243</f>
        <v>533.91360251372612</v>
      </c>
      <c r="Z243" t="e">
        <v>#N/A</v>
      </c>
      <c r="AA243" t="e">
        <v>#N/A</v>
      </c>
    </row>
    <row r="244" spans="1:27">
      <c r="A244" s="130" t="s">
        <v>452</v>
      </c>
      <c r="B244" s="130" t="s">
        <v>8</v>
      </c>
      <c r="C244" s="130">
        <v>5444398</v>
      </c>
      <c r="D244" s="130" t="s">
        <v>453</v>
      </c>
      <c r="E244" s="126">
        <f>+IF(F244="x",1,0)+IF(G244="x",0.25,0)+IF(H244="x",1,0)+IF(I244="x",0.3,0)</f>
        <v>2.5499999999999998</v>
      </c>
      <c r="F244" s="127" t="s">
        <v>3212</v>
      </c>
      <c r="G244" s="127" t="s">
        <v>3212</v>
      </c>
      <c r="H244" s="127" t="s">
        <v>3212</v>
      </c>
      <c r="I244" s="127" t="s">
        <v>3212</v>
      </c>
      <c r="J244" s="48"/>
      <c r="K244" s="48"/>
      <c r="L244" s="89">
        <f>+L$5*E244</f>
        <v>3045.5477006311989</v>
      </c>
      <c r="M244" s="89">
        <f>+M$5*E244</f>
        <v>864.68567763751116</v>
      </c>
      <c r="N244" s="89">
        <f>+L244+M244</f>
        <v>3910.2333782687101</v>
      </c>
      <c r="O244" s="89">
        <f>+O$5*E244</f>
        <v>43234.283881875563</v>
      </c>
      <c r="P244" s="128">
        <v>1.3169999999999999</v>
      </c>
      <c r="Q244" s="48">
        <v>0.42399999999999999</v>
      </c>
      <c r="R244" s="87">
        <v>698.47141200627004</v>
      </c>
      <c r="S244" s="87">
        <v>100</v>
      </c>
      <c r="T244" s="87">
        <v>1.2768614292145</v>
      </c>
      <c r="U244" s="87">
        <v>1.6941412687302</v>
      </c>
      <c r="V244" s="87">
        <v>1.4213007572784999</v>
      </c>
      <c r="W244" s="87">
        <f>+(S244/100)*R244</f>
        <v>698.47141200627004</v>
      </c>
      <c r="Z244" t="e">
        <v>#N/A</v>
      </c>
      <c r="AA244" t="e">
        <v>#N/A</v>
      </c>
    </row>
    <row r="245" spans="1:27">
      <c r="A245" s="130" t="s">
        <v>454</v>
      </c>
      <c r="B245" s="130" t="s">
        <v>8</v>
      </c>
      <c r="C245" s="130">
        <v>5444395</v>
      </c>
      <c r="D245" s="130" t="s">
        <v>455</v>
      </c>
      <c r="E245" s="126">
        <f>+IF(F245="x",1,0)+IF(G245="x",0.25,0)+IF(H245="x",1,0)+IF(I245="x",0.3,0)</f>
        <v>2.25</v>
      </c>
      <c r="F245" s="127" t="s">
        <v>3212</v>
      </c>
      <c r="G245" s="127" t="s">
        <v>3212</v>
      </c>
      <c r="H245" s="127" t="s">
        <v>3212</v>
      </c>
      <c r="I245" s="127"/>
      <c r="J245" s="48"/>
      <c r="K245" s="48"/>
      <c r="L245" s="89">
        <f>+L$5*E245</f>
        <v>2687.2479711451756</v>
      </c>
      <c r="M245" s="89">
        <f>+M$5*E245</f>
        <v>762.95795085662758</v>
      </c>
      <c r="N245" s="89">
        <f>+L245+M245</f>
        <v>3450.2059220018032</v>
      </c>
      <c r="O245" s="89">
        <f>+O$5*E245</f>
        <v>38147.897542831379</v>
      </c>
      <c r="P245" s="128">
        <v>0.89900000000000002</v>
      </c>
      <c r="Q245" s="48" t="s">
        <v>3228</v>
      </c>
      <c r="R245" s="87">
        <v>840.99774098564001</v>
      </c>
      <c r="S245" s="87">
        <v>100</v>
      </c>
      <c r="T245" s="87">
        <v>1.2495263814926001</v>
      </c>
      <c r="U245" s="87">
        <v>1.8110511302948</v>
      </c>
      <c r="V245" s="87">
        <v>1.5261152386665</v>
      </c>
      <c r="W245" s="87">
        <f>+(S245/100)*R245</f>
        <v>840.99774098564001</v>
      </c>
      <c r="Z245" t="e">
        <v>#N/A</v>
      </c>
      <c r="AA245" t="e">
        <v>#N/A</v>
      </c>
    </row>
    <row r="246" spans="1:27">
      <c r="A246" s="130" t="s">
        <v>456</v>
      </c>
      <c r="B246" s="130" t="s">
        <v>8</v>
      </c>
      <c r="C246" s="130">
        <v>5444399</v>
      </c>
      <c r="D246" s="130" t="s">
        <v>457</v>
      </c>
      <c r="E246" s="126">
        <f>+IF(F246="x",1,0)+IF(G246="x",0.25,0)+IF(H246="x",1,0)+IF(I246="x",0.3,0)</f>
        <v>2.25</v>
      </c>
      <c r="F246" s="127" t="s">
        <v>3212</v>
      </c>
      <c r="G246" s="127" t="s">
        <v>3212</v>
      </c>
      <c r="H246" s="127" t="s">
        <v>3212</v>
      </c>
      <c r="I246" s="127"/>
      <c r="J246" s="48"/>
      <c r="K246" s="48"/>
      <c r="L246" s="89">
        <f>+L$5*E246</f>
        <v>2687.2479711451756</v>
      </c>
      <c r="M246" s="89">
        <f>+M$5*E246</f>
        <v>762.95795085662758</v>
      </c>
      <c r="N246" s="89">
        <f>+L246+M246</f>
        <v>3450.2059220018032</v>
      </c>
      <c r="O246" s="89">
        <f>+O$5*E246</f>
        <v>38147.897542831379</v>
      </c>
      <c r="P246" s="128">
        <v>0.97</v>
      </c>
      <c r="Q246" s="48" t="s">
        <v>3228</v>
      </c>
      <c r="R246" s="87">
        <v>699.51732900473996</v>
      </c>
      <c r="S246" s="87">
        <v>100</v>
      </c>
      <c r="T246" s="87">
        <v>1.5175148248671999</v>
      </c>
      <c r="U246" s="87">
        <v>1.802219748497</v>
      </c>
      <c r="V246" s="87">
        <v>1.6797974914022999</v>
      </c>
      <c r="W246" s="87">
        <f>+(S246/100)*R246</f>
        <v>699.51732900473996</v>
      </c>
      <c r="Z246" t="e">
        <v>#N/A</v>
      </c>
      <c r="AA246" t="e">
        <v>#N/A</v>
      </c>
    </row>
    <row r="247" spans="1:27">
      <c r="A247" s="130" t="s">
        <v>458</v>
      </c>
      <c r="B247" s="130" t="s">
        <v>8</v>
      </c>
      <c r="C247" s="130">
        <v>5444397</v>
      </c>
      <c r="D247" s="130" t="s">
        <v>459</v>
      </c>
      <c r="E247" s="126">
        <f>+IF(F247="x",1,0)+IF(G247="x",0.25,0)+IF(H247="x",1,0)+IF(I247="x",0.3,0)</f>
        <v>2.25</v>
      </c>
      <c r="F247" s="127" t="s">
        <v>3212</v>
      </c>
      <c r="G247" s="127" t="s">
        <v>3212</v>
      </c>
      <c r="H247" s="127" t="s">
        <v>3212</v>
      </c>
      <c r="I247" s="127"/>
      <c r="J247" s="48"/>
      <c r="K247" s="48"/>
      <c r="L247" s="89">
        <f>+L$5*E247</f>
        <v>2687.2479711451756</v>
      </c>
      <c r="M247" s="89">
        <f>+M$5*E247</f>
        <v>762.95795085662758</v>
      </c>
      <c r="N247" s="89">
        <f>+L247+M247</f>
        <v>3450.2059220018032</v>
      </c>
      <c r="O247" s="89">
        <f>+O$5*E247</f>
        <v>38147.897542831379</v>
      </c>
      <c r="P247" s="128">
        <v>0.76300000000000001</v>
      </c>
      <c r="Q247" s="48" t="s">
        <v>3228</v>
      </c>
      <c r="R247" s="87">
        <v>971.03254299550997</v>
      </c>
      <c r="S247" s="87">
        <v>100</v>
      </c>
      <c r="T247" s="87">
        <v>1.6188647747039999</v>
      </c>
      <c r="U247" s="87">
        <v>1.8874840736389</v>
      </c>
      <c r="V247" s="87">
        <v>1.8094123152227</v>
      </c>
      <c r="W247" s="87">
        <f>+(S247/100)*R247</f>
        <v>971.03254299550997</v>
      </c>
      <c r="Z247" t="e">
        <v>#N/A</v>
      </c>
      <c r="AA247" t="e">
        <v>#N/A</v>
      </c>
    </row>
    <row r="248" spans="1:27">
      <c r="A248" s="130" t="s">
        <v>460</v>
      </c>
      <c r="B248" s="130" t="s">
        <v>8</v>
      </c>
      <c r="C248" s="130">
        <v>5444400</v>
      </c>
      <c r="D248" s="130" t="s">
        <v>461</v>
      </c>
      <c r="E248" s="126">
        <f>+IF(F248="x",1,0)+IF(G248="x",0.25,0)+IF(H248="x",1,0)+IF(I248="x",0.3,0)</f>
        <v>2.25</v>
      </c>
      <c r="F248" s="127" t="s">
        <v>3212</v>
      </c>
      <c r="G248" s="127" t="s">
        <v>3212</v>
      </c>
      <c r="H248" s="127" t="s">
        <v>3212</v>
      </c>
      <c r="I248" s="127"/>
      <c r="J248" s="48"/>
      <c r="K248" s="48"/>
      <c r="L248" s="89">
        <f>+L$5*E248</f>
        <v>2687.2479711451756</v>
      </c>
      <c r="M248" s="89">
        <f>+M$5*E248</f>
        <v>762.95795085662758</v>
      </c>
      <c r="N248" s="89">
        <f>+L248+M248</f>
        <v>3450.2059220018032</v>
      </c>
      <c r="O248" s="89">
        <f>+O$5*E248</f>
        <v>38147.897542831379</v>
      </c>
      <c r="P248" s="128">
        <v>0.496</v>
      </c>
      <c r="Q248" s="48" t="s">
        <v>3228</v>
      </c>
      <c r="R248" s="87">
        <v>699.51732899109004</v>
      </c>
      <c r="S248" s="87">
        <v>100</v>
      </c>
      <c r="T248" s="87">
        <v>1.6626008749008001</v>
      </c>
      <c r="U248" s="87">
        <v>1.9237555265427</v>
      </c>
      <c r="V248" s="87">
        <v>1.8124562903148</v>
      </c>
      <c r="W248" s="87">
        <f>+(S248/100)*R248</f>
        <v>699.51732899109004</v>
      </c>
      <c r="Z248" t="e">
        <v>#N/A</v>
      </c>
      <c r="AA248" t="e">
        <v>#N/A</v>
      </c>
    </row>
    <row r="249" spans="1:27">
      <c r="A249" s="130" t="s">
        <v>462</v>
      </c>
      <c r="B249" s="130" t="s">
        <v>8</v>
      </c>
      <c r="C249" s="130">
        <v>5444176</v>
      </c>
      <c r="D249" s="130" t="s">
        <v>463</v>
      </c>
      <c r="E249" s="126">
        <f>+IF(F249="x",1,0)+IF(G249="x",0.25,0)+IF(H249="x",1,0)+IF(I249="x",0.3,0)</f>
        <v>2.5499999999999998</v>
      </c>
      <c r="F249" s="127" t="s">
        <v>3212</v>
      </c>
      <c r="G249" s="127" t="s">
        <v>3212</v>
      </c>
      <c r="H249" s="127" t="s">
        <v>3212</v>
      </c>
      <c r="I249" s="127" t="s">
        <v>3212</v>
      </c>
      <c r="J249" s="48"/>
      <c r="K249" s="48"/>
      <c r="L249" s="89">
        <f>+L$5*E249</f>
        <v>3045.5477006311989</v>
      </c>
      <c r="M249" s="89">
        <f>+M$5*E249</f>
        <v>864.68567763751116</v>
      </c>
      <c r="N249" s="89">
        <f>+L249+M249</f>
        <v>3910.2333782687101</v>
      </c>
      <c r="O249" s="89">
        <f>+O$5*E249</f>
        <v>43234.283881875563</v>
      </c>
      <c r="P249" s="128">
        <v>0.83599999999999997</v>
      </c>
      <c r="Q249" s="48">
        <v>0.56100000000000005</v>
      </c>
      <c r="R249" s="87">
        <v>1136.4560044943</v>
      </c>
      <c r="S249" s="87">
        <v>100</v>
      </c>
      <c r="T249" s="87">
        <v>1.7447110414505</v>
      </c>
      <c r="U249" s="87">
        <v>1.9299584627151001</v>
      </c>
      <c r="V249" s="87">
        <v>1.8291261354346</v>
      </c>
      <c r="W249" s="87">
        <f>+(S249/100)*R249</f>
        <v>1136.4560044943</v>
      </c>
      <c r="Z249" t="e">
        <v>#N/A</v>
      </c>
      <c r="AA249" t="e">
        <v>#N/A</v>
      </c>
    </row>
    <row r="250" spans="1:27">
      <c r="A250" s="130" t="s">
        <v>464</v>
      </c>
      <c r="B250" s="130" t="s">
        <v>8</v>
      </c>
      <c r="C250" s="130">
        <v>5444401</v>
      </c>
      <c r="D250" s="130" t="s">
        <v>465</v>
      </c>
      <c r="E250" s="126">
        <f>+IF(F250="x",1,0)+IF(G250="x",0.25,0)+IF(H250="x",1,0)+IF(I250="x",0.3,0)</f>
        <v>1.25</v>
      </c>
      <c r="F250" s="127" t="s">
        <v>3212</v>
      </c>
      <c r="G250" s="127" t="s">
        <v>3212</v>
      </c>
      <c r="H250" s="127"/>
      <c r="I250" s="127"/>
      <c r="J250" s="48"/>
      <c r="K250" s="48"/>
      <c r="L250" s="89">
        <f>+L$5*E250</f>
        <v>1492.9155395250975</v>
      </c>
      <c r="M250" s="89">
        <f>+M$5*E250</f>
        <v>423.86552825368199</v>
      </c>
      <c r="N250" s="89">
        <f>+L250+M250</f>
        <v>1916.7810677787795</v>
      </c>
      <c r="O250" s="89">
        <f>+O$5*E250</f>
        <v>21193.276412684099</v>
      </c>
      <c r="P250" s="128">
        <v>0.57999999999999996</v>
      </c>
      <c r="Q250" s="48" t="s">
        <v>3228</v>
      </c>
      <c r="R250" s="87">
        <v>699.49593600134006</v>
      </c>
      <c r="S250" s="87">
        <v>100</v>
      </c>
      <c r="T250" s="87">
        <v>1.7414518594741999</v>
      </c>
      <c r="U250" s="87">
        <v>1.9355306625366</v>
      </c>
      <c r="V250" s="87">
        <v>1.8611194749291</v>
      </c>
      <c r="W250" s="87">
        <f>+(S250/100)*R250</f>
        <v>699.49593600134006</v>
      </c>
      <c r="Z250" t="e">
        <v>#N/A</v>
      </c>
      <c r="AA250" t="e">
        <v>#N/A</v>
      </c>
    </row>
    <row r="251" spans="1:27">
      <c r="A251" s="130" t="s">
        <v>466</v>
      </c>
      <c r="B251" s="130" t="s">
        <v>8</v>
      </c>
      <c r="C251" s="130">
        <v>5444402</v>
      </c>
      <c r="D251" s="130" t="s">
        <v>467</v>
      </c>
      <c r="E251" s="126">
        <f>+IF(F251="x",1,0)+IF(G251="x",0.25,0)+IF(H251="x",1,0)+IF(I251="x",0.3,0)</f>
        <v>2.25</v>
      </c>
      <c r="F251" s="127" t="s">
        <v>3212</v>
      </c>
      <c r="G251" s="127" t="s">
        <v>3212</v>
      </c>
      <c r="H251" s="127" t="s">
        <v>3212</v>
      </c>
      <c r="I251" s="127"/>
      <c r="J251" s="48"/>
      <c r="K251" s="48"/>
      <c r="L251" s="89">
        <f>+L$5*E251</f>
        <v>2687.2479711451756</v>
      </c>
      <c r="M251" s="89">
        <f>+M$5*E251</f>
        <v>762.95795085662758</v>
      </c>
      <c r="N251" s="89">
        <f>+L251+M251</f>
        <v>3450.2059220018032</v>
      </c>
      <c r="O251" s="89">
        <f>+O$5*E251</f>
        <v>38147.897542831379</v>
      </c>
      <c r="P251" s="128">
        <v>0.68799999999999994</v>
      </c>
      <c r="Q251" s="48" t="s">
        <v>3228</v>
      </c>
      <c r="R251" s="87">
        <v>1180.1938035044</v>
      </c>
      <c r="S251" s="87">
        <v>100</v>
      </c>
      <c r="T251" s="87">
        <v>1.7919166088103999</v>
      </c>
      <c r="U251" s="87">
        <v>2.0615870952606001</v>
      </c>
      <c r="V251" s="87">
        <v>1.8978883236118</v>
      </c>
      <c r="W251" s="87">
        <f>+(S251/100)*R251</f>
        <v>1180.1938035044</v>
      </c>
      <c r="Z251" t="e">
        <v>#N/A</v>
      </c>
      <c r="AA251" t="e">
        <v>#N/A</v>
      </c>
    </row>
    <row r="252" spans="1:27">
      <c r="A252" s="116" t="s">
        <v>1035</v>
      </c>
      <c r="B252" s="116" t="s">
        <v>9</v>
      </c>
      <c r="C252" s="116">
        <v>10012568</v>
      </c>
      <c r="D252" s="116" t="s">
        <v>1036</v>
      </c>
      <c r="E252" s="126">
        <f>+IF(F252="x",1,0)+IF(G252="x",0.25,0)+IF(H252="x",1,0)+IF(I252="x",0.3,0)+J252</f>
        <v>1.6538298708155801</v>
      </c>
      <c r="F252" s="126" t="s">
        <v>3212</v>
      </c>
      <c r="G252" s="127"/>
      <c r="H252" s="127"/>
      <c r="I252" s="127"/>
      <c r="J252" s="48">
        <f>0.75*(W252/10000)</f>
        <v>0.65382987081557997</v>
      </c>
      <c r="K252" s="48"/>
      <c r="L252" s="89">
        <f>+L$5*E252</f>
        <v>1975.2226510970913</v>
      </c>
      <c r="M252" s="89">
        <f>+M$5*E252</f>
        <v>560.80117746797157</v>
      </c>
      <c r="N252" s="89">
        <f>+L252+M252</f>
        <v>2536.023828565063</v>
      </c>
      <c r="O252" s="89">
        <f>+O$5*E252</f>
        <v>28040.058873398579</v>
      </c>
      <c r="P252" s="127"/>
      <c r="Q252" s="48"/>
      <c r="R252" s="87">
        <v>166520.70510152</v>
      </c>
      <c r="S252" s="87">
        <v>5.2351999999999999</v>
      </c>
      <c r="T252" s="87">
        <v>3.1014749780296998E-2</v>
      </c>
      <c r="U252" s="87">
        <v>1.3319520950317001</v>
      </c>
      <c r="V252" s="87">
        <v>0.64476797661495</v>
      </c>
      <c r="W252" s="87">
        <v>8717.7316108743998</v>
      </c>
      <c r="Z252" t="e">
        <v>#N/A</v>
      </c>
      <c r="AA252" t="e">
        <v>#N/A</v>
      </c>
    </row>
    <row r="253" spans="1:27">
      <c r="A253" s="130" t="s">
        <v>2768</v>
      </c>
      <c r="B253" s="130" t="s">
        <v>8</v>
      </c>
      <c r="C253" s="130">
        <v>5444623</v>
      </c>
      <c r="D253" s="130" t="s">
        <v>2769</v>
      </c>
      <c r="E253" s="126">
        <f>+IF(F253="x",1,0)+IF(G253="x",0.25,0)+IF(H253="x",1,0)+IF(I253="x",0.3,0)</f>
        <v>2.25</v>
      </c>
      <c r="F253" s="127" t="s">
        <v>3212</v>
      </c>
      <c r="G253" s="127" t="s">
        <v>3212</v>
      </c>
      <c r="H253" s="127" t="s">
        <v>3212</v>
      </c>
      <c r="I253" s="127"/>
      <c r="J253" s="48"/>
      <c r="K253" s="48"/>
      <c r="L253" s="89">
        <f>+L$5*E253</f>
        <v>2687.2479711451756</v>
      </c>
      <c r="M253" s="89">
        <f>+M$5*E253</f>
        <v>762.95795085662758</v>
      </c>
      <c r="N253" s="89">
        <f>+L253+M253</f>
        <v>3450.2059220018032</v>
      </c>
      <c r="O253" s="89">
        <f>+O$5*E253</f>
        <v>38147.897542831379</v>
      </c>
      <c r="P253" s="128">
        <v>1.71</v>
      </c>
      <c r="Q253" s="48" t="s">
        <v>3228</v>
      </c>
      <c r="R253" s="87">
        <v>966.19516899371001</v>
      </c>
      <c r="S253" s="87">
        <v>100</v>
      </c>
      <c r="T253" s="87">
        <v>0.39351934194565003</v>
      </c>
      <c r="U253" s="87">
        <v>0.61619472503661998</v>
      </c>
      <c r="V253" s="87">
        <v>0.51375856605940995</v>
      </c>
      <c r="W253" s="87">
        <f>+(S253/100)*R253</f>
        <v>966.19516899371001</v>
      </c>
      <c r="Z253" t="e">
        <v>#N/A</v>
      </c>
      <c r="AA253" t="e">
        <v>#N/A</v>
      </c>
    </row>
    <row r="254" spans="1:27">
      <c r="A254" s="130" t="s">
        <v>2800</v>
      </c>
      <c r="B254" s="130" t="s">
        <v>8</v>
      </c>
      <c r="C254" s="130">
        <v>5444639</v>
      </c>
      <c r="D254" s="130" t="s">
        <v>2801</v>
      </c>
      <c r="E254" s="126">
        <f>+IF(F254="x",1,0)+IF(G254="x",0.25,0)+IF(H254="x",1,0)+IF(I254="x",0.3,0)</f>
        <v>1.25</v>
      </c>
      <c r="F254" s="127" t="s">
        <v>3212</v>
      </c>
      <c r="G254" s="127" t="s">
        <v>3212</v>
      </c>
      <c r="H254" s="127" t="s">
        <v>3213</v>
      </c>
      <c r="I254" s="127"/>
      <c r="J254" s="48"/>
      <c r="K254" s="48"/>
      <c r="L254" s="89">
        <f>+L$5*E254</f>
        <v>1492.9155395250975</v>
      </c>
      <c r="M254" s="89">
        <f>+M$5*E254</f>
        <v>423.86552825368199</v>
      </c>
      <c r="N254" s="89">
        <f>+L254+M254</f>
        <v>1916.7810677787795</v>
      </c>
      <c r="O254" s="89">
        <f>+O$5*E254</f>
        <v>21193.276412684099</v>
      </c>
      <c r="P254" s="128">
        <v>2.2639999999999998</v>
      </c>
      <c r="Q254" s="48" t="s">
        <v>3228</v>
      </c>
      <c r="R254" s="87">
        <v>759.32759899638995</v>
      </c>
      <c r="S254" s="87">
        <v>100</v>
      </c>
      <c r="T254" s="87">
        <v>4.7415770590305002E-2</v>
      </c>
      <c r="U254" s="87">
        <v>0.28985649347304998</v>
      </c>
      <c r="V254" s="87">
        <v>0.14310205671017001</v>
      </c>
      <c r="W254" s="87">
        <f>+(S254/100)*R254</f>
        <v>759.32759899638995</v>
      </c>
      <c r="Z254" t="e">
        <v>#N/A</v>
      </c>
      <c r="AA254" t="e">
        <v>#N/A</v>
      </c>
    </row>
    <row r="255" spans="1:27">
      <c r="A255" s="130" t="s">
        <v>2778</v>
      </c>
      <c r="B255" s="130" t="s">
        <v>8</v>
      </c>
      <c r="C255" s="130">
        <v>5444628</v>
      </c>
      <c r="D255" s="130" t="s">
        <v>2779</v>
      </c>
      <c r="E255" s="126">
        <f>+IF(F255="x",1,0)+IF(G255="x",0.25,0)+IF(H255="x",1,0)+IF(I255="x",0.3,0)</f>
        <v>2.25</v>
      </c>
      <c r="F255" s="127" t="s">
        <v>3212</v>
      </c>
      <c r="G255" s="127" t="s">
        <v>3212</v>
      </c>
      <c r="H255" s="127" t="s">
        <v>3212</v>
      </c>
      <c r="I255" s="127"/>
      <c r="J255" s="48"/>
      <c r="K255" s="48"/>
      <c r="L255" s="89">
        <f>+L$5*E255</f>
        <v>2687.2479711451756</v>
      </c>
      <c r="M255" s="89">
        <f>+M$5*E255</f>
        <v>762.95795085662758</v>
      </c>
      <c r="N255" s="89">
        <f>+L255+M255</f>
        <v>3450.2059220018032</v>
      </c>
      <c r="O255" s="89">
        <f>+O$5*E255</f>
        <v>38147.897542831379</v>
      </c>
      <c r="P255" s="128">
        <v>1.8879999999999999</v>
      </c>
      <c r="Q255" s="48" t="s">
        <v>3228</v>
      </c>
      <c r="R255" s="87">
        <v>807.05346100098996</v>
      </c>
      <c r="S255" s="87">
        <v>100</v>
      </c>
      <c r="T255" s="87">
        <v>0.38037750124931002</v>
      </c>
      <c r="U255" s="87">
        <v>0.78535652160644998</v>
      </c>
      <c r="V255" s="87">
        <v>0.46301430285486</v>
      </c>
      <c r="W255" s="87">
        <f>+(S255/100)*R255</f>
        <v>807.05346100098996</v>
      </c>
      <c r="Z255" t="e">
        <v>#N/A</v>
      </c>
      <c r="AA255" t="e">
        <v>#N/A</v>
      </c>
    </row>
    <row r="256" spans="1:27">
      <c r="A256" s="130" t="s">
        <v>2802</v>
      </c>
      <c r="B256" s="130" t="s">
        <v>8</v>
      </c>
      <c r="C256" s="130">
        <v>5444640</v>
      </c>
      <c r="D256" s="130" t="s">
        <v>2803</v>
      </c>
      <c r="E256" s="126">
        <f>+IF(F256="x",1,0)+IF(G256="x",0.25,0)+IF(H256="x",1,0)+IF(I256="x",0.3,0)</f>
        <v>1.25</v>
      </c>
      <c r="F256" s="127" t="s">
        <v>3212</v>
      </c>
      <c r="G256" s="127" t="s">
        <v>3212</v>
      </c>
      <c r="H256" s="127"/>
      <c r="I256" s="127"/>
      <c r="J256" s="48"/>
      <c r="K256" s="48"/>
      <c r="L256" s="89">
        <f>+L$5*E256</f>
        <v>1492.9155395250975</v>
      </c>
      <c r="M256" s="89">
        <f>+M$5*E256</f>
        <v>423.86552825368199</v>
      </c>
      <c r="N256" s="89">
        <f>+L256+M256</f>
        <v>1916.7810677787795</v>
      </c>
      <c r="O256" s="89">
        <f>+O$5*E256</f>
        <v>21193.276412684099</v>
      </c>
      <c r="P256" s="128">
        <v>2.2440000000000002</v>
      </c>
      <c r="Q256" s="48" t="s">
        <v>3228</v>
      </c>
      <c r="R256" s="87">
        <v>839.37459900168005</v>
      </c>
      <c r="S256" s="87">
        <v>100</v>
      </c>
      <c r="T256" s="87">
        <v>3.7533104419708002E-2</v>
      </c>
      <c r="U256" s="87">
        <v>0.22404213249683</v>
      </c>
      <c r="V256" s="87">
        <v>0.11095565926943</v>
      </c>
      <c r="W256" s="87">
        <f>+(S256/100)*R256</f>
        <v>839.37459900168005</v>
      </c>
      <c r="Z256" t="e">
        <v>#N/A</v>
      </c>
      <c r="AA256" t="e">
        <v>#N/A</v>
      </c>
    </row>
    <row r="257" spans="1:27">
      <c r="A257" s="130" t="s">
        <v>2780</v>
      </c>
      <c r="B257" s="130" t="s">
        <v>8</v>
      </c>
      <c r="C257" s="130">
        <v>5444629</v>
      </c>
      <c r="D257" s="130" t="s">
        <v>2781</v>
      </c>
      <c r="E257" s="126">
        <f>+IF(F257="x",1,0)+IF(G257="x",0.25,0)+IF(H257="x",1,0)+IF(I257="x",0.3,0)</f>
        <v>2.25</v>
      </c>
      <c r="F257" s="127" t="s">
        <v>3212</v>
      </c>
      <c r="G257" s="127" t="s">
        <v>3212</v>
      </c>
      <c r="H257" s="127" t="s">
        <v>3212</v>
      </c>
      <c r="I257" s="127"/>
      <c r="J257" s="48"/>
      <c r="K257" s="48"/>
      <c r="L257" s="89">
        <f>+L$5*E257</f>
        <v>2687.2479711451756</v>
      </c>
      <c r="M257" s="89">
        <f>+M$5*E257</f>
        <v>762.95795085662758</v>
      </c>
      <c r="N257" s="89">
        <f>+L257+M257</f>
        <v>3450.2059220018032</v>
      </c>
      <c r="O257" s="89">
        <f>+O$5*E257</f>
        <v>38147.897542831379</v>
      </c>
      <c r="P257" s="128">
        <v>1.6319999999999999</v>
      </c>
      <c r="Q257" s="48" t="s">
        <v>3228</v>
      </c>
      <c r="R257" s="87">
        <v>788.28357749223005</v>
      </c>
      <c r="S257" s="87">
        <v>100</v>
      </c>
      <c r="T257" s="87">
        <v>0.29963400959969</v>
      </c>
      <c r="U257" s="87">
        <v>0.48099145293236001</v>
      </c>
      <c r="V257" s="87">
        <v>0.37829910132619998</v>
      </c>
      <c r="W257" s="87">
        <f>+(S257/100)*R257</f>
        <v>788.28357749223005</v>
      </c>
      <c r="Z257" t="e">
        <v>#N/A</v>
      </c>
      <c r="AA257" t="e">
        <v>#N/A</v>
      </c>
    </row>
    <row r="258" spans="1:27">
      <c r="A258" s="130" t="s">
        <v>2804</v>
      </c>
      <c r="B258" s="130" t="s">
        <v>8</v>
      </c>
      <c r="C258" s="130">
        <v>5444641</v>
      </c>
      <c r="D258" s="130" t="s">
        <v>2805</v>
      </c>
      <c r="E258" s="126">
        <f>+IF(F258="x",1,0)+IF(G258="x",0.25,0)+IF(H258="x",1,0)+IF(I258="x",0.3,0)</f>
        <v>2.25</v>
      </c>
      <c r="F258" s="127" t="s">
        <v>3212</v>
      </c>
      <c r="G258" s="126" t="s">
        <v>3212</v>
      </c>
      <c r="H258" s="127" t="s">
        <v>3212</v>
      </c>
      <c r="I258" s="127"/>
      <c r="J258" s="48"/>
      <c r="K258" s="48"/>
      <c r="L258" s="89">
        <f>+L$5*E258</f>
        <v>2687.2479711451756</v>
      </c>
      <c r="M258" s="89">
        <f>+M$5*E258</f>
        <v>762.95795085662758</v>
      </c>
      <c r="N258" s="89">
        <f>+L258+M258</f>
        <v>3450.2059220018032</v>
      </c>
      <c r="O258" s="89">
        <f>+O$5*E258</f>
        <v>38147.897542831379</v>
      </c>
      <c r="P258" s="128">
        <v>2.2330000000000001</v>
      </c>
      <c r="Q258" s="48" t="s">
        <v>3228</v>
      </c>
      <c r="R258" s="87">
        <v>719.44159450532004</v>
      </c>
      <c r="S258" s="87">
        <v>100</v>
      </c>
      <c r="T258" s="87">
        <v>9.3359649181365995E-2</v>
      </c>
      <c r="U258" s="87">
        <v>0.25694930553436002</v>
      </c>
      <c r="V258" s="87">
        <v>0.17558960759183001</v>
      </c>
      <c r="W258" s="87">
        <f>+(S258/100)*R258</f>
        <v>719.44159450532004</v>
      </c>
      <c r="Z258" t="e">
        <v>#N/A</v>
      </c>
      <c r="AA258" t="e">
        <v>#N/A</v>
      </c>
    </row>
    <row r="259" spans="1:27">
      <c r="A259" s="130" t="s">
        <v>2782</v>
      </c>
      <c r="B259" s="130" t="s">
        <v>8</v>
      </c>
      <c r="C259" s="130">
        <v>5444630</v>
      </c>
      <c r="D259" s="130" t="s">
        <v>2783</v>
      </c>
      <c r="E259" s="126">
        <f>+IF(F259="x",1,0)+IF(G259="x",0.25,0)+IF(H259="x",1,0)+IF(I259="x",0.3,0)</f>
        <v>2.25</v>
      </c>
      <c r="F259" s="127" t="s">
        <v>3212</v>
      </c>
      <c r="G259" s="127" t="s">
        <v>3212</v>
      </c>
      <c r="H259" s="127" t="s">
        <v>3212</v>
      </c>
      <c r="I259" s="127"/>
      <c r="J259" s="48"/>
      <c r="K259" s="48"/>
      <c r="L259" s="89">
        <f>+L$5*E259</f>
        <v>2687.2479711451756</v>
      </c>
      <c r="M259" s="89">
        <f>+M$5*E259</f>
        <v>762.95795085662758</v>
      </c>
      <c r="N259" s="89">
        <f>+L259+M259</f>
        <v>3450.2059220018032</v>
      </c>
      <c r="O259" s="89">
        <f>+O$5*E259</f>
        <v>38147.897542831379</v>
      </c>
      <c r="P259" s="128">
        <v>1.978</v>
      </c>
      <c r="Q259" s="48" t="s">
        <v>3228</v>
      </c>
      <c r="R259" s="87">
        <v>905.83681100213005</v>
      </c>
      <c r="S259" s="87">
        <v>97.310900000000004</v>
      </c>
      <c r="T259" s="87">
        <v>9.4305865466595001E-2</v>
      </c>
      <c r="U259" s="87">
        <v>0.40382254123687999</v>
      </c>
      <c r="V259" s="87">
        <v>0.24394239735626999</v>
      </c>
      <c r="W259" s="87">
        <f>+(S259/100)*R259</f>
        <v>881.47795331747182</v>
      </c>
      <c r="Z259" t="e">
        <v>#N/A</v>
      </c>
      <c r="AA259" t="e">
        <v>#N/A</v>
      </c>
    </row>
    <row r="260" spans="1:27">
      <c r="A260" s="130" t="s">
        <v>2974</v>
      </c>
      <c r="B260" s="130" t="s">
        <v>8</v>
      </c>
      <c r="C260" s="130">
        <v>9960329</v>
      </c>
      <c r="D260" s="130" t="s">
        <v>2975</v>
      </c>
      <c r="E260" s="126">
        <f>+IF(F260="x",1,0)+IF(G260="x",0.25,0)+IF(H260="x",1,0)+IF(I260="x",0.3,0)</f>
        <v>2.25</v>
      </c>
      <c r="F260" s="127" t="s">
        <v>3212</v>
      </c>
      <c r="G260" s="127" t="s">
        <v>3212</v>
      </c>
      <c r="H260" s="127" t="s">
        <v>3212</v>
      </c>
      <c r="I260" s="127"/>
      <c r="J260" s="48"/>
      <c r="K260" s="48"/>
      <c r="L260" s="89">
        <f>+L$5*E260</f>
        <v>2687.2479711451756</v>
      </c>
      <c r="M260" s="89">
        <f>+M$5*E260</f>
        <v>762.95795085662758</v>
      </c>
      <c r="N260" s="89">
        <f>+L260+M260</f>
        <v>3450.2059220018032</v>
      </c>
      <c r="O260" s="89">
        <f>+O$5*E260</f>
        <v>38147.897542831379</v>
      </c>
      <c r="P260" s="128">
        <v>2.1190000000000002</v>
      </c>
      <c r="Q260" s="48" t="s">
        <v>3228</v>
      </c>
      <c r="R260" s="87">
        <v>844.54913849237005</v>
      </c>
      <c r="S260" s="87">
        <v>100</v>
      </c>
      <c r="T260" s="87">
        <v>0.17389287054538999</v>
      </c>
      <c r="U260" s="87">
        <v>0.25411066412925998</v>
      </c>
      <c r="V260" s="87">
        <v>0.20943182561456</v>
      </c>
      <c r="W260" s="87">
        <f>+(S260/100)*R260</f>
        <v>844.54913849237005</v>
      </c>
      <c r="Z260" t="e">
        <v>#N/A</v>
      </c>
      <c r="AA260" t="e">
        <v>#N/A</v>
      </c>
    </row>
    <row r="261" spans="1:27">
      <c r="A261" s="130" t="s">
        <v>2784</v>
      </c>
      <c r="B261" s="130" t="s">
        <v>8</v>
      </c>
      <c r="C261" s="130">
        <v>5444631</v>
      </c>
      <c r="D261" s="130" t="s">
        <v>2785</v>
      </c>
      <c r="E261" s="126">
        <f>+IF(F261="x",1,0)+IF(G261="x",0.25,0)+IF(H261="x",1,0)+IF(I261="x",0.3,0)</f>
        <v>2.25</v>
      </c>
      <c r="F261" s="127" t="s">
        <v>3212</v>
      </c>
      <c r="G261" s="127" t="s">
        <v>3212</v>
      </c>
      <c r="H261" s="127" t="s">
        <v>3212</v>
      </c>
      <c r="I261" s="127"/>
      <c r="J261" s="48"/>
      <c r="K261" s="48"/>
      <c r="L261" s="89">
        <f>+L$5*E261</f>
        <v>2687.2479711451756</v>
      </c>
      <c r="M261" s="89">
        <f>+M$5*E261</f>
        <v>762.95795085662758</v>
      </c>
      <c r="N261" s="89">
        <f>+L261+M261</f>
        <v>3450.2059220018032</v>
      </c>
      <c r="O261" s="89">
        <f>+O$5*E261</f>
        <v>38147.897542831379</v>
      </c>
      <c r="P261" s="128">
        <v>1.915</v>
      </c>
      <c r="Q261" s="48" t="s">
        <v>3228</v>
      </c>
      <c r="R261" s="87">
        <v>791.01869200351996</v>
      </c>
      <c r="S261" s="87">
        <v>100</v>
      </c>
      <c r="T261" s="87">
        <v>9.4305865466595001E-2</v>
      </c>
      <c r="U261" s="87">
        <v>0.49392300844192999</v>
      </c>
      <c r="V261" s="87">
        <v>0.2983857124198</v>
      </c>
      <c r="W261" s="87">
        <f>+(S261/100)*R261</f>
        <v>791.01869200351996</v>
      </c>
      <c r="Z261" t="e">
        <v>#N/A</v>
      </c>
      <c r="AA261" t="e">
        <v>#N/A</v>
      </c>
    </row>
    <row r="262" spans="1:27">
      <c r="A262" s="130" t="s">
        <v>2978</v>
      </c>
      <c r="B262" s="130" t="s">
        <v>8</v>
      </c>
      <c r="C262" s="130">
        <v>9960330</v>
      </c>
      <c r="D262" s="130" t="s">
        <v>2979</v>
      </c>
      <c r="E262" s="126">
        <f>+IF(F262="x",1,0)+IF(G262="x",0.25,0)+IF(H262="x",1,0)+IF(I262="x",0.3,0)</f>
        <v>2.25</v>
      </c>
      <c r="F262" s="127" t="s">
        <v>3212</v>
      </c>
      <c r="G262" s="126" t="s">
        <v>3212</v>
      </c>
      <c r="H262" s="127" t="s">
        <v>3212</v>
      </c>
      <c r="I262" s="127"/>
      <c r="J262" s="48"/>
      <c r="K262" s="48"/>
      <c r="L262" s="89">
        <f>+L$5*E262</f>
        <v>2687.2479711451756</v>
      </c>
      <c r="M262" s="89">
        <f>+M$5*E262</f>
        <v>762.95795085662758</v>
      </c>
      <c r="N262" s="89">
        <f>+L262+M262</f>
        <v>3450.2059220018032</v>
      </c>
      <c r="O262" s="89">
        <f>+O$5*E262</f>
        <v>38147.897542831379</v>
      </c>
      <c r="P262" s="128">
        <v>2.153</v>
      </c>
      <c r="Q262" s="48" t="s">
        <v>3228</v>
      </c>
      <c r="R262" s="87">
        <v>879.65393999305002</v>
      </c>
      <c r="S262" s="87">
        <v>100</v>
      </c>
      <c r="T262" s="87">
        <v>0.18303959071636</v>
      </c>
      <c r="U262" s="87">
        <v>0.28649216890335</v>
      </c>
      <c r="V262" s="87">
        <v>0.23797435858269</v>
      </c>
      <c r="W262" s="87">
        <f>+(S262/100)*R262</f>
        <v>879.65393999305002</v>
      </c>
      <c r="Z262" t="e">
        <v>#N/A</v>
      </c>
      <c r="AA262" t="e">
        <v>#N/A</v>
      </c>
    </row>
    <row r="263" spans="1:27">
      <c r="A263" s="130" t="s">
        <v>2786</v>
      </c>
      <c r="B263" s="130" t="s">
        <v>8</v>
      </c>
      <c r="C263" s="130">
        <v>5444632</v>
      </c>
      <c r="D263" s="130" t="s">
        <v>2787</v>
      </c>
      <c r="E263" s="126">
        <f>+IF(F263="x",1,0)+IF(G263="x",0.25,0)+IF(H263="x",1,0)+IF(I263="x",0.3,0)</f>
        <v>2.25</v>
      </c>
      <c r="F263" s="127" t="s">
        <v>3212</v>
      </c>
      <c r="G263" s="127" t="s">
        <v>3212</v>
      </c>
      <c r="H263" s="127" t="s">
        <v>3212</v>
      </c>
      <c r="I263" s="127"/>
      <c r="J263" s="48"/>
      <c r="K263" s="48"/>
      <c r="L263" s="89">
        <f>+L$5*E263</f>
        <v>2687.2479711451756</v>
      </c>
      <c r="M263" s="89">
        <f>+M$5*E263</f>
        <v>762.95795085662758</v>
      </c>
      <c r="N263" s="89">
        <f>+L263+M263</f>
        <v>3450.2059220018032</v>
      </c>
      <c r="O263" s="89">
        <f>+O$5*E263</f>
        <v>38147.897542831379</v>
      </c>
      <c r="P263" s="128">
        <v>1.875</v>
      </c>
      <c r="Q263" s="48" t="s">
        <v>3228</v>
      </c>
      <c r="R263" s="87">
        <v>909.68411949065</v>
      </c>
      <c r="S263" s="87">
        <v>100</v>
      </c>
      <c r="T263" s="87">
        <v>0.31456315517425998</v>
      </c>
      <c r="U263" s="87">
        <v>0.61577421426773005</v>
      </c>
      <c r="V263" s="87">
        <v>0.45961235491316998</v>
      </c>
      <c r="W263" s="87">
        <f>+(S263/100)*R263</f>
        <v>909.68411949065</v>
      </c>
      <c r="Z263" t="e">
        <v>#N/A</v>
      </c>
      <c r="AA263" t="e">
        <v>#N/A</v>
      </c>
    </row>
    <row r="264" spans="1:27">
      <c r="A264" s="130" t="s">
        <v>2980</v>
      </c>
      <c r="B264" s="130" t="s">
        <v>8</v>
      </c>
      <c r="C264" s="130">
        <v>9960331</v>
      </c>
      <c r="D264" s="130" t="s">
        <v>2981</v>
      </c>
      <c r="E264" s="126">
        <f>+IF(F264="x",1,0)+IF(G264="x",0.25,0)+IF(H264="x",1,0)+IF(I264="x",0.3,0)</f>
        <v>1.25</v>
      </c>
      <c r="F264" s="127" t="s">
        <v>3212</v>
      </c>
      <c r="G264" s="127" t="s">
        <v>3212</v>
      </c>
      <c r="H264" s="127"/>
      <c r="I264" s="127"/>
      <c r="J264" s="48"/>
      <c r="K264" s="48"/>
      <c r="L264" s="89">
        <f>+L$5*E264</f>
        <v>1492.9155395250975</v>
      </c>
      <c r="M264" s="89">
        <f>+M$5*E264</f>
        <v>423.86552825368199</v>
      </c>
      <c r="N264" s="89">
        <f>+L264+M264</f>
        <v>1916.7810677787795</v>
      </c>
      <c r="O264" s="89">
        <f>+O$5*E264</f>
        <v>21193.276412684099</v>
      </c>
      <c r="P264" s="128">
        <v>2.2200000000000002</v>
      </c>
      <c r="Q264" s="48" t="s">
        <v>3228</v>
      </c>
      <c r="R264" s="87">
        <v>985.79833999506002</v>
      </c>
      <c r="S264" s="87">
        <v>100</v>
      </c>
      <c r="T264" s="87">
        <v>0.14603215456009</v>
      </c>
      <c r="U264" s="87">
        <v>0.37732860445976002</v>
      </c>
      <c r="V264" s="87">
        <v>0.21291556044629001</v>
      </c>
      <c r="W264" s="87">
        <f>+(S264/100)*R264</f>
        <v>985.79833999506002</v>
      </c>
      <c r="Z264" t="e">
        <v>#N/A</v>
      </c>
      <c r="AA264" t="e">
        <v>#N/A</v>
      </c>
    </row>
    <row r="265" spans="1:27">
      <c r="A265" s="130" t="s">
        <v>2792</v>
      </c>
      <c r="B265" s="130" t="s">
        <v>8</v>
      </c>
      <c r="C265" s="130">
        <v>5444635</v>
      </c>
      <c r="D265" s="130" t="s">
        <v>2793</v>
      </c>
      <c r="E265" s="126">
        <f>+IF(F265="x",1,0)+IF(G265="x",0.25,0)+IF(H265="x",1,0)+IF(I265="x",0.3,0)</f>
        <v>2.25</v>
      </c>
      <c r="F265" s="127" t="s">
        <v>3212</v>
      </c>
      <c r="G265" s="127" t="s">
        <v>3212</v>
      </c>
      <c r="H265" s="127" t="s">
        <v>3212</v>
      </c>
      <c r="I265" s="127"/>
      <c r="J265" s="48"/>
      <c r="K265" s="48"/>
      <c r="L265" s="89">
        <f>+L$5*E265</f>
        <v>2687.2479711451756</v>
      </c>
      <c r="M265" s="89">
        <f>+M$5*E265</f>
        <v>762.95795085662758</v>
      </c>
      <c r="N265" s="89">
        <f>+L265+M265</f>
        <v>3450.2059220018032</v>
      </c>
      <c r="O265" s="89">
        <f>+O$5*E265</f>
        <v>38147.897542831379</v>
      </c>
      <c r="P265" s="128">
        <v>2.0219999999999998</v>
      </c>
      <c r="Q265" s="48" t="s">
        <v>3228</v>
      </c>
      <c r="R265" s="87">
        <v>876.12130798966996</v>
      </c>
      <c r="S265" s="87">
        <v>100</v>
      </c>
      <c r="T265" s="87">
        <v>9.6513696014880995E-2</v>
      </c>
      <c r="U265" s="87">
        <v>0.32791525125504001</v>
      </c>
      <c r="V265" s="87">
        <v>0.21997350399033</v>
      </c>
      <c r="W265" s="87">
        <f>+(S265/100)*R265</f>
        <v>876.12130798966996</v>
      </c>
      <c r="Z265" t="e">
        <v>#N/A</v>
      </c>
      <c r="AA265" t="e">
        <v>#N/A</v>
      </c>
    </row>
    <row r="266" spans="1:27">
      <c r="A266" s="130" t="s">
        <v>2982</v>
      </c>
      <c r="B266" s="130" t="s">
        <v>8</v>
      </c>
      <c r="C266" s="130">
        <v>9960332</v>
      </c>
      <c r="D266" s="130" t="s">
        <v>2983</v>
      </c>
      <c r="E266" s="126">
        <f>+IF(F266="x",1,0)+IF(G266="x",0.25,0)+IF(H266="x",1,0)+IF(I266="x",0.3,0)</f>
        <v>2.25</v>
      </c>
      <c r="F266" s="127" t="s">
        <v>3212</v>
      </c>
      <c r="G266" s="127" t="s">
        <v>3212</v>
      </c>
      <c r="H266" s="127" t="s">
        <v>3212</v>
      </c>
      <c r="I266" s="127"/>
      <c r="J266" s="48"/>
      <c r="K266" s="48"/>
      <c r="L266" s="89">
        <f>+L$5*E266</f>
        <v>2687.2479711451756</v>
      </c>
      <c r="M266" s="89">
        <f>+M$5*E266</f>
        <v>762.95795085662758</v>
      </c>
      <c r="N266" s="89">
        <f>+L266+M266</f>
        <v>3450.2059220018032</v>
      </c>
      <c r="O266" s="89">
        <f>+O$5*E266</f>
        <v>38147.897542831379</v>
      </c>
      <c r="P266" s="128">
        <v>2.0640000000000001</v>
      </c>
      <c r="Q266" s="48" t="s">
        <v>3228</v>
      </c>
      <c r="R266" s="87">
        <v>952.75020999591004</v>
      </c>
      <c r="S266" s="87">
        <v>100</v>
      </c>
      <c r="T266" s="87">
        <v>0.14024974405766</v>
      </c>
      <c r="U266" s="87">
        <v>0.54196959733963002</v>
      </c>
      <c r="V266" s="87">
        <v>0.30525891111627002</v>
      </c>
      <c r="W266" s="87">
        <f>+(S266/100)*R266</f>
        <v>952.75020999591004</v>
      </c>
      <c r="Z266" t="e">
        <v>#N/A</v>
      </c>
      <c r="AA266" t="e">
        <v>#N/A</v>
      </c>
    </row>
    <row r="267" spans="1:27">
      <c r="A267" s="130" t="s">
        <v>2790</v>
      </c>
      <c r="B267" s="130" t="s">
        <v>8</v>
      </c>
      <c r="C267" s="130">
        <v>5444634</v>
      </c>
      <c r="D267" s="130" t="s">
        <v>2791</v>
      </c>
      <c r="E267" s="126">
        <f>+IF(F267="x",1,0)+IF(G267="x",0.25,0)+IF(H267="x",1,0)+IF(I267="x",0.3,0)</f>
        <v>2.25</v>
      </c>
      <c r="F267" s="127" t="s">
        <v>3212</v>
      </c>
      <c r="G267" s="127" t="s">
        <v>3212</v>
      </c>
      <c r="H267" s="127" t="s">
        <v>3212</v>
      </c>
      <c r="I267" s="127"/>
      <c r="J267" s="48"/>
      <c r="K267" s="48"/>
      <c r="L267" s="89">
        <f>+L$5*E267</f>
        <v>2687.2479711451756</v>
      </c>
      <c r="M267" s="89">
        <f>+M$5*E267</f>
        <v>762.95795085662758</v>
      </c>
      <c r="N267" s="89">
        <f>+L267+M267</f>
        <v>3450.2059220018032</v>
      </c>
      <c r="O267" s="89">
        <f>+O$5*E267</f>
        <v>38147.897542831379</v>
      </c>
      <c r="P267" s="71">
        <v>2.1560000000000001</v>
      </c>
      <c r="Q267" s="48" t="s">
        <v>3228</v>
      </c>
      <c r="R267" s="87">
        <v>965.13907649896998</v>
      </c>
      <c r="S267" s="87">
        <v>100</v>
      </c>
      <c r="T267" s="87">
        <v>0.13562381267547999</v>
      </c>
      <c r="U267" s="87">
        <v>0.43010622262955001</v>
      </c>
      <c r="V267" s="87">
        <v>0.27699936645311002</v>
      </c>
      <c r="W267" s="87">
        <f>+(S267/100)*R267</f>
        <v>965.13907649896998</v>
      </c>
      <c r="Z267" t="e">
        <v>#N/A</v>
      </c>
      <c r="AA267" t="e">
        <v>#N/A</v>
      </c>
    </row>
    <row r="268" spans="1:27">
      <c r="A268" s="130" t="s">
        <v>2984</v>
      </c>
      <c r="B268" s="130" t="s">
        <v>8</v>
      </c>
      <c r="C268" s="130">
        <v>9960333</v>
      </c>
      <c r="D268" s="130" t="s">
        <v>2985</v>
      </c>
      <c r="E268" s="126">
        <f>+IF(F268="x",1,0)+IF(G268="x",0.25,0)+IF(H268="x",1,0)+IF(I268="x",0.3,0)</f>
        <v>2.25</v>
      </c>
      <c r="F268" s="127" t="s">
        <v>3212</v>
      </c>
      <c r="G268" s="127" t="s">
        <v>3212</v>
      </c>
      <c r="H268" s="127" t="s">
        <v>3212</v>
      </c>
      <c r="I268" s="127"/>
      <c r="J268" s="48"/>
      <c r="K268" s="48"/>
      <c r="L268" s="89">
        <f>+L$5*E268</f>
        <v>2687.2479711451756</v>
      </c>
      <c r="M268" s="89">
        <f>+M$5*E268</f>
        <v>762.95795085662758</v>
      </c>
      <c r="N268" s="89">
        <f>+L268+M268</f>
        <v>3450.2059220018032</v>
      </c>
      <c r="O268" s="89">
        <f>+O$5*E268</f>
        <v>38147.897542831379</v>
      </c>
      <c r="P268" s="128">
        <v>1.7849999999999999</v>
      </c>
      <c r="Q268" s="48" t="s">
        <v>3228</v>
      </c>
      <c r="R268" s="87">
        <v>741.78975649875997</v>
      </c>
      <c r="S268" s="87">
        <v>100</v>
      </c>
      <c r="T268" s="87">
        <v>0.29669025540352001</v>
      </c>
      <c r="U268" s="87">
        <v>0.63164955377579002</v>
      </c>
      <c r="V268" s="87">
        <v>0.53929782487930999</v>
      </c>
      <c r="W268" s="87">
        <f>+(S268/100)*R268</f>
        <v>741.78975649875997</v>
      </c>
      <c r="Z268" t="e">
        <v>#N/A</v>
      </c>
      <c r="AA268" t="e">
        <v>#N/A</v>
      </c>
    </row>
    <row r="269" spans="1:27">
      <c r="A269" s="130" t="s">
        <v>2788</v>
      </c>
      <c r="B269" s="130" t="s">
        <v>8</v>
      </c>
      <c r="C269" s="130">
        <v>5444633</v>
      </c>
      <c r="D269" s="130" t="s">
        <v>2789</v>
      </c>
      <c r="E269" s="126">
        <f>+IF(F269="x",1,0)+IF(G269="x",0.25,0)+IF(H269="x",1,0)+IF(I269="x",0.3,0)</f>
        <v>2.25</v>
      </c>
      <c r="F269" s="127" t="s">
        <v>3212</v>
      </c>
      <c r="G269" s="127" t="s">
        <v>3212</v>
      </c>
      <c r="H269" s="127" t="s">
        <v>3212</v>
      </c>
      <c r="I269" s="127"/>
      <c r="J269" s="48"/>
      <c r="K269" s="48"/>
      <c r="L269" s="89">
        <f>+L$5*E269</f>
        <v>2687.2479711451756</v>
      </c>
      <c r="M269" s="89">
        <f>+M$5*E269</f>
        <v>762.95795085662758</v>
      </c>
      <c r="N269" s="89">
        <f>+L269+M269</f>
        <v>3450.2059220018032</v>
      </c>
      <c r="O269" s="89">
        <f>+O$5*E269</f>
        <v>38147.897542831379</v>
      </c>
      <c r="P269" s="128">
        <v>1.8640000000000001</v>
      </c>
      <c r="Q269" s="48" t="s">
        <v>3228</v>
      </c>
      <c r="R269" s="87">
        <v>908.17578999168995</v>
      </c>
      <c r="S269" s="87">
        <v>100</v>
      </c>
      <c r="T269" s="87">
        <v>0.28270733356476002</v>
      </c>
      <c r="U269" s="87">
        <v>0.51831430196761996</v>
      </c>
      <c r="V269" s="87">
        <v>0.45615129714155001</v>
      </c>
      <c r="W269" s="87">
        <f>+(S269/100)*R269</f>
        <v>908.17578999168995</v>
      </c>
      <c r="Z269" t="e">
        <v>#N/A</v>
      </c>
      <c r="AA269" t="e">
        <v>#N/A</v>
      </c>
    </row>
    <row r="270" spans="1:27">
      <c r="A270" s="130" t="s">
        <v>2986</v>
      </c>
      <c r="B270" s="130" t="s">
        <v>8</v>
      </c>
      <c r="C270" s="130">
        <v>9960334</v>
      </c>
      <c r="D270" s="130" t="s">
        <v>2987</v>
      </c>
      <c r="E270" s="126">
        <f>+IF(F270="x",1,0)+IF(G270="x",0.25,0)+IF(H270="x",1,0)+IF(I270="x",0.3,0)</f>
        <v>2.25</v>
      </c>
      <c r="F270" s="127" t="s">
        <v>3212</v>
      </c>
      <c r="G270" s="127" t="s">
        <v>3212</v>
      </c>
      <c r="H270" s="127" t="s">
        <v>3212</v>
      </c>
      <c r="I270" s="127"/>
      <c r="J270" s="48"/>
      <c r="K270" s="48"/>
      <c r="L270" s="89">
        <f>+L$5*E270</f>
        <v>2687.2479711451756</v>
      </c>
      <c r="M270" s="89">
        <f>+M$5*E270</f>
        <v>762.95795085662758</v>
      </c>
      <c r="N270" s="89">
        <f>+L270+M270</f>
        <v>3450.2059220018032</v>
      </c>
      <c r="O270" s="89">
        <f>+O$5*E270</f>
        <v>38147.897542831379</v>
      </c>
      <c r="P270" s="128">
        <v>1.917</v>
      </c>
      <c r="Q270" s="48" t="s">
        <v>3228</v>
      </c>
      <c r="R270" s="87">
        <v>874.11957899863</v>
      </c>
      <c r="S270" s="87">
        <v>100</v>
      </c>
      <c r="T270" s="87">
        <v>0.22246511280537001</v>
      </c>
      <c r="U270" s="87">
        <v>0.53482043743134</v>
      </c>
      <c r="V270" s="87">
        <v>0.36962383091450002</v>
      </c>
      <c r="W270" s="87">
        <f>+(S270/100)*R270</f>
        <v>874.11957899863</v>
      </c>
      <c r="Z270" t="e">
        <v>#N/A</v>
      </c>
      <c r="AA270" t="e">
        <v>#N/A</v>
      </c>
    </row>
    <row r="271" spans="1:27">
      <c r="A271" s="130" t="s">
        <v>3002</v>
      </c>
      <c r="B271" s="130" t="s">
        <v>8</v>
      </c>
      <c r="C271" s="130">
        <v>9960335</v>
      </c>
      <c r="D271" s="130" t="s">
        <v>3003</v>
      </c>
      <c r="E271" s="126">
        <f>+IF(F271="x",1,0)+IF(G271="x",0.25,0)+IF(H271="x",1,0)+IF(I271="x",0.3,0)</f>
        <v>2.25</v>
      </c>
      <c r="F271" s="127" t="s">
        <v>3212</v>
      </c>
      <c r="G271" s="127" t="s">
        <v>3212</v>
      </c>
      <c r="H271" s="127" t="s">
        <v>3212</v>
      </c>
      <c r="I271" s="127"/>
      <c r="J271" s="48"/>
      <c r="K271" s="48"/>
      <c r="L271" s="89">
        <f>+L$5*E271</f>
        <v>2687.2479711451756</v>
      </c>
      <c r="M271" s="89">
        <f>+M$5*E271</f>
        <v>762.95795085662758</v>
      </c>
      <c r="N271" s="89">
        <f>+L271+M271</f>
        <v>3450.2059220018032</v>
      </c>
      <c r="O271" s="89">
        <f>+O$5*E271</f>
        <v>38147.897542831379</v>
      </c>
      <c r="P271" s="128">
        <v>2.0609999999999999</v>
      </c>
      <c r="Q271" s="48" t="s">
        <v>3228</v>
      </c>
      <c r="R271" s="87">
        <v>990.61689898848999</v>
      </c>
      <c r="S271" s="87">
        <v>100</v>
      </c>
      <c r="T271" s="87">
        <v>0.23497614264488001</v>
      </c>
      <c r="U271" s="87">
        <v>0.47121390700339999</v>
      </c>
      <c r="V271" s="87">
        <v>0.30291377893694998</v>
      </c>
      <c r="W271" s="87">
        <f>+(S271/100)*R271</f>
        <v>990.61689898848999</v>
      </c>
      <c r="Z271" t="e">
        <v>#N/A</v>
      </c>
      <c r="AA271" t="e">
        <v>#N/A</v>
      </c>
    </row>
    <row r="272" spans="1:27">
      <c r="A272" s="130" t="s">
        <v>2798</v>
      </c>
      <c r="B272" s="130" t="s">
        <v>8</v>
      </c>
      <c r="C272" s="130">
        <v>5444638</v>
      </c>
      <c r="D272" s="130" t="s">
        <v>2799</v>
      </c>
      <c r="E272" s="126">
        <f>+IF(F272="x",1,0)+IF(G272="x",0.25,0)+IF(H272="x",1,0)+IF(I272="x",0.3,0)</f>
        <v>1.25</v>
      </c>
      <c r="F272" s="127" t="s">
        <v>3212</v>
      </c>
      <c r="G272" s="127" t="s">
        <v>3212</v>
      </c>
      <c r="H272" s="127"/>
      <c r="I272" s="127"/>
      <c r="J272" s="48"/>
      <c r="K272" s="48"/>
      <c r="L272" s="89">
        <f>+L$5*E272</f>
        <v>1492.9155395250975</v>
      </c>
      <c r="M272" s="89">
        <f>+M$5*E272</f>
        <v>423.86552825368199</v>
      </c>
      <c r="N272" s="89">
        <f>+L272+M272</f>
        <v>1916.7810677787795</v>
      </c>
      <c r="O272" s="89">
        <f>+O$5*E272</f>
        <v>21193.276412684099</v>
      </c>
      <c r="P272" s="128">
        <v>2.1459999999999999</v>
      </c>
      <c r="Q272" s="48" t="s">
        <v>3228</v>
      </c>
      <c r="R272" s="87">
        <v>804.59709050363006</v>
      </c>
      <c r="S272" s="87">
        <v>100</v>
      </c>
      <c r="T272" s="87">
        <v>8.0848619341850003E-2</v>
      </c>
      <c r="U272" s="87">
        <v>0.26641142368317</v>
      </c>
      <c r="V272" s="87">
        <v>0.1377358286001</v>
      </c>
      <c r="W272" s="87">
        <f>+(S272/100)*R272</f>
        <v>804.59709050363006</v>
      </c>
      <c r="Z272" t="e">
        <v>#N/A</v>
      </c>
      <c r="AA272" t="e">
        <v>#N/A</v>
      </c>
    </row>
    <row r="273" spans="1:27">
      <c r="A273" s="130" t="s">
        <v>2770</v>
      </c>
      <c r="B273" s="130" t="s">
        <v>8</v>
      </c>
      <c r="C273" s="130">
        <v>5444624</v>
      </c>
      <c r="D273" s="130" t="s">
        <v>2771</v>
      </c>
      <c r="E273" s="126">
        <f>+IF(F273="x",1,0)+IF(G273="x",0.25,0)+IF(H273="x",1,0)+IF(I273="x",0.3,0)</f>
        <v>2.25</v>
      </c>
      <c r="F273" s="127" t="s">
        <v>3212</v>
      </c>
      <c r="G273" s="127" t="s">
        <v>3212</v>
      </c>
      <c r="H273" s="127" t="s">
        <v>3212</v>
      </c>
      <c r="I273" s="127"/>
      <c r="J273" s="48"/>
      <c r="K273" s="48"/>
      <c r="L273" s="89">
        <f>+L$5*E273</f>
        <v>2687.2479711451756</v>
      </c>
      <c r="M273" s="89">
        <f>+M$5*E273</f>
        <v>762.95795085662758</v>
      </c>
      <c r="N273" s="89">
        <f>+L273+M273</f>
        <v>3450.2059220018032</v>
      </c>
      <c r="O273" s="89">
        <f>+O$5*E273</f>
        <v>38147.897542831379</v>
      </c>
      <c r="P273" s="128">
        <v>1.782</v>
      </c>
      <c r="Q273" s="48" t="s">
        <v>3228</v>
      </c>
      <c r="R273" s="87">
        <v>1017.9456984954001</v>
      </c>
      <c r="S273" s="87">
        <v>100</v>
      </c>
      <c r="T273" s="87">
        <v>0.37070509791374001</v>
      </c>
      <c r="U273" s="87">
        <v>0.61493313312530995</v>
      </c>
      <c r="V273" s="87">
        <v>0.49177571082193999</v>
      </c>
      <c r="W273" s="87">
        <f>+(S273/100)*R273</f>
        <v>1017.9456984954001</v>
      </c>
      <c r="Z273" t="e">
        <v>#N/A</v>
      </c>
      <c r="AA273" t="e">
        <v>#N/A</v>
      </c>
    </row>
    <row r="274" spans="1:27">
      <c r="A274" s="130" t="s">
        <v>2976</v>
      </c>
      <c r="B274" s="130" t="s">
        <v>8</v>
      </c>
      <c r="C274" s="130">
        <v>9960336</v>
      </c>
      <c r="D274" s="130" t="s">
        <v>2977</v>
      </c>
      <c r="E274" s="126">
        <f>+IF(F274="x",1,0)+IF(G274="x",0.25,0)+IF(H274="x",1,0)+IF(I274="x",0.3,0)</f>
        <v>2.25</v>
      </c>
      <c r="F274" s="127" t="s">
        <v>3212</v>
      </c>
      <c r="G274" s="127" t="s">
        <v>3212</v>
      </c>
      <c r="H274" s="127" t="s">
        <v>3212</v>
      </c>
      <c r="I274" s="127"/>
      <c r="J274" s="48"/>
      <c r="K274" s="48"/>
      <c r="L274" s="89">
        <f>+L$5*E274</f>
        <v>2687.2479711451756</v>
      </c>
      <c r="M274" s="89">
        <f>+M$5*E274</f>
        <v>762.95795085662758</v>
      </c>
      <c r="N274" s="89">
        <f>+L274+M274</f>
        <v>3450.2059220018032</v>
      </c>
      <c r="O274" s="89">
        <f>+O$5*E274</f>
        <v>38147.897542831379</v>
      </c>
      <c r="P274" s="128">
        <v>2.145</v>
      </c>
      <c r="Q274" s="48" t="s">
        <v>3228</v>
      </c>
      <c r="R274" s="87">
        <v>955.73448749220995</v>
      </c>
      <c r="S274" s="87">
        <v>100</v>
      </c>
      <c r="T274" s="87">
        <v>0.15128889679908999</v>
      </c>
      <c r="U274" s="87">
        <v>0.38426747918129001</v>
      </c>
      <c r="V274" s="87">
        <v>0.25246318852436</v>
      </c>
      <c r="W274" s="87">
        <f>+(S274/100)*R274</f>
        <v>955.73448749220995</v>
      </c>
      <c r="Z274" t="e">
        <v>#N/A</v>
      </c>
      <c r="AA274" t="e">
        <v>#N/A</v>
      </c>
    </row>
    <row r="275" spans="1:27">
      <c r="A275" s="130" t="s">
        <v>2796</v>
      </c>
      <c r="B275" s="130" t="s">
        <v>8</v>
      </c>
      <c r="C275" s="130">
        <v>5444637</v>
      </c>
      <c r="D275" s="130" t="s">
        <v>2797</v>
      </c>
      <c r="E275" s="126">
        <f>+IF(F275="x",1,0)+IF(G275="x",0.25,0)+IF(H275="x",1,0)+IF(I275="x",0.3,0)</f>
        <v>1.25</v>
      </c>
      <c r="F275" s="127" t="s">
        <v>3212</v>
      </c>
      <c r="G275" s="127" t="s">
        <v>3212</v>
      </c>
      <c r="H275" s="127"/>
      <c r="I275" s="127"/>
      <c r="J275" s="48"/>
      <c r="K275" s="48"/>
      <c r="L275" s="89">
        <f>+L$5*E275</f>
        <v>1492.9155395250975</v>
      </c>
      <c r="M275" s="89">
        <f>+M$5*E275</f>
        <v>423.86552825368199</v>
      </c>
      <c r="N275" s="89">
        <f>+L275+M275</f>
        <v>1916.7810677787795</v>
      </c>
      <c r="O275" s="89">
        <f>+O$5*E275</f>
        <v>21193.276412684099</v>
      </c>
      <c r="P275" s="128">
        <v>2.2109999999999999</v>
      </c>
      <c r="Q275" s="48" t="s">
        <v>3228</v>
      </c>
      <c r="R275" s="87">
        <v>731.11338650054995</v>
      </c>
      <c r="S275" s="87">
        <v>100</v>
      </c>
      <c r="T275" s="87">
        <v>8.7682373821734994E-2</v>
      </c>
      <c r="U275" s="87">
        <v>0.22172917425631999</v>
      </c>
      <c r="V275" s="87">
        <v>0.1336974628947</v>
      </c>
      <c r="W275" s="87">
        <f>+(S275/100)*R275</f>
        <v>731.11338650054995</v>
      </c>
      <c r="Z275" t="e">
        <v>#N/A</v>
      </c>
      <c r="AA275" t="e">
        <v>#N/A</v>
      </c>
    </row>
    <row r="276" spans="1:27">
      <c r="A276" s="130" t="s">
        <v>3004</v>
      </c>
      <c r="B276" s="130" t="s">
        <v>8</v>
      </c>
      <c r="C276" s="130">
        <v>9960337</v>
      </c>
      <c r="D276" s="130" t="s">
        <v>3005</v>
      </c>
      <c r="E276" s="126">
        <f>+IF(F276="x",1,0)+IF(G276="x",0.25,0)+IF(H276="x",1,0)+IF(I276="x",0.3,0)</f>
        <v>1.25</v>
      </c>
      <c r="F276" s="127" t="s">
        <v>3212</v>
      </c>
      <c r="G276" s="127" t="s">
        <v>3212</v>
      </c>
      <c r="H276" s="127"/>
      <c r="I276" s="127"/>
      <c r="J276" s="48"/>
      <c r="K276" s="48"/>
      <c r="L276" s="89">
        <f>+L$5*E276</f>
        <v>1492.9155395250975</v>
      </c>
      <c r="M276" s="89">
        <f>+M$5*E276</f>
        <v>423.86552825368199</v>
      </c>
      <c r="N276" s="89">
        <f>+L276+M276</f>
        <v>1916.7810677787795</v>
      </c>
      <c r="O276" s="89">
        <f>+O$5*E276</f>
        <v>21193.276412684099</v>
      </c>
      <c r="P276" s="128">
        <v>2.238</v>
      </c>
      <c r="Q276" s="48" t="s">
        <v>3228</v>
      </c>
      <c r="R276" s="87">
        <v>953.70382649011003</v>
      </c>
      <c r="S276" s="87">
        <v>96.491299999999995</v>
      </c>
      <c r="T276" s="87">
        <v>4.6574689447879999E-2</v>
      </c>
      <c r="U276" s="87">
        <v>0.25715959072112998</v>
      </c>
      <c r="V276" s="87">
        <v>0.14471737306721</v>
      </c>
      <c r="W276" s="87">
        <f>+(S276/100)*R276</f>
        <v>920.24122033005142</v>
      </c>
      <c r="Z276" t="e">
        <v>#N/A</v>
      </c>
      <c r="AA276" t="e">
        <v>#N/A</v>
      </c>
    </row>
    <row r="277" spans="1:27">
      <c r="A277" s="130" t="s">
        <v>2794</v>
      </c>
      <c r="B277" s="130" t="s">
        <v>8</v>
      </c>
      <c r="C277" s="130">
        <v>5444636</v>
      </c>
      <c r="D277" s="130" t="s">
        <v>2795</v>
      </c>
      <c r="E277" s="126">
        <f>+IF(F277="x",1,0)+IF(G277="x",0.25,0)+IF(H277="x",1,0)+IF(I277="x",0.3,0)</f>
        <v>1.25</v>
      </c>
      <c r="F277" s="127" t="s">
        <v>3212</v>
      </c>
      <c r="G277" s="127" t="s">
        <v>3212</v>
      </c>
      <c r="H277" s="127" t="s">
        <v>3213</v>
      </c>
      <c r="I277" s="127"/>
      <c r="J277" s="48"/>
      <c r="K277" s="48"/>
      <c r="L277" s="89">
        <f>+L$5*E277</f>
        <v>1492.9155395250975</v>
      </c>
      <c r="M277" s="89">
        <f>+M$5*E277</f>
        <v>423.86552825368199</v>
      </c>
      <c r="N277" s="89">
        <f>+L277+M277</f>
        <v>1916.7810677787795</v>
      </c>
      <c r="O277" s="89">
        <f>+O$5*E277</f>
        <v>21193.276412684099</v>
      </c>
      <c r="P277" s="128">
        <v>2.234</v>
      </c>
      <c r="Q277" s="48" t="s">
        <v>3228</v>
      </c>
      <c r="R277" s="87">
        <v>764.40157451009998</v>
      </c>
      <c r="S277" s="87">
        <v>90.966200000000001</v>
      </c>
      <c r="T277" s="87">
        <v>3.4273926168679997E-2</v>
      </c>
      <c r="U277" s="87">
        <v>0.19660197198391</v>
      </c>
      <c r="V277" s="87">
        <v>9.4051664913764002E-2</v>
      </c>
      <c r="W277" s="87">
        <f>+(S277/100)*R277</f>
        <v>695.34706507200656</v>
      </c>
      <c r="Z277" t="e">
        <v>#N/A</v>
      </c>
      <c r="AA277" t="e">
        <v>#N/A</v>
      </c>
    </row>
    <row r="278" spans="1:27">
      <c r="A278" s="130" t="s">
        <v>2844</v>
      </c>
      <c r="B278" s="130" t="s">
        <v>8</v>
      </c>
      <c r="C278" s="130">
        <v>8054686</v>
      </c>
      <c r="D278" s="130" t="s">
        <v>2845</v>
      </c>
      <c r="E278" s="126">
        <f>+IF(F278="x",1,0)+IF(G278="x",0.25,0)+IF(H278="x",1,0)+IF(I278="x",0.3,0)</f>
        <v>1</v>
      </c>
      <c r="F278" s="127" t="s">
        <v>3212</v>
      </c>
      <c r="G278" s="127"/>
      <c r="H278" s="127"/>
      <c r="I278" s="127"/>
      <c r="J278" s="48"/>
      <c r="K278" s="48"/>
      <c r="L278" s="89">
        <f>+L$5*E278</f>
        <v>1194.3324316200781</v>
      </c>
      <c r="M278" s="89">
        <f>+M$5*E278</f>
        <v>339.09242260294559</v>
      </c>
      <c r="N278" s="89">
        <f>+L278+M278</f>
        <v>1533.4248542230237</v>
      </c>
      <c r="O278" s="89">
        <f>+O$5*E278</f>
        <v>16954.621130147279</v>
      </c>
      <c r="P278" s="127">
        <v>2.68</v>
      </c>
      <c r="Q278" s="48" t="e">
        <v>#N/A</v>
      </c>
      <c r="R278" s="87">
        <v>780.50471499856997</v>
      </c>
      <c r="S278" s="87">
        <v>6.5693000000000001</v>
      </c>
      <c r="T278" s="87">
        <v>3.6797160282731E-3</v>
      </c>
      <c r="U278" s="87">
        <v>0.12037927657366</v>
      </c>
      <c r="V278" s="87">
        <v>4.9972202947460999E-2</v>
      </c>
      <c r="W278" s="87">
        <f>+(S278/100)*R278</f>
        <v>51.273696242401058</v>
      </c>
      <c r="Z278">
        <v>2.68</v>
      </c>
      <c r="AA278" t="s">
        <v>3228</v>
      </c>
    </row>
    <row r="279" spans="1:27">
      <c r="A279" s="130" t="s">
        <v>2806</v>
      </c>
      <c r="B279" s="130" t="s">
        <v>8</v>
      </c>
      <c r="C279" s="130">
        <v>5444642</v>
      </c>
      <c r="D279" s="130" t="s">
        <v>2807</v>
      </c>
      <c r="E279" s="126">
        <f>+IF(F279="x",1,0)+IF(G279="x",0.25,0)+IF(H279="x",1,0)+IF(I279="x",0.3,0)</f>
        <v>1.25</v>
      </c>
      <c r="F279" s="127" t="s">
        <v>3212</v>
      </c>
      <c r="G279" s="133" t="s">
        <v>3212</v>
      </c>
      <c r="H279" s="127"/>
      <c r="I279" s="127"/>
      <c r="J279" s="48"/>
      <c r="K279" s="48"/>
      <c r="L279" s="89">
        <f>+L$5*E279</f>
        <v>1492.9155395250975</v>
      </c>
      <c r="M279" s="89">
        <f>+M$5*E279</f>
        <v>423.86552825368199</v>
      </c>
      <c r="N279" s="89">
        <f>+L279+M279</f>
        <v>1916.7810677787795</v>
      </c>
      <c r="O279" s="89">
        <f>+O$5*E279</f>
        <v>21193.276412684099</v>
      </c>
      <c r="P279" s="127">
        <v>2.419</v>
      </c>
      <c r="Q279" s="48" t="e">
        <v>#N/A</v>
      </c>
      <c r="R279" s="87">
        <v>699.53852498474998</v>
      </c>
      <c r="S279" s="87">
        <v>22.815100000000001</v>
      </c>
      <c r="T279" s="87">
        <v>4.8887655138968998E-2</v>
      </c>
      <c r="U279" s="87">
        <v>0.16979260742664001</v>
      </c>
      <c r="V279" s="87">
        <v>0.11521167891181</v>
      </c>
      <c r="W279" s="87">
        <f>+(S279/100)*R279</f>
        <v>159.6004140137957</v>
      </c>
      <c r="Z279">
        <v>2.419</v>
      </c>
      <c r="AA279" t="s">
        <v>3228</v>
      </c>
    </row>
    <row r="280" spans="1:27">
      <c r="A280" s="130" t="s">
        <v>2842</v>
      </c>
      <c r="B280" s="130" t="s">
        <v>8</v>
      </c>
      <c r="C280" s="130">
        <v>8054685</v>
      </c>
      <c r="D280" s="130" t="s">
        <v>2843</v>
      </c>
      <c r="E280" s="126">
        <f>+IF(F280="x",1,0)+IF(G280="x",0.25,0)+IF(H280="x",1,0)+IF(I280="x",0.3,0)</f>
        <v>1</v>
      </c>
      <c r="F280" s="127" t="s">
        <v>3212</v>
      </c>
      <c r="G280" s="127"/>
      <c r="H280" s="127"/>
      <c r="I280" s="127"/>
      <c r="J280" s="48"/>
      <c r="K280" s="48"/>
      <c r="L280" s="89">
        <f>+L$5*E280</f>
        <v>1194.3324316200781</v>
      </c>
      <c r="M280" s="89">
        <f>+M$5*E280</f>
        <v>339.09242260294559</v>
      </c>
      <c r="N280" s="89">
        <f>+L280+M280</f>
        <v>1533.4248542230237</v>
      </c>
      <c r="O280" s="89">
        <f>+O$5*E280</f>
        <v>16954.621130147279</v>
      </c>
      <c r="P280" s="128" t="e">
        <v>#N/A</v>
      </c>
      <c r="Q280" s="48" t="e">
        <v>#N/A</v>
      </c>
      <c r="R280" s="87">
        <v>904.40535799589998</v>
      </c>
      <c r="S280" s="87">
        <v>3.8925999999999998</v>
      </c>
      <c r="T280" s="87">
        <v>4.9833867698907998E-2</v>
      </c>
      <c r="U280" s="87">
        <v>0.12037927657366</v>
      </c>
      <c r="V280" s="87">
        <v>8.8599383624063999E-2</v>
      </c>
      <c r="W280" s="87">
        <f>+(S280/100)*R280</f>
        <v>35.204882965348396</v>
      </c>
      <c r="Z280" t="e">
        <v>#N/A</v>
      </c>
      <c r="AA280" t="e">
        <v>#N/A</v>
      </c>
    </row>
    <row r="281" spans="1:27">
      <c r="A281" s="130" t="s">
        <v>2834</v>
      </c>
      <c r="B281" s="130" t="s">
        <v>8</v>
      </c>
      <c r="C281" s="130">
        <v>8054682</v>
      </c>
      <c r="D281" s="130" t="s">
        <v>2835</v>
      </c>
      <c r="E281" s="126">
        <f>+IF(F281="x",1,0)+IF(G281="x",0.25,0)+IF(H281="x",1,0)+IF(I281="x",0.3,0)</f>
        <v>1.25</v>
      </c>
      <c r="F281" s="127" t="s">
        <v>3212</v>
      </c>
      <c r="G281" s="133" t="s">
        <v>3212</v>
      </c>
      <c r="H281" s="127"/>
      <c r="I281" s="127"/>
      <c r="J281" s="48"/>
      <c r="K281" s="48"/>
      <c r="L281" s="89">
        <f>+L$5*E281</f>
        <v>1492.9155395250975</v>
      </c>
      <c r="M281" s="89">
        <f>+M$5*E281</f>
        <v>423.86552825368199</v>
      </c>
      <c r="N281" s="89">
        <f>+L281+M281</f>
        <v>1916.7810677787795</v>
      </c>
      <c r="O281" s="89">
        <f>+O$5*E281</f>
        <v>21193.276412684099</v>
      </c>
      <c r="P281" s="127">
        <v>2.4369999999999998</v>
      </c>
      <c r="Q281" s="48" t="e">
        <v>#N/A</v>
      </c>
      <c r="R281" s="87">
        <v>926.61939748786006</v>
      </c>
      <c r="S281" s="87">
        <v>17.763500000000001</v>
      </c>
      <c r="T281" s="87">
        <v>4.1212819516658998E-2</v>
      </c>
      <c r="U281" s="87">
        <v>0.16979260742664001</v>
      </c>
      <c r="V281" s="87">
        <v>8.9726870147776999E-2</v>
      </c>
      <c r="W281" s="87">
        <f>+(S281/100)*R281</f>
        <v>164.60003667275603</v>
      </c>
      <c r="Z281">
        <v>2.4369999999999998</v>
      </c>
      <c r="AA281" t="s">
        <v>3228</v>
      </c>
    </row>
    <row r="282" spans="1:27">
      <c r="A282" s="130" t="s">
        <v>2838</v>
      </c>
      <c r="B282" s="130" t="s">
        <v>8</v>
      </c>
      <c r="C282" s="130">
        <v>8054684</v>
      </c>
      <c r="D282" s="130" t="s">
        <v>2839</v>
      </c>
      <c r="E282" s="126">
        <f>+IF(F282="x",1,0)+IF(G282="x",0.25,0)+IF(H282="x",1,0)+IF(I282="x",0.3,0)</f>
        <v>1</v>
      </c>
      <c r="F282" s="127" t="s">
        <v>3212</v>
      </c>
      <c r="G282" s="127"/>
      <c r="H282" s="127"/>
      <c r="I282" s="127"/>
      <c r="J282" s="48"/>
      <c r="K282" s="48"/>
      <c r="L282" s="89">
        <f>+L$5*E282</f>
        <v>1194.3324316200781</v>
      </c>
      <c r="M282" s="89">
        <f>+M$5*E282</f>
        <v>339.09242260294559</v>
      </c>
      <c r="N282" s="89">
        <f>+L282+M282</f>
        <v>1533.4248542230237</v>
      </c>
      <c r="O282" s="89">
        <f>+O$5*E282</f>
        <v>16954.621130147279</v>
      </c>
      <c r="P282" s="128" t="e">
        <v>#N/A</v>
      </c>
      <c r="Q282" s="48" t="e">
        <v>#N/A</v>
      </c>
      <c r="R282" s="87">
        <v>961.41430500105002</v>
      </c>
      <c r="S282" s="87">
        <v>6.6459000000000001</v>
      </c>
      <c r="T282" s="87">
        <v>3.0594209209085E-2</v>
      </c>
      <c r="U282" s="87">
        <v>0.11627902835608001</v>
      </c>
      <c r="V282" s="87">
        <v>7.6178882659101999E-2</v>
      </c>
      <c r="W282" s="87">
        <f>+(S282/100)*R282</f>
        <v>63.894633296064789</v>
      </c>
      <c r="Z282" t="e">
        <v>#N/A</v>
      </c>
      <c r="AA282" t="e">
        <v>#N/A</v>
      </c>
    </row>
    <row r="283" spans="1:27">
      <c r="A283" s="130" t="s">
        <v>2836</v>
      </c>
      <c r="B283" s="130" t="s">
        <v>8</v>
      </c>
      <c r="C283" s="130">
        <v>8054683</v>
      </c>
      <c r="D283" s="130" t="s">
        <v>2837</v>
      </c>
      <c r="E283" s="126">
        <f>+IF(F283="x",1,0)+IF(G283="x",0.25,0)+IF(H283="x",1,0)+IF(I283="x",0.3,0)</f>
        <v>1</v>
      </c>
      <c r="F283" s="127" t="s">
        <v>3212</v>
      </c>
      <c r="G283" s="127"/>
      <c r="H283" s="127"/>
      <c r="I283" s="127"/>
      <c r="J283" s="48"/>
      <c r="K283" s="48"/>
      <c r="L283" s="89">
        <f>+L$5*E283</f>
        <v>1194.3324316200781</v>
      </c>
      <c r="M283" s="89">
        <f>+M$5*E283</f>
        <v>339.09242260294559</v>
      </c>
      <c r="N283" s="89">
        <f>+L283+M283</f>
        <v>1533.4248542230237</v>
      </c>
      <c r="O283" s="89">
        <f>+O$5*E283</f>
        <v>16954.621130147279</v>
      </c>
      <c r="P283" s="128" t="e">
        <v>#N/A</v>
      </c>
      <c r="Q283" s="48" t="e">
        <v>#N/A</v>
      </c>
      <c r="R283" s="87">
        <v>1092.8208510002</v>
      </c>
      <c r="S283" s="87">
        <v>4.2774000000000001</v>
      </c>
      <c r="T283" s="87">
        <v>5.5931683629750997E-2</v>
      </c>
      <c r="U283" s="87">
        <v>0.10040368139744001</v>
      </c>
      <c r="V283" s="87">
        <v>7.7777575897543E-2</v>
      </c>
      <c r="W283" s="87">
        <f>+(S283/100)*R283</f>
        <v>46.744319080682558</v>
      </c>
      <c r="Z283" t="e">
        <v>#N/A</v>
      </c>
      <c r="AA283" t="e">
        <v>#N/A</v>
      </c>
    </row>
    <row r="284" spans="1:27">
      <c r="A284" s="130" t="s">
        <v>2772</v>
      </c>
      <c r="B284" s="130" t="s">
        <v>8</v>
      </c>
      <c r="C284" s="130">
        <v>5444625</v>
      </c>
      <c r="D284" s="130" t="s">
        <v>2773</v>
      </c>
      <c r="E284" s="126">
        <f>+IF(F284="x",1,0)+IF(G284="x",0.25,0)+IF(H284="x",1,0)+IF(I284="x",0.3,0)</f>
        <v>2.25</v>
      </c>
      <c r="F284" s="127" t="s">
        <v>3212</v>
      </c>
      <c r="G284" s="127" t="s">
        <v>3212</v>
      </c>
      <c r="H284" s="127" t="s">
        <v>3212</v>
      </c>
      <c r="I284" s="127"/>
      <c r="J284" s="48"/>
      <c r="K284" s="48"/>
      <c r="L284" s="89">
        <f>+L$5*E284</f>
        <v>2687.2479711451756</v>
      </c>
      <c r="M284" s="89">
        <f>+M$5*E284</f>
        <v>762.95795085662758</v>
      </c>
      <c r="N284" s="89">
        <f>+L284+M284</f>
        <v>3450.2059220018032</v>
      </c>
      <c r="O284" s="89">
        <f>+O$5*E284</f>
        <v>38147.897542831379</v>
      </c>
      <c r="P284" s="128">
        <v>1.77</v>
      </c>
      <c r="Q284" s="48" t="s">
        <v>3228</v>
      </c>
      <c r="R284" s="87">
        <v>816.31160199742999</v>
      </c>
      <c r="S284" s="87">
        <v>100</v>
      </c>
      <c r="T284" s="87">
        <v>0.49224087595940003</v>
      </c>
      <c r="U284" s="87">
        <v>0.70293086767196999</v>
      </c>
      <c r="V284" s="87">
        <v>0.56027429081776003</v>
      </c>
      <c r="W284" s="87">
        <f>+(S284/100)*R284</f>
        <v>816.31160199742999</v>
      </c>
      <c r="Z284" t="e">
        <v>#N/A</v>
      </c>
      <c r="AA284" t="e">
        <v>#N/A</v>
      </c>
    </row>
    <row r="285" spans="1:27">
      <c r="A285" s="130" t="s">
        <v>2774</v>
      </c>
      <c r="B285" s="130" t="s">
        <v>8</v>
      </c>
      <c r="C285" s="130">
        <v>5444626</v>
      </c>
      <c r="D285" s="130" t="s">
        <v>2775</v>
      </c>
      <c r="E285" s="126">
        <f>+IF(F285="x",1,0)+IF(G285="x",0.25,0)+IF(H285="x",1,0)+IF(I285="x",0.3,0)</f>
        <v>2.25</v>
      </c>
      <c r="F285" s="127" t="s">
        <v>3212</v>
      </c>
      <c r="G285" s="127" t="s">
        <v>3212</v>
      </c>
      <c r="H285" s="127" t="s">
        <v>3212</v>
      </c>
      <c r="I285" s="127"/>
      <c r="J285" s="48"/>
      <c r="K285" s="48"/>
      <c r="L285" s="89">
        <f>+L$5*E285</f>
        <v>2687.2479711451756</v>
      </c>
      <c r="M285" s="89">
        <f>+M$5*E285</f>
        <v>762.95795085662758</v>
      </c>
      <c r="N285" s="89">
        <f>+L285+M285</f>
        <v>3450.2059220018032</v>
      </c>
      <c r="O285" s="89">
        <f>+O$5*E285</f>
        <v>38147.897542831379</v>
      </c>
      <c r="P285" s="128">
        <v>1.6990000000000001</v>
      </c>
      <c r="Q285" s="48" t="s">
        <v>3228</v>
      </c>
      <c r="R285" s="87">
        <v>786.42972649727005</v>
      </c>
      <c r="S285" s="87">
        <v>100</v>
      </c>
      <c r="T285" s="87">
        <v>0.51421403884887995</v>
      </c>
      <c r="U285" s="87">
        <v>0.80680400133133001</v>
      </c>
      <c r="V285" s="87">
        <v>0.60762354680616004</v>
      </c>
      <c r="W285" s="87">
        <f>+(S285/100)*R285</f>
        <v>786.42972649727005</v>
      </c>
      <c r="Z285" t="e">
        <v>#N/A</v>
      </c>
      <c r="AA285" t="e">
        <v>#N/A</v>
      </c>
    </row>
    <row r="286" spans="1:27">
      <c r="A286" s="130" t="s">
        <v>2776</v>
      </c>
      <c r="B286" s="130" t="s">
        <v>8</v>
      </c>
      <c r="C286" s="130">
        <v>5444627</v>
      </c>
      <c r="D286" s="130" t="s">
        <v>2777</v>
      </c>
      <c r="E286" s="65">
        <f>+IF(F286="x",1,0)+IF(G286="x",0.25,0)+IF(H286="x",1,0)+IF(I286="x",0.3,0)</f>
        <v>2.25</v>
      </c>
      <c r="F286" s="127" t="s">
        <v>3212</v>
      </c>
      <c r="G286" s="127" t="s">
        <v>3212</v>
      </c>
      <c r="H286" s="127" t="s">
        <v>3212</v>
      </c>
      <c r="I286" s="127"/>
      <c r="J286" s="48"/>
      <c r="K286" s="48"/>
      <c r="L286" s="89">
        <f>+L$5*E286</f>
        <v>2687.2479711451756</v>
      </c>
      <c r="M286" s="89">
        <f>+M$5*E286</f>
        <v>762.95795085662758</v>
      </c>
      <c r="N286" s="89">
        <f>+L286+M286</f>
        <v>3450.2059220018032</v>
      </c>
      <c r="O286" s="89">
        <f>+O$5*E286</f>
        <v>38147.897542831379</v>
      </c>
      <c r="P286" s="128">
        <v>1.756</v>
      </c>
      <c r="Q286" s="48" t="s">
        <v>3228</v>
      </c>
      <c r="R286" s="87">
        <v>742.12026699781995</v>
      </c>
      <c r="S286" s="87">
        <v>100</v>
      </c>
      <c r="T286" s="87">
        <v>0.41938248276710999</v>
      </c>
      <c r="U286" s="87">
        <v>0.82415121793747004</v>
      </c>
      <c r="V286" s="87">
        <v>0.51197656555608995</v>
      </c>
      <c r="W286" s="87">
        <f>+(S286/100)*R286</f>
        <v>742.12026699781995</v>
      </c>
      <c r="Z286" t="e">
        <v>#N/A</v>
      </c>
      <c r="AA286" t="e">
        <v>#N/A</v>
      </c>
    </row>
    <row r="287" spans="1:27">
      <c r="A287" s="116" t="s">
        <v>468</v>
      </c>
      <c r="B287" s="116" t="s">
        <v>64</v>
      </c>
      <c r="C287" s="116">
        <v>10062329</v>
      </c>
      <c r="D287" s="116" t="s">
        <v>469</v>
      </c>
      <c r="E287" s="126">
        <f>+IF(F287="x",1,0)+IF(G287="x",0.25,0)+IF(H287="x",1,0)+IF(I287="x",0.3,0)+J287</f>
        <v>1.9991531069112249</v>
      </c>
      <c r="F287" s="126" t="s">
        <v>3212</v>
      </c>
      <c r="G287" s="127"/>
      <c r="H287" s="127"/>
      <c r="I287" s="127"/>
      <c r="J287" s="48">
        <f>0.75*(W287/10000)</f>
        <v>0.99915310691122494</v>
      </c>
      <c r="K287" s="48"/>
      <c r="L287" s="89">
        <f>+L$5*E287</f>
        <v>2387.653391358117</v>
      </c>
      <c r="M287" s="89">
        <f>+M$5*E287</f>
        <v>677.89767017673273</v>
      </c>
      <c r="N287" s="89">
        <f>+L287+M287</f>
        <v>3065.5510615348499</v>
      </c>
      <c r="O287" s="89">
        <f>+O$5*E287</f>
        <v>33894.88350883664</v>
      </c>
      <c r="P287" s="127"/>
      <c r="Q287" s="48"/>
      <c r="R287" s="87">
        <v>13322.041425482001</v>
      </c>
      <c r="S287" s="87">
        <v>100</v>
      </c>
      <c r="T287" s="87">
        <v>0.49960029125214001</v>
      </c>
      <c r="U287" s="87">
        <v>2.7626256942749001</v>
      </c>
      <c r="V287" s="87">
        <v>2.3433014431110002</v>
      </c>
      <c r="W287" s="87">
        <v>13322.041425482999</v>
      </c>
      <c r="Z287" t="e">
        <v>#N/A</v>
      </c>
      <c r="AA287" t="e">
        <v>#N/A</v>
      </c>
    </row>
    <row r="288" spans="1:27">
      <c r="A288" s="116" t="s">
        <v>470</v>
      </c>
      <c r="B288" s="116" t="s">
        <v>15</v>
      </c>
      <c r="C288" s="116">
        <v>9761689</v>
      </c>
      <c r="D288" s="116" t="s">
        <v>471</v>
      </c>
      <c r="E288" s="126">
        <f>+IF(F288="x",1,0)+IF(G288="x",0.25,0)+IF(H288="x",1,0)+IF(I288="x",0.3,0)+J288</f>
        <v>1.5644548194233501</v>
      </c>
      <c r="F288" s="126" t="s">
        <v>3212</v>
      </c>
      <c r="G288" s="127"/>
      <c r="H288" s="127"/>
      <c r="I288" s="127"/>
      <c r="J288" s="48">
        <f>0.75*(W288/10000)</f>
        <v>0.56445481942335007</v>
      </c>
      <c r="K288" s="48"/>
      <c r="L288" s="89">
        <f>+L$5*E288</f>
        <v>1868.4791286416398</v>
      </c>
      <c r="M288" s="89">
        <f>+M$5*E288</f>
        <v>530.49477477111759</v>
      </c>
      <c r="N288" s="89">
        <f>+L288+M288</f>
        <v>2398.9739034127574</v>
      </c>
      <c r="O288" s="89">
        <f>+O$5*E288</f>
        <v>26524.738738555876</v>
      </c>
      <c r="P288" s="127"/>
      <c r="Q288" s="48"/>
      <c r="R288" s="87">
        <v>7526.0642589768004</v>
      </c>
      <c r="S288" s="87">
        <v>100</v>
      </c>
      <c r="T288" s="87">
        <v>2.5370063781738001</v>
      </c>
      <c r="U288" s="87">
        <v>2.9900319576263001</v>
      </c>
      <c r="V288" s="87">
        <v>2.8238379078802001</v>
      </c>
      <c r="W288" s="87">
        <v>7526.064258978</v>
      </c>
      <c r="Z288" t="e">
        <v>#N/A</v>
      </c>
      <c r="AA288" t="e">
        <v>#N/A</v>
      </c>
    </row>
    <row r="289" spans="1:27">
      <c r="A289" s="119" t="s">
        <v>927</v>
      </c>
      <c r="B289" s="119" t="s">
        <v>15</v>
      </c>
      <c r="C289" s="119">
        <v>5444962</v>
      </c>
      <c r="D289" s="119" t="s">
        <v>2685</v>
      </c>
      <c r="E289" s="126">
        <f>+IF(F289="x",1,0)+IF(G289="x",0.25,0)+IF(H289="x",1,0)+IF(I289="x",0.3,0)+J289</f>
        <v>3.1601909163513495</v>
      </c>
      <c r="F289" s="127" t="s">
        <v>3212</v>
      </c>
      <c r="G289" s="127" t="s">
        <v>3213</v>
      </c>
      <c r="H289" s="126" t="s">
        <v>3212</v>
      </c>
      <c r="I289" s="126" t="s">
        <v>3212</v>
      </c>
      <c r="J289" s="48">
        <f>0.75*(W289/10000)</f>
        <v>0.86019091635134992</v>
      </c>
      <c r="K289" s="48"/>
      <c r="L289" s="89">
        <f>+L$5*E289</f>
        <v>3774.3185015095901</v>
      </c>
      <c r="M289" s="89">
        <f>+M$5*E289</f>
        <v>1071.5967937134017</v>
      </c>
      <c r="N289" s="89">
        <f>+L289+M289</f>
        <v>4845.9152952229915</v>
      </c>
      <c r="O289" s="89">
        <f>+O$5*E289</f>
        <v>53579.839685670086</v>
      </c>
      <c r="P289" s="128">
        <v>0.85199999999999998</v>
      </c>
      <c r="Q289" s="48">
        <v>0.83199999999999996</v>
      </c>
      <c r="R289" s="87">
        <v>11469.212218017999</v>
      </c>
      <c r="S289" s="87">
        <v>100</v>
      </c>
      <c r="T289" s="87">
        <v>0.67832934856414995</v>
      </c>
      <c r="U289" s="87">
        <v>2.1914286613464</v>
      </c>
      <c r="V289" s="87">
        <v>1.4773954115993</v>
      </c>
      <c r="W289" s="87">
        <f>+(S289/100)*R289</f>
        <v>11469.212218017999</v>
      </c>
      <c r="Z289" t="e">
        <v>#N/A</v>
      </c>
      <c r="AA289" t="e">
        <v>#N/A</v>
      </c>
    </row>
    <row r="290" spans="1:27">
      <c r="A290" s="116" t="s">
        <v>79</v>
      </c>
      <c r="B290" s="116" t="s">
        <v>8</v>
      </c>
      <c r="C290" s="116">
        <v>5443714</v>
      </c>
      <c r="D290" s="116" t="s">
        <v>834</v>
      </c>
      <c r="E290" s="126">
        <f>+IF(F290="x",1,0)+IF(G290="x",0.25,0)+IF(H290="x",1,0)+IF(I290="x",0.3,0)+J290</f>
        <v>3.5681218905363501</v>
      </c>
      <c r="F290" s="126" t="s">
        <v>3212</v>
      </c>
      <c r="G290" s="126" t="s">
        <v>3213</v>
      </c>
      <c r="H290" s="127" t="s">
        <v>3212</v>
      </c>
      <c r="I290" s="127"/>
      <c r="J290" s="48">
        <f>0.75*(W290/10000)</f>
        <v>1.5681218905363501</v>
      </c>
      <c r="K290" s="48"/>
      <c r="L290" s="89">
        <f>+L$5*E290</f>
        <v>4261.523693841109</v>
      </c>
      <c r="M290" s="89">
        <f>+M$5*E290</f>
        <v>1209.9230960045732</v>
      </c>
      <c r="N290" s="89">
        <f>+L290+M290</f>
        <v>5471.4467898456824</v>
      </c>
      <c r="O290" s="89">
        <f>+O$5*E290</f>
        <v>60496.154800228658</v>
      </c>
      <c r="P290" s="127" t="s">
        <v>3229</v>
      </c>
      <c r="Q290" s="48"/>
      <c r="R290" s="87">
        <v>23340.840728495001</v>
      </c>
      <c r="S290" s="87">
        <v>89.578100000000006</v>
      </c>
      <c r="T290" s="87">
        <v>1.2405899353324999E-2</v>
      </c>
      <c r="U290" s="87">
        <v>1.8391220569611</v>
      </c>
      <c r="V290" s="87">
        <v>0.74431045664146001</v>
      </c>
      <c r="W290" s="87">
        <v>20908.291873818001</v>
      </c>
      <c r="Z290">
        <v>2.1160000000000001</v>
      </c>
      <c r="AA290">
        <v>0</v>
      </c>
    </row>
    <row r="291" spans="1:27">
      <c r="A291" s="131" t="s">
        <v>2960</v>
      </c>
      <c r="B291" s="131" t="s">
        <v>8</v>
      </c>
      <c r="C291" s="131">
        <v>2667539</v>
      </c>
      <c r="D291" s="131" t="s">
        <v>2961</v>
      </c>
      <c r="E291" s="126">
        <f>+IF(F291="x",1,0)+IF(G291="x",0.25,0)+IF(H291="x",1,0)+IF(I291="x",0.3,0)+J291+K291</f>
        <v>1.25</v>
      </c>
      <c r="F291" s="126" t="s">
        <v>3212</v>
      </c>
      <c r="G291" s="126" t="s">
        <v>3212</v>
      </c>
      <c r="H291" s="127"/>
      <c r="I291" s="127"/>
      <c r="J291" s="48"/>
      <c r="K291" s="48"/>
      <c r="L291" s="89">
        <f>+L$5*E291</f>
        <v>1492.9155395250975</v>
      </c>
      <c r="M291" s="89">
        <f>+M$5*E291</f>
        <v>423.86552825368199</v>
      </c>
      <c r="N291" s="89">
        <f>+L291+M291</f>
        <v>1916.7810677787795</v>
      </c>
      <c r="O291" s="89">
        <f>+O$5*E291</f>
        <v>21193.276412684099</v>
      </c>
      <c r="P291" s="127"/>
      <c r="Q291" s="48"/>
      <c r="R291" s="87">
        <v>305.41631850137998</v>
      </c>
      <c r="S291" s="87">
        <v>100</v>
      </c>
      <c r="T291" s="87">
        <v>1.385675907135</v>
      </c>
      <c r="U291" s="87">
        <v>1.9399462938309</v>
      </c>
      <c r="V291" s="87">
        <v>1.7033968873926</v>
      </c>
      <c r="W291" s="87">
        <v>305.41631850107001</v>
      </c>
      <c r="Z291" t="e">
        <v>#N/A</v>
      </c>
      <c r="AA291" t="e">
        <v>#N/A</v>
      </c>
    </row>
    <row r="292" spans="1:27">
      <c r="A292" s="118" t="s">
        <v>2964</v>
      </c>
      <c r="B292" s="118" t="s">
        <v>8</v>
      </c>
      <c r="C292" s="118">
        <v>2667539</v>
      </c>
      <c r="D292" s="118" t="s">
        <v>2961</v>
      </c>
      <c r="E292" s="65">
        <f>+IF(F292="x",1,0)+IF(G292="x",0.25,0)+IF(H292="x",1,0)+IF(I292="x",0.3,0)+J292+K292</f>
        <v>1</v>
      </c>
      <c r="F292" s="126" t="s">
        <v>3212</v>
      </c>
      <c r="G292" s="126" t="s">
        <v>3213</v>
      </c>
      <c r="H292" s="127"/>
      <c r="I292" s="127"/>
      <c r="J292" s="48"/>
      <c r="K292" s="48"/>
      <c r="L292" s="89">
        <f>+L$5*E292</f>
        <v>1194.3324316200781</v>
      </c>
      <c r="M292" s="89">
        <f>+M$5*E292</f>
        <v>339.09242260294559</v>
      </c>
      <c r="N292" s="89">
        <f>+L292+M292</f>
        <v>1533.4248542230237</v>
      </c>
      <c r="O292" s="89">
        <f>+O$5*E292</f>
        <v>16954.621130147279</v>
      </c>
      <c r="P292" s="127"/>
      <c r="Q292" s="48"/>
      <c r="R292" s="87">
        <v>1814.6489194792</v>
      </c>
      <c r="S292" s="87">
        <v>0</v>
      </c>
      <c r="T292" s="87">
        <v>0</v>
      </c>
      <c r="U292" s="87">
        <v>0</v>
      </c>
      <c r="V292" s="87">
        <v>0</v>
      </c>
      <c r="W292" s="87">
        <v>0</v>
      </c>
      <c r="Z292" t="e">
        <v>#N/A</v>
      </c>
      <c r="AA292" t="e">
        <v>#N/A</v>
      </c>
    </row>
    <row r="293" spans="1:27">
      <c r="A293" s="131" t="s">
        <v>2962</v>
      </c>
      <c r="B293" s="131" t="s">
        <v>8</v>
      </c>
      <c r="C293" s="131">
        <v>2667539</v>
      </c>
      <c r="D293" s="131" t="s">
        <v>2961</v>
      </c>
      <c r="E293" s="126">
        <f>+IF(F293="x",1,0)+IF(G293="x",0.25,0)+IF(H293="x",1,0)+IF(I293="x",0.3,0)+J293+K293</f>
        <v>0.25</v>
      </c>
      <c r="F293" s="126" t="s">
        <v>3213</v>
      </c>
      <c r="G293" s="126" t="s">
        <v>3212</v>
      </c>
      <c r="H293" s="127"/>
      <c r="I293" s="127"/>
      <c r="J293" s="48"/>
      <c r="K293" s="48"/>
      <c r="L293" s="89">
        <f>+L$5*E293</f>
        <v>298.58310790501952</v>
      </c>
      <c r="M293" s="89">
        <f>+M$5*E293</f>
        <v>84.773105650736397</v>
      </c>
      <c r="N293" s="89">
        <f>+L293+M293</f>
        <v>383.35621355575591</v>
      </c>
      <c r="O293" s="89">
        <f>+O$5*E293</f>
        <v>4238.6552825368199</v>
      </c>
      <c r="P293" s="127"/>
      <c r="Q293" s="48"/>
      <c r="R293" s="87">
        <v>949.79332798872997</v>
      </c>
      <c r="S293" s="87">
        <v>100</v>
      </c>
      <c r="T293" s="87">
        <v>1.1594259738921999</v>
      </c>
      <c r="U293" s="87">
        <v>2.2110886573792001</v>
      </c>
      <c r="V293" s="87">
        <v>1.8257090050178999</v>
      </c>
      <c r="W293" s="87">
        <v>949.79332798853</v>
      </c>
      <c r="Z293" t="e">
        <v>#N/A</v>
      </c>
      <c r="AA293" t="e">
        <v>#N/A</v>
      </c>
    </row>
    <row r="294" spans="1:27">
      <c r="A294" s="131" t="s">
        <v>2963</v>
      </c>
      <c r="B294" s="131" t="s">
        <v>8</v>
      </c>
      <c r="C294" s="131">
        <v>2667539</v>
      </c>
      <c r="D294" s="132" t="s">
        <v>2961</v>
      </c>
      <c r="E294" s="126">
        <f>+IF(F294="x",1,0)+IF(G294="x",0.25,0)+IF(H294="x",1,0)+IF(I294="x",0.3,0)+J294+K294</f>
        <v>0.25</v>
      </c>
      <c r="F294" s="126" t="s">
        <v>3213</v>
      </c>
      <c r="G294" s="127" t="s">
        <v>3212</v>
      </c>
      <c r="H294" s="127"/>
      <c r="I294" s="127"/>
      <c r="J294" s="48"/>
      <c r="K294" s="48"/>
      <c r="L294" s="89">
        <f>+L$5*E294</f>
        <v>298.58310790501952</v>
      </c>
      <c r="M294" s="89">
        <f>+M$5*E294</f>
        <v>84.773105650736397</v>
      </c>
      <c r="N294" s="89">
        <f>+L294+M294</f>
        <v>383.35621355575591</v>
      </c>
      <c r="O294" s="89">
        <f>+O$5*E294</f>
        <v>4238.6552825368199</v>
      </c>
      <c r="P294" s="127"/>
      <c r="Q294" s="48"/>
      <c r="R294" s="87">
        <v>246.42570949642999</v>
      </c>
      <c r="S294" s="87">
        <v>73.981999999999999</v>
      </c>
      <c r="T294" s="87">
        <v>3.2591771334409998E-2</v>
      </c>
      <c r="U294" s="87">
        <v>0.18335498869419001</v>
      </c>
      <c r="V294" s="87">
        <v>0.105077720042</v>
      </c>
      <c r="W294" s="87">
        <v>182.31074443745999</v>
      </c>
      <c r="Z294" t="e">
        <v>#N/A</v>
      </c>
      <c r="AA294" t="e">
        <v>#N/A</v>
      </c>
    </row>
    <row r="295" spans="1:27">
      <c r="A295" s="131" t="s">
        <v>2965</v>
      </c>
      <c r="B295" s="131" t="s">
        <v>8</v>
      </c>
      <c r="C295" s="131">
        <v>2667539</v>
      </c>
      <c r="D295" s="131" t="s">
        <v>2961</v>
      </c>
      <c r="E295" s="126">
        <f>+IF(F295="x",1,0)+IF(G295="x",0.25,0)+IF(H295="x",1,0)+IF(I295="x",0.3,0)+J295+K295</f>
        <v>0.25</v>
      </c>
      <c r="F295" s="126" t="s">
        <v>3213</v>
      </c>
      <c r="G295" s="126" t="s">
        <v>3212</v>
      </c>
      <c r="H295" s="127"/>
      <c r="I295" s="127"/>
      <c r="J295" s="48"/>
      <c r="K295" s="48"/>
      <c r="L295" s="89">
        <f>+L$5*E295</f>
        <v>298.58310790501952</v>
      </c>
      <c r="M295" s="89">
        <f>+M$5*E295</f>
        <v>84.773105650736397</v>
      </c>
      <c r="N295" s="89">
        <f>+L295+M295</f>
        <v>383.35621355575591</v>
      </c>
      <c r="O295" s="89">
        <f>+O$5*E295</f>
        <v>4238.6552825368199</v>
      </c>
      <c r="P295" s="127"/>
      <c r="Q295" s="48"/>
      <c r="R295" s="87">
        <v>1289.7617185214999</v>
      </c>
      <c r="S295" s="87">
        <v>100</v>
      </c>
      <c r="T295" s="87">
        <v>0.82982850074768</v>
      </c>
      <c r="U295" s="87">
        <v>2.3295755386353001</v>
      </c>
      <c r="V295" s="87">
        <v>1.5754146888528</v>
      </c>
      <c r="W295" s="87">
        <v>1289.7617185208001</v>
      </c>
      <c r="Z295" t="e">
        <v>#N/A</v>
      </c>
      <c r="AA295" t="e">
        <v>#N/A</v>
      </c>
    </row>
    <row r="296" spans="1:27">
      <c r="A296" s="46" t="s">
        <v>2966</v>
      </c>
      <c r="B296" s="46" t="s">
        <v>15</v>
      </c>
      <c r="C296" s="46">
        <v>2667539</v>
      </c>
      <c r="D296" s="46" t="s">
        <v>2961</v>
      </c>
      <c r="E296" s="126">
        <f>+IF(F296="x",1,0)+IF(G296="x",0.25,0)+IF(H296="x",1,0)+IF(I296="x",0.3,0)+J296+K296</f>
        <v>2.3484776924893497E-2</v>
      </c>
      <c r="F296" s="65" t="s">
        <v>3213</v>
      </c>
      <c r="G296" s="48"/>
      <c r="H296" s="48"/>
      <c r="I296" s="48"/>
      <c r="J296" s="48">
        <v>2.3484776924893497E-2</v>
      </c>
      <c r="K296" s="48"/>
      <c r="L296" s="89">
        <f>+L$5*E296</f>
        <v>28.048630730763151</v>
      </c>
      <c r="M296" s="89">
        <f>+M$5*E296</f>
        <v>7.9635099017518911</v>
      </c>
      <c r="N296" s="89">
        <f>+L296+M296</f>
        <v>36.012140632515042</v>
      </c>
      <c r="O296" s="89">
        <f>+O$5*E296</f>
        <v>398.17549508759453</v>
      </c>
      <c r="P296" s="48"/>
      <c r="Q296" s="48"/>
      <c r="R296" s="87">
        <v>313.13035899857999</v>
      </c>
      <c r="S296" s="87">
        <v>100</v>
      </c>
      <c r="T296" s="87">
        <v>2.0821936130524001</v>
      </c>
      <c r="U296" s="87">
        <v>2.4220941066742001</v>
      </c>
      <c r="V296" s="87">
        <v>2.3069586345127999</v>
      </c>
      <c r="W296" s="87">
        <v>313.13035899534998</v>
      </c>
      <c r="Z296" t="e">
        <v>#N/A</v>
      </c>
      <c r="AA296" t="e">
        <v>#N/A</v>
      </c>
    </row>
    <row r="297" spans="1:27">
      <c r="A297" s="119" t="s">
        <v>649</v>
      </c>
      <c r="B297" s="119" t="s">
        <v>63</v>
      </c>
      <c r="C297" s="119">
        <v>2677261</v>
      </c>
      <c r="D297" s="119" t="s">
        <v>2661</v>
      </c>
      <c r="E297" s="126">
        <f>+IF(F297="x",1,0)+IF(G297="x",0.25,0)+IF(H297="x",1,0)+IF(I297="x",0.3,0)+J297</f>
        <v>1.5610263619735978</v>
      </c>
      <c r="F297" s="127" t="s">
        <v>3212</v>
      </c>
      <c r="G297" s="127"/>
      <c r="H297" s="127"/>
      <c r="I297" s="127"/>
      <c r="J297" s="48">
        <f>0.75*(W297/10000)</f>
        <v>0.56102636197359779</v>
      </c>
      <c r="K297" s="48"/>
      <c r="L297" s="89">
        <f>+L$5*E297</f>
        <v>1864.3844107189711</v>
      </c>
      <c r="M297" s="89">
        <f>+M$5*E297</f>
        <v>529.33221082868988</v>
      </c>
      <c r="N297" s="89">
        <f>+L297+M297</f>
        <v>2393.7166215476609</v>
      </c>
      <c r="O297" s="89">
        <f>+O$5*E297</f>
        <v>26466.610541434497</v>
      </c>
      <c r="P297" s="128" t="e">
        <v>#N/A</v>
      </c>
      <c r="Q297" s="48" t="e">
        <v>#N/A</v>
      </c>
      <c r="R297" s="87">
        <v>83942.314735014006</v>
      </c>
      <c r="S297" s="87">
        <v>8.9113000000000007</v>
      </c>
      <c r="T297" s="87">
        <v>1.6926692798733999E-2</v>
      </c>
      <c r="U297" s="87">
        <v>1.3101891279221001</v>
      </c>
      <c r="V297" s="87">
        <v>0.65160240383610002</v>
      </c>
      <c r="W297" s="87">
        <f>+(S297/100)*R297</f>
        <v>7480.3514929813045</v>
      </c>
      <c r="Z297" t="e">
        <v>#N/A</v>
      </c>
      <c r="AA297" t="e">
        <v>#N/A</v>
      </c>
    </row>
    <row r="298" spans="1:27">
      <c r="A298" s="130" t="s">
        <v>495</v>
      </c>
      <c r="B298" s="130" t="s">
        <v>8</v>
      </c>
      <c r="C298" s="130">
        <v>5444362</v>
      </c>
      <c r="D298" s="130" t="s">
        <v>496</v>
      </c>
      <c r="E298" s="65">
        <f>+IF(F298="x",1,0)+IF(G298="x",0.25,0)+IF(H298="x",1,0)+IF(I298="x",0.3,0)</f>
        <v>2.25</v>
      </c>
      <c r="F298" s="127" t="s">
        <v>3212</v>
      </c>
      <c r="G298" s="127" t="s">
        <v>3212</v>
      </c>
      <c r="H298" s="127" t="s">
        <v>3212</v>
      </c>
      <c r="I298" s="127"/>
      <c r="J298" s="48"/>
      <c r="K298" s="48"/>
      <c r="L298" s="89">
        <f>+L$5*E298</f>
        <v>2687.2479711451756</v>
      </c>
      <c r="M298" s="89">
        <f>+M$5*E298</f>
        <v>762.95795085662758</v>
      </c>
      <c r="N298" s="89">
        <f>+L298+M298</f>
        <v>3450.2059220018032</v>
      </c>
      <c r="O298" s="89">
        <f>+O$5*E298</f>
        <v>38147.897542831379</v>
      </c>
      <c r="P298" s="128">
        <v>1.0900000000000001</v>
      </c>
      <c r="Q298" s="48" t="s">
        <v>3228</v>
      </c>
      <c r="R298" s="87">
        <v>713.56383699595006</v>
      </c>
      <c r="S298" s="87">
        <v>100</v>
      </c>
      <c r="T298" s="87">
        <v>1.133457660675</v>
      </c>
      <c r="U298" s="87">
        <v>1.4105927944183001</v>
      </c>
      <c r="V298" s="87">
        <v>1.2661245564620001</v>
      </c>
      <c r="W298" s="87">
        <f>+(S298/100)*R298</f>
        <v>713.56383699595006</v>
      </c>
      <c r="Z298" t="e">
        <v>#N/A</v>
      </c>
      <c r="AA298" t="e">
        <v>#N/A</v>
      </c>
    </row>
    <row r="299" spans="1:27">
      <c r="A299" s="130" t="s">
        <v>497</v>
      </c>
      <c r="B299" s="130" t="s">
        <v>8</v>
      </c>
      <c r="C299" s="130">
        <v>5444363</v>
      </c>
      <c r="D299" s="130" t="s">
        <v>498</v>
      </c>
      <c r="E299" s="65">
        <f>+IF(F299="x",1,0)+IF(G299="x",0.25,0)+IF(H299="x",1,0)+IF(I299="x",0.3,0)</f>
        <v>2.25</v>
      </c>
      <c r="F299" s="127" t="s">
        <v>3212</v>
      </c>
      <c r="G299" s="127" t="s">
        <v>3212</v>
      </c>
      <c r="H299" s="127" t="s">
        <v>3212</v>
      </c>
      <c r="I299" s="127"/>
      <c r="J299" s="48"/>
      <c r="K299" s="48"/>
      <c r="L299" s="89">
        <f>+L$5*E299</f>
        <v>2687.2479711451756</v>
      </c>
      <c r="M299" s="89">
        <f>+M$5*E299</f>
        <v>762.95795085662758</v>
      </c>
      <c r="N299" s="89">
        <f>+L299+M299</f>
        <v>3450.2059220018032</v>
      </c>
      <c r="O299" s="89">
        <f>+O$5*E299</f>
        <v>38147.897542831379</v>
      </c>
      <c r="P299" s="128">
        <v>1.1180000000000001</v>
      </c>
      <c r="Q299" s="48" t="s">
        <v>3228</v>
      </c>
      <c r="R299" s="87">
        <v>713.55707550134002</v>
      </c>
      <c r="S299" s="87">
        <v>100</v>
      </c>
      <c r="T299" s="87">
        <v>1.1392400264739999</v>
      </c>
      <c r="U299" s="87">
        <v>1.3158664703369001</v>
      </c>
      <c r="V299" s="87">
        <v>1.2067002191722001</v>
      </c>
      <c r="W299" s="87">
        <f>+(S299/100)*R299</f>
        <v>713.55707550134002</v>
      </c>
      <c r="Z299" t="e">
        <v>#N/A</v>
      </c>
      <c r="AA299" t="e">
        <v>#N/A</v>
      </c>
    </row>
    <row r="300" spans="1:27">
      <c r="A300" s="130" t="s">
        <v>499</v>
      </c>
      <c r="B300" s="130" t="s">
        <v>8</v>
      </c>
      <c r="C300" s="130">
        <v>5444377</v>
      </c>
      <c r="D300" s="130" t="s">
        <v>500</v>
      </c>
      <c r="E300" s="65">
        <f>+IF(F300="x",1,0)+IF(G300="x",0.25,0)+IF(H300="x",1,0)+IF(I300="x",0.3,0)</f>
        <v>2.25</v>
      </c>
      <c r="F300" s="127" t="s">
        <v>3212</v>
      </c>
      <c r="G300" s="127" t="s">
        <v>3212</v>
      </c>
      <c r="H300" s="127" t="s">
        <v>3212</v>
      </c>
      <c r="I300" s="127"/>
      <c r="J300" s="48"/>
      <c r="K300" s="48"/>
      <c r="L300" s="89">
        <f>+L$5*E300</f>
        <v>2687.2479711451756</v>
      </c>
      <c r="M300" s="89">
        <f>+M$5*E300</f>
        <v>762.95795085662758</v>
      </c>
      <c r="N300" s="89">
        <f>+L300+M300</f>
        <v>3450.2059220018032</v>
      </c>
      <c r="O300" s="89">
        <f>+O$5*E300</f>
        <v>38147.897542831379</v>
      </c>
      <c r="P300" s="128">
        <v>1.5009999999999999</v>
      </c>
      <c r="Q300" s="48" t="s">
        <v>3228</v>
      </c>
      <c r="R300" s="87">
        <v>713.62318899252</v>
      </c>
      <c r="S300" s="87">
        <v>100</v>
      </c>
      <c r="T300" s="87">
        <v>1.07752597332</v>
      </c>
      <c r="U300" s="87">
        <v>1.2288148403168</v>
      </c>
      <c r="V300" s="87">
        <v>1.1433165836993</v>
      </c>
      <c r="W300" s="87">
        <f>+(S300/100)*R300</f>
        <v>713.62318899252</v>
      </c>
      <c r="Z300" t="e">
        <v>#N/A</v>
      </c>
      <c r="AA300" t="e">
        <v>#N/A</v>
      </c>
    </row>
    <row r="301" spans="1:27">
      <c r="A301" s="130" t="s">
        <v>501</v>
      </c>
      <c r="B301" s="130" t="s">
        <v>8</v>
      </c>
      <c r="C301" s="130">
        <v>5444378</v>
      </c>
      <c r="D301" s="130" t="s">
        <v>502</v>
      </c>
      <c r="E301" s="126">
        <f>+IF(F301="x",1,0)+IF(G301="x",0.25,0)+IF(H301="x",1,0)+IF(I301="x",0.3,0)</f>
        <v>2.25</v>
      </c>
      <c r="F301" s="127" t="s">
        <v>3212</v>
      </c>
      <c r="G301" s="127" t="s">
        <v>3212</v>
      </c>
      <c r="H301" s="127" t="s">
        <v>3212</v>
      </c>
      <c r="I301" s="127"/>
      <c r="J301" s="48"/>
      <c r="K301" s="48"/>
      <c r="L301" s="89">
        <f>+L$5*E301</f>
        <v>2687.2479711451756</v>
      </c>
      <c r="M301" s="89">
        <f>+M$5*E301</f>
        <v>762.95795085662758</v>
      </c>
      <c r="N301" s="89">
        <f>+L301+M301</f>
        <v>3450.2059220018032</v>
      </c>
      <c r="O301" s="89">
        <f>+O$5*E301</f>
        <v>38147.897542831379</v>
      </c>
      <c r="P301" s="71">
        <v>1.1200000000000001</v>
      </c>
      <c r="Q301" s="48" t="s">
        <v>3228</v>
      </c>
      <c r="R301" s="87">
        <v>713.57641199909995</v>
      </c>
      <c r="S301" s="87">
        <v>100</v>
      </c>
      <c r="T301" s="87">
        <v>1.0570247173309</v>
      </c>
      <c r="U301" s="87">
        <v>1.1798220872878999</v>
      </c>
      <c r="V301" s="87">
        <v>1.1075896634483999</v>
      </c>
      <c r="W301" s="87">
        <f>+(S301/100)*R301</f>
        <v>713.57641199909995</v>
      </c>
      <c r="Z301" t="e">
        <v>#N/A</v>
      </c>
      <c r="AA301" t="e">
        <v>#N/A</v>
      </c>
    </row>
    <row r="302" spans="1:27">
      <c r="A302" s="130" t="s">
        <v>503</v>
      </c>
      <c r="B302" s="130" t="s">
        <v>8</v>
      </c>
      <c r="C302" s="130">
        <v>5444364</v>
      </c>
      <c r="D302" s="130" t="s">
        <v>504</v>
      </c>
      <c r="E302" s="126">
        <f>+IF(F302="x",1,0)+IF(G302="x",0.25,0)+IF(H302="x",1,0)+IF(I302="x",0.3,0)</f>
        <v>2.25</v>
      </c>
      <c r="F302" s="127" t="s">
        <v>3212</v>
      </c>
      <c r="G302" s="127" t="s">
        <v>3212</v>
      </c>
      <c r="H302" s="127" t="s">
        <v>3212</v>
      </c>
      <c r="I302" s="127"/>
      <c r="J302" s="48"/>
      <c r="K302" s="48"/>
      <c r="L302" s="89">
        <f>+L$5*E302</f>
        <v>2687.2479711451756</v>
      </c>
      <c r="M302" s="89">
        <f>+M$5*E302</f>
        <v>762.95795085662758</v>
      </c>
      <c r="N302" s="89">
        <f>+L302+M302</f>
        <v>3450.2059220018032</v>
      </c>
      <c r="O302" s="89">
        <f>+O$5*E302</f>
        <v>38147.897542831379</v>
      </c>
      <c r="P302" s="128">
        <v>1.3140000000000001</v>
      </c>
      <c r="Q302" s="48" t="s">
        <v>3228</v>
      </c>
      <c r="R302" s="87">
        <v>742.07345549857996</v>
      </c>
      <c r="S302" s="87">
        <v>100</v>
      </c>
      <c r="T302" s="87">
        <v>1.0570247173309</v>
      </c>
      <c r="U302" s="87">
        <v>1.198325753212</v>
      </c>
      <c r="V302" s="87">
        <v>1.1238225030258</v>
      </c>
      <c r="W302" s="87">
        <f>+(S302/100)*R302</f>
        <v>742.07345549857996</v>
      </c>
      <c r="Z302" t="e">
        <v>#N/A</v>
      </c>
      <c r="AA302" t="e">
        <v>#N/A</v>
      </c>
    </row>
    <row r="303" spans="1:27">
      <c r="A303" s="130" t="s">
        <v>487</v>
      </c>
      <c r="B303" s="130" t="s">
        <v>8</v>
      </c>
      <c r="C303" s="130">
        <v>5444358</v>
      </c>
      <c r="D303" s="130" t="s">
        <v>488</v>
      </c>
      <c r="E303" s="65">
        <f>+IF(F303="x",1,0)+IF(G303="x",0.25,0)+IF(H303="x",1,0)+IF(I303="x",0.3,0)</f>
        <v>2.25</v>
      </c>
      <c r="F303" s="127" t="s">
        <v>3212</v>
      </c>
      <c r="G303" s="127" t="s">
        <v>3212</v>
      </c>
      <c r="H303" s="127" t="s">
        <v>3212</v>
      </c>
      <c r="I303" s="127"/>
      <c r="J303" s="48"/>
      <c r="K303" s="48"/>
      <c r="L303" s="89">
        <f>+L$5*E303</f>
        <v>2687.2479711451756</v>
      </c>
      <c r="M303" s="89">
        <f>+M$5*E303</f>
        <v>762.95795085662758</v>
      </c>
      <c r="N303" s="89">
        <f>+L303+M303</f>
        <v>3450.2059220018032</v>
      </c>
      <c r="O303" s="89">
        <f>+O$5*E303</f>
        <v>38147.897542831379</v>
      </c>
      <c r="P303" s="128">
        <v>1.5620000000000001</v>
      </c>
      <c r="Q303" s="48" t="s">
        <v>3228</v>
      </c>
      <c r="R303" s="87">
        <v>756.60810900850004</v>
      </c>
      <c r="S303" s="87">
        <v>100</v>
      </c>
      <c r="T303" s="87">
        <v>0.77536875009536999</v>
      </c>
      <c r="U303" s="87">
        <v>1.1347192525864001</v>
      </c>
      <c r="V303" s="87">
        <v>0.90880146200678003</v>
      </c>
      <c r="W303" s="87">
        <f>+(S303/100)*R303</f>
        <v>756.60810900850004</v>
      </c>
      <c r="Z303" t="e">
        <v>#N/A</v>
      </c>
      <c r="AA303" t="e">
        <v>#N/A</v>
      </c>
    </row>
    <row r="304" spans="1:27">
      <c r="A304" s="130" t="s">
        <v>505</v>
      </c>
      <c r="B304" s="130" t="s">
        <v>8</v>
      </c>
      <c r="C304" s="130">
        <v>5444180</v>
      </c>
      <c r="D304" s="130" t="s">
        <v>506</v>
      </c>
      <c r="E304" s="126">
        <f>+IF(F304="x",1,0)+IF(G304="x",0.25,0)+IF(H304="x",1,0)+IF(I304="x",0.3,0)</f>
        <v>2.25</v>
      </c>
      <c r="F304" s="127" t="s">
        <v>3212</v>
      </c>
      <c r="G304" s="127" t="s">
        <v>3212</v>
      </c>
      <c r="H304" s="127" t="s">
        <v>3212</v>
      </c>
      <c r="I304" s="127"/>
      <c r="J304" s="48"/>
      <c r="K304" s="48"/>
      <c r="L304" s="89">
        <f>+L$5*E304</f>
        <v>2687.2479711451756</v>
      </c>
      <c r="M304" s="89">
        <f>+M$5*E304</f>
        <v>762.95795085662758</v>
      </c>
      <c r="N304" s="89">
        <f>+L304+M304</f>
        <v>3450.2059220018032</v>
      </c>
      <c r="O304" s="89">
        <f>+O$5*E304</f>
        <v>38147.897542831379</v>
      </c>
      <c r="P304" s="128">
        <v>0.81499999999999995</v>
      </c>
      <c r="Q304" s="48" t="s">
        <v>3228</v>
      </c>
      <c r="R304" s="87">
        <v>876.22145298645</v>
      </c>
      <c r="S304" s="87">
        <v>100</v>
      </c>
      <c r="T304" s="87">
        <v>1.4125903844833001</v>
      </c>
      <c r="U304" s="87">
        <v>1.6319015026093</v>
      </c>
      <c r="V304" s="87">
        <v>1.5479916746978</v>
      </c>
      <c r="W304" s="87">
        <f>+(S304/100)*R304</f>
        <v>876.22145298645</v>
      </c>
      <c r="Z304" t="e">
        <v>#N/A</v>
      </c>
      <c r="AA304" t="e">
        <v>#N/A</v>
      </c>
    </row>
    <row r="305" spans="1:27">
      <c r="A305" s="130" t="s">
        <v>507</v>
      </c>
      <c r="B305" s="130" t="s">
        <v>8</v>
      </c>
      <c r="C305" s="130">
        <v>5444178</v>
      </c>
      <c r="D305" s="130" t="s">
        <v>508</v>
      </c>
      <c r="E305" s="126">
        <f>+IF(F305="x",1,0)+IF(G305="x",0.25,0)+IF(H305="x",1,0)+IF(I305="x",0.3,0)</f>
        <v>2.25</v>
      </c>
      <c r="F305" s="127" t="s">
        <v>3212</v>
      </c>
      <c r="G305" s="127" t="s">
        <v>3212</v>
      </c>
      <c r="H305" s="127" t="s">
        <v>3212</v>
      </c>
      <c r="I305" s="127"/>
      <c r="J305" s="48"/>
      <c r="K305" s="48"/>
      <c r="L305" s="89">
        <f>+L$5*E305</f>
        <v>2687.2479711451756</v>
      </c>
      <c r="M305" s="89">
        <f>+M$5*E305</f>
        <v>762.95795085662758</v>
      </c>
      <c r="N305" s="89">
        <f>+L305+M305</f>
        <v>3450.2059220018032</v>
      </c>
      <c r="O305" s="89">
        <f>+O$5*E305</f>
        <v>38147.897542831379</v>
      </c>
      <c r="P305" s="128">
        <v>0.85299999999999998</v>
      </c>
      <c r="Q305" s="48" t="s">
        <v>3228</v>
      </c>
      <c r="R305" s="87">
        <v>1297.0770104992</v>
      </c>
      <c r="S305" s="87">
        <v>100</v>
      </c>
      <c r="T305" s="87">
        <v>1.5772314071655</v>
      </c>
      <c r="U305" s="87">
        <v>2.1081619262695002</v>
      </c>
      <c r="V305" s="87">
        <v>1.7903086084096</v>
      </c>
      <c r="W305" s="87">
        <f>+(S305/100)*R305</f>
        <v>1297.0770104992</v>
      </c>
      <c r="Z305" t="e">
        <v>#N/A</v>
      </c>
      <c r="AA305" t="e">
        <v>#N/A</v>
      </c>
    </row>
    <row r="306" spans="1:27">
      <c r="A306" s="130" t="s">
        <v>509</v>
      </c>
      <c r="B306" s="130" t="s">
        <v>8</v>
      </c>
      <c r="C306" s="130">
        <v>5444183</v>
      </c>
      <c r="D306" s="130" t="s">
        <v>510</v>
      </c>
      <c r="E306" s="126">
        <f>+IF(F306="x",1,0)+IF(G306="x",0.25,0)+IF(H306="x",1,0)+IF(I306="x",0.3,0)</f>
        <v>2.25</v>
      </c>
      <c r="F306" s="127" t="s">
        <v>3212</v>
      </c>
      <c r="G306" s="127" t="s">
        <v>3212</v>
      </c>
      <c r="H306" s="127" t="s">
        <v>3212</v>
      </c>
      <c r="I306" s="127"/>
      <c r="J306" s="48"/>
      <c r="K306" s="48"/>
      <c r="L306" s="89">
        <f>+L$5*E306</f>
        <v>2687.2479711451756</v>
      </c>
      <c r="M306" s="89">
        <f>+M$5*E306</f>
        <v>762.95795085662758</v>
      </c>
      <c r="N306" s="89">
        <f>+L306+M306</f>
        <v>3450.2059220018032</v>
      </c>
      <c r="O306" s="89">
        <f>+O$5*E306</f>
        <v>38147.897542831379</v>
      </c>
      <c r="P306" s="128">
        <v>0.83</v>
      </c>
      <c r="Q306" s="48" t="s">
        <v>3228</v>
      </c>
      <c r="R306" s="87">
        <v>877.14181749685997</v>
      </c>
      <c r="S306" s="87">
        <v>100</v>
      </c>
      <c r="T306" s="87">
        <v>1.5426421165466</v>
      </c>
      <c r="U306" s="87">
        <v>1.7473393678664999</v>
      </c>
      <c r="V306" s="87">
        <v>1.6629769386247</v>
      </c>
      <c r="W306" s="87">
        <f>+(S306/100)*R306</f>
        <v>877.14181749685997</v>
      </c>
      <c r="Z306" t="e">
        <v>#N/A</v>
      </c>
      <c r="AA306" t="e">
        <v>#N/A</v>
      </c>
    </row>
    <row r="307" spans="1:27">
      <c r="A307" s="130" t="s">
        <v>511</v>
      </c>
      <c r="B307" s="130" t="s">
        <v>8</v>
      </c>
      <c r="C307" s="130">
        <v>5444179</v>
      </c>
      <c r="D307" s="130" t="s">
        <v>512</v>
      </c>
      <c r="E307" s="126">
        <f>+IF(F307="x",1,0)+IF(G307="x",0.25,0)+IF(H307="x",1,0)+IF(I307="x",0.3,0)</f>
        <v>2.5499999999999998</v>
      </c>
      <c r="F307" s="127" t="s">
        <v>3212</v>
      </c>
      <c r="G307" s="127" t="s">
        <v>3212</v>
      </c>
      <c r="H307" s="127" t="s">
        <v>3212</v>
      </c>
      <c r="I307" s="127" t="s">
        <v>3212</v>
      </c>
      <c r="J307" s="48"/>
      <c r="K307" s="48"/>
      <c r="L307" s="89">
        <f>+L$5*E307</f>
        <v>3045.5477006311989</v>
      </c>
      <c r="M307" s="89">
        <f>+M$5*E307</f>
        <v>864.68567763751116</v>
      </c>
      <c r="N307" s="89">
        <f>+L307+M307</f>
        <v>3910.2333782687101</v>
      </c>
      <c r="O307" s="89">
        <f>+O$5*E307</f>
        <v>43234.283881875563</v>
      </c>
      <c r="P307" s="128">
        <v>0.81399999999999995</v>
      </c>
      <c r="Q307" s="48">
        <v>0.71099999999999997</v>
      </c>
      <c r="R307" s="87">
        <v>1112.8983265012</v>
      </c>
      <c r="S307" s="87">
        <v>100</v>
      </c>
      <c r="T307" s="87">
        <v>1.5957350730896001</v>
      </c>
      <c r="U307" s="87">
        <v>1.8302906751632999</v>
      </c>
      <c r="V307" s="87">
        <v>1.6706113629623001</v>
      </c>
      <c r="W307" s="87">
        <f>+(S307/100)*R307</f>
        <v>1112.8983265012</v>
      </c>
      <c r="Z307" t="e">
        <v>#N/A</v>
      </c>
      <c r="AA307" t="e">
        <v>#N/A</v>
      </c>
    </row>
    <row r="308" spans="1:27">
      <c r="A308" s="130" t="s">
        <v>513</v>
      </c>
      <c r="B308" s="130" t="s">
        <v>8</v>
      </c>
      <c r="C308" s="130">
        <v>5444184</v>
      </c>
      <c r="D308" s="130" t="s">
        <v>514</v>
      </c>
      <c r="E308" s="126">
        <f>+IF(F308="x",1,0)+IF(G308="x",0.25,0)+IF(H308="x",1,0)+IF(I308="x",0.3,0)</f>
        <v>2.25</v>
      </c>
      <c r="F308" s="127" t="s">
        <v>3212</v>
      </c>
      <c r="G308" s="127" t="s">
        <v>3212</v>
      </c>
      <c r="H308" s="127" t="s">
        <v>3212</v>
      </c>
      <c r="I308" s="127"/>
      <c r="J308" s="48"/>
      <c r="K308" s="48"/>
      <c r="L308" s="89">
        <f>+L$5*E308</f>
        <v>2687.2479711451756</v>
      </c>
      <c r="M308" s="89">
        <f>+M$5*E308</f>
        <v>762.95795085662758</v>
      </c>
      <c r="N308" s="89">
        <f>+L308+M308</f>
        <v>3450.2059220018032</v>
      </c>
      <c r="O308" s="89">
        <f>+O$5*E308</f>
        <v>38147.897542831379</v>
      </c>
      <c r="P308" s="128">
        <v>0.76700000000000002</v>
      </c>
      <c r="Q308" s="48" t="s">
        <v>3228</v>
      </c>
      <c r="R308" s="87">
        <v>877.13610199010998</v>
      </c>
      <c r="S308" s="87">
        <v>100</v>
      </c>
      <c r="T308" s="87">
        <v>1.6036201715469001</v>
      </c>
      <c r="U308" s="87">
        <v>1.7882368564605999</v>
      </c>
      <c r="V308" s="87">
        <v>1.7242605152277</v>
      </c>
      <c r="W308" s="87">
        <f>+(S308/100)*R308</f>
        <v>877.13610199010998</v>
      </c>
      <c r="Z308" t="e">
        <v>#N/A</v>
      </c>
      <c r="AA308" t="e">
        <v>#N/A</v>
      </c>
    </row>
    <row r="309" spans="1:27">
      <c r="A309" s="119" t="s">
        <v>515</v>
      </c>
      <c r="B309" s="119" t="s">
        <v>8</v>
      </c>
      <c r="C309" s="119">
        <v>5444211</v>
      </c>
      <c r="D309" s="119" t="s">
        <v>3225</v>
      </c>
      <c r="E309" s="126">
        <f>+IF(F309="x",1,0)+IF(G309="x",0.25,0)+IF(H309="x",1,0)+IF(I309="x",0.3,0)+J309</f>
        <v>2.4617799770023101</v>
      </c>
      <c r="F309" s="127" t="s">
        <v>3212</v>
      </c>
      <c r="G309" s="127" t="s">
        <v>3213</v>
      </c>
      <c r="H309" s="127" t="s">
        <v>3212</v>
      </c>
      <c r="I309" s="127"/>
      <c r="J309" s="48">
        <f>0.75*(W309/10000)</f>
        <v>0.46177997700230999</v>
      </c>
      <c r="K309" s="48"/>
      <c r="L309" s="89">
        <f>+L$5*E309</f>
        <v>2940.1836660467889</v>
      </c>
      <c r="M309" s="89">
        <f>+M$5*E309</f>
        <v>834.77093631713706</v>
      </c>
      <c r="N309" s="89">
        <f>+L309+M309</f>
        <v>3774.9546023639259</v>
      </c>
      <c r="O309" s="89">
        <f>+O$5*E309</f>
        <v>41738.546815856847</v>
      </c>
      <c r="P309" s="128">
        <v>0.46899999999999997</v>
      </c>
      <c r="Q309" s="48" t="s">
        <v>3228</v>
      </c>
      <c r="R309" s="87">
        <v>6157.0663600307998</v>
      </c>
      <c r="S309" s="87">
        <v>100</v>
      </c>
      <c r="T309" s="87">
        <v>1.5442191362380999</v>
      </c>
      <c r="U309" s="87">
        <v>2.1860666275024001</v>
      </c>
      <c r="V309" s="87">
        <v>1.8619708156498</v>
      </c>
      <c r="W309" s="87">
        <f>+(S309/100)*R309</f>
        <v>6157.0663600307998</v>
      </c>
      <c r="Z309" t="e">
        <v>#N/A</v>
      </c>
      <c r="AA309" t="e">
        <v>#N/A</v>
      </c>
    </row>
    <row r="310" spans="1:27">
      <c r="A310" s="130" t="s">
        <v>516</v>
      </c>
      <c r="B310" s="130" t="s">
        <v>8</v>
      </c>
      <c r="C310" s="130">
        <v>5444185</v>
      </c>
      <c r="D310" s="130" t="s">
        <v>517</v>
      </c>
      <c r="E310" s="65">
        <f>+IF(F310="x",1,0)+IF(G310="x",0.25,0)+IF(H310="x",1,0)+IF(I310="x",0.3,0)</f>
        <v>2.25</v>
      </c>
      <c r="F310" s="127" t="s">
        <v>3212</v>
      </c>
      <c r="G310" s="127" t="s">
        <v>3212</v>
      </c>
      <c r="H310" s="127" t="s">
        <v>3212</v>
      </c>
      <c r="I310" s="127"/>
      <c r="J310" s="48"/>
      <c r="K310" s="48"/>
      <c r="L310" s="89">
        <f>+L$5*E310</f>
        <v>2687.2479711451756</v>
      </c>
      <c r="M310" s="89">
        <f>+M$5*E310</f>
        <v>762.95795085662758</v>
      </c>
      <c r="N310" s="89">
        <f>+L310+M310</f>
        <v>3450.2059220018032</v>
      </c>
      <c r="O310" s="89">
        <f>+O$5*E310</f>
        <v>38147.897542831379</v>
      </c>
      <c r="P310" s="128">
        <v>0.68799999999999994</v>
      </c>
      <c r="Q310" s="48" t="s">
        <v>3228</v>
      </c>
      <c r="R310" s="87">
        <v>877.14022349819004</v>
      </c>
      <c r="S310" s="87">
        <v>100</v>
      </c>
      <c r="T310" s="87">
        <v>1.7086498737335001</v>
      </c>
      <c r="U310" s="87">
        <v>1.7887624502182</v>
      </c>
      <c r="V310" s="87">
        <v>1.7503361656116001</v>
      </c>
      <c r="W310" s="87">
        <f>+(S310/100)*R310</f>
        <v>877.14022349819004</v>
      </c>
      <c r="Z310" t="e">
        <v>#N/A</v>
      </c>
      <c r="AA310" t="e">
        <v>#N/A</v>
      </c>
    </row>
    <row r="311" spans="1:27">
      <c r="A311" s="130" t="s">
        <v>518</v>
      </c>
      <c r="B311" s="130" t="s">
        <v>8</v>
      </c>
      <c r="C311" s="130">
        <v>5444186</v>
      </c>
      <c r="D311" s="130" t="s">
        <v>519</v>
      </c>
      <c r="E311" s="126">
        <f>+IF(F311="x",1,0)+IF(G311="x",0.25,0)+IF(H311="x",1,0)+IF(I311="x",0.3,0)</f>
        <v>2.5499999999999998</v>
      </c>
      <c r="F311" s="127" t="s">
        <v>3212</v>
      </c>
      <c r="G311" s="127" t="s">
        <v>3212</v>
      </c>
      <c r="H311" s="127" t="s">
        <v>3212</v>
      </c>
      <c r="I311" s="127" t="s">
        <v>3212</v>
      </c>
      <c r="J311" s="48"/>
      <c r="K311" s="48"/>
      <c r="L311" s="89">
        <f>+L$5*E311</f>
        <v>3045.5477006311989</v>
      </c>
      <c r="M311" s="89">
        <f>+M$5*E311</f>
        <v>864.68567763751116</v>
      </c>
      <c r="N311" s="89">
        <f>+L311+M311</f>
        <v>3910.2333782687101</v>
      </c>
      <c r="O311" s="89">
        <f>+O$5*E311</f>
        <v>43234.283881875563</v>
      </c>
      <c r="P311" s="128">
        <v>0.746</v>
      </c>
      <c r="Q311" s="48">
        <v>0.60099999999999998</v>
      </c>
      <c r="R311" s="87">
        <v>866.15355250612004</v>
      </c>
      <c r="S311" s="87">
        <v>100</v>
      </c>
      <c r="T311" s="87">
        <v>1.6813148260116999</v>
      </c>
      <c r="U311" s="87">
        <v>1.7960168123244999</v>
      </c>
      <c r="V311" s="87">
        <v>1.7281591873394999</v>
      </c>
      <c r="W311" s="87">
        <f>+(S311/100)*R311</f>
        <v>866.15355250612004</v>
      </c>
      <c r="Z311" t="e">
        <v>#N/A</v>
      </c>
      <c r="AA311" t="e">
        <v>#N/A</v>
      </c>
    </row>
    <row r="312" spans="1:27">
      <c r="A312" s="130" t="s">
        <v>489</v>
      </c>
      <c r="B312" s="130" t="s">
        <v>8</v>
      </c>
      <c r="C312" s="130">
        <v>5444359</v>
      </c>
      <c r="D312" s="130" t="s">
        <v>490</v>
      </c>
      <c r="E312" s="65">
        <f>+IF(F312="x",1,0)+IF(G312="x",0.25,0)+IF(H312="x",1,0)+IF(I312="x",0.3,0)</f>
        <v>2.25</v>
      </c>
      <c r="F312" s="127" t="s">
        <v>3212</v>
      </c>
      <c r="G312" s="127" t="s">
        <v>3212</v>
      </c>
      <c r="H312" s="127" t="s">
        <v>3212</v>
      </c>
      <c r="I312" s="127"/>
      <c r="J312" s="48"/>
      <c r="K312" s="48"/>
      <c r="L312" s="89">
        <f>+L$5*E312</f>
        <v>2687.2479711451756</v>
      </c>
      <c r="M312" s="89">
        <f>+M$5*E312</f>
        <v>762.95795085662758</v>
      </c>
      <c r="N312" s="89">
        <f>+L312+M312</f>
        <v>3450.2059220018032</v>
      </c>
      <c r="O312" s="89">
        <f>+O$5*E312</f>
        <v>38147.897542831379</v>
      </c>
      <c r="P312" s="128">
        <v>1.1000000000000001</v>
      </c>
      <c r="Q312" s="48" t="s">
        <v>3228</v>
      </c>
      <c r="R312" s="87">
        <v>692.55078699817</v>
      </c>
      <c r="S312" s="87">
        <v>100</v>
      </c>
      <c r="T312" s="87">
        <v>1.0261150598526001</v>
      </c>
      <c r="U312" s="87">
        <v>1.4558007717132999</v>
      </c>
      <c r="V312" s="87">
        <v>1.2892884768938</v>
      </c>
      <c r="W312" s="87">
        <f>+(S312/100)*R312</f>
        <v>692.55078699817</v>
      </c>
      <c r="Z312" t="e">
        <v>#N/A</v>
      </c>
      <c r="AA312" t="e">
        <v>#N/A</v>
      </c>
    </row>
    <row r="313" spans="1:27">
      <c r="A313" s="130" t="s">
        <v>491</v>
      </c>
      <c r="B313" s="130" t="s">
        <v>8</v>
      </c>
      <c r="C313" s="130">
        <v>5444360</v>
      </c>
      <c r="D313" s="130" t="s">
        <v>492</v>
      </c>
      <c r="E313" s="126">
        <f>+IF(F313="x",1,0)+IF(G313="x",0.25,0)+IF(H313="x",1,0)+IF(I313="x",0.3,0)</f>
        <v>2.25</v>
      </c>
      <c r="F313" s="127" t="s">
        <v>3212</v>
      </c>
      <c r="G313" s="127" t="s">
        <v>3212</v>
      </c>
      <c r="H313" s="127" t="s">
        <v>3212</v>
      </c>
      <c r="I313" s="127"/>
      <c r="J313" s="48"/>
      <c r="K313" s="48"/>
      <c r="L313" s="89">
        <f>+L$5*E313</f>
        <v>2687.2479711451756</v>
      </c>
      <c r="M313" s="89">
        <f>+M$5*E313</f>
        <v>762.95795085662758</v>
      </c>
      <c r="N313" s="89">
        <f>+L313+M313</f>
        <v>3450.2059220018032</v>
      </c>
      <c r="O313" s="89">
        <f>+O$5*E313</f>
        <v>38147.897542831379</v>
      </c>
      <c r="P313" s="128">
        <v>0.92400000000000004</v>
      </c>
      <c r="Q313" s="48" t="s">
        <v>3228</v>
      </c>
      <c r="R313" s="87">
        <v>819.68225099742006</v>
      </c>
      <c r="S313" s="87">
        <v>100</v>
      </c>
      <c r="T313" s="87">
        <v>1.3137637376785001</v>
      </c>
      <c r="U313" s="87">
        <v>1.4558007717132999</v>
      </c>
      <c r="V313" s="87">
        <v>1.4122479560423999</v>
      </c>
      <c r="W313" s="87">
        <f>+(S313/100)*R313</f>
        <v>819.68225099742006</v>
      </c>
      <c r="Z313" t="e">
        <v>#N/A</v>
      </c>
      <c r="AA313" t="e">
        <v>#N/A</v>
      </c>
    </row>
    <row r="314" spans="1:27">
      <c r="A314" s="130" t="s">
        <v>493</v>
      </c>
      <c r="B314" s="130" t="s">
        <v>8</v>
      </c>
      <c r="C314" s="130">
        <v>5444361</v>
      </c>
      <c r="D314" s="130" t="s">
        <v>494</v>
      </c>
      <c r="E314" s="65">
        <f>+IF(F314="x",1,0)+IF(G314="x",0.25,0)+IF(H314="x",1,0)+IF(I314="x",0.3,0)</f>
        <v>2.25</v>
      </c>
      <c r="F314" s="127" t="s">
        <v>3212</v>
      </c>
      <c r="G314" s="127" t="s">
        <v>3212</v>
      </c>
      <c r="H314" s="127" t="s">
        <v>3212</v>
      </c>
      <c r="I314" s="127"/>
      <c r="J314" s="48"/>
      <c r="K314" s="48"/>
      <c r="L314" s="89">
        <f>+L$5*E314</f>
        <v>2687.2479711451756</v>
      </c>
      <c r="M314" s="89">
        <f>+M$5*E314</f>
        <v>762.95795085662758</v>
      </c>
      <c r="N314" s="89">
        <f>+L314+M314</f>
        <v>3450.2059220018032</v>
      </c>
      <c r="O314" s="89">
        <f>+O$5*E314</f>
        <v>38147.897542831379</v>
      </c>
      <c r="P314" s="128">
        <v>0.99399999999999999</v>
      </c>
      <c r="Q314" s="48" t="s">
        <v>3228</v>
      </c>
      <c r="R314" s="87">
        <v>713.55034598962004</v>
      </c>
      <c r="S314" s="87">
        <v>100</v>
      </c>
      <c r="T314" s="87">
        <v>1.1857095956802</v>
      </c>
      <c r="U314" s="87">
        <v>1.4386638402939</v>
      </c>
      <c r="V314" s="87">
        <v>1.3376811687846999</v>
      </c>
      <c r="W314" s="87">
        <f>+(S314/100)*R314</f>
        <v>713.55034598962004</v>
      </c>
      <c r="Z314" t="e">
        <v>#N/A</v>
      </c>
      <c r="AA314" t="e">
        <v>#N/A</v>
      </c>
    </row>
    <row r="315" spans="1:27">
      <c r="A315" s="116" t="s">
        <v>489</v>
      </c>
      <c r="B315" s="116" t="s">
        <v>64</v>
      </c>
      <c r="C315" s="116">
        <v>2677568</v>
      </c>
      <c r="D315" s="116" t="s">
        <v>538</v>
      </c>
      <c r="E315" s="126">
        <f>+IF(F315="x",1,0)+IF(G315="x",0.25,0)+IF(H315="x",1,0)+IF(I315="x",0.3,0)+J315</f>
        <v>2.572261149926125</v>
      </c>
      <c r="F315" s="126" t="s">
        <v>3212</v>
      </c>
      <c r="G315" s="127"/>
      <c r="H315" s="127"/>
      <c r="I315" s="127"/>
      <c r="J315" s="48">
        <f>0.75*(W315/10000)</f>
        <v>1.572261149926125</v>
      </c>
      <c r="K315" s="48"/>
      <c r="L315" s="89">
        <f>+L$5*E315</f>
        <v>3072.1349139531271</v>
      </c>
      <c r="M315" s="89">
        <f>+M$5*E315</f>
        <v>872.23426489588837</v>
      </c>
      <c r="N315" s="89">
        <f>+L315+M315</f>
        <v>3944.3691788490155</v>
      </c>
      <c r="O315" s="89">
        <f>+O$5*E315</f>
        <v>43611.713244794417</v>
      </c>
      <c r="P315" s="127"/>
      <c r="Q315" s="48"/>
      <c r="R315" s="87">
        <v>20963.481999004001</v>
      </c>
      <c r="S315" s="87">
        <v>100</v>
      </c>
      <c r="T315" s="87">
        <v>0.82688474655151001</v>
      </c>
      <c r="U315" s="87">
        <v>1.8641440868378001</v>
      </c>
      <c r="V315" s="87">
        <v>1.2734652606896999</v>
      </c>
      <c r="W315" s="87">
        <v>20963.481999014999</v>
      </c>
      <c r="Z315" t="e">
        <v>#N/A</v>
      </c>
      <c r="AA315" t="e">
        <v>#N/A</v>
      </c>
    </row>
    <row r="316" spans="1:27">
      <c r="A316" s="119" t="s">
        <v>522</v>
      </c>
      <c r="B316" s="119" t="s">
        <v>64</v>
      </c>
      <c r="C316" s="119">
        <v>1332069</v>
      </c>
      <c r="D316" s="119" t="s">
        <v>521</v>
      </c>
      <c r="E316" s="126">
        <f>+IF(F316="x",1,0)+IF(G316="x",0.25,0)+IF(H316="x",1,0)+IF(I316="x",0.3,0)+J316</f>
        <v>3.1748586326248507</v>
      </c>
      <c r="F316" s="126" t="s">
        <v>3212</v>
      </c>
      <c r="G316" s="126" t="s">
        <v>3213</v>
      </c>
      <c r="H316" s="127"/>
      <c r="I316" s="127"/>
      <c r="J316" s="48">
        <f>0.75*(W316/10000)</f>
        <v>2.1748586326248507</v>
      </c>
      <c r="K316" s="48"/>
      <c r="L316" s="89">
        <f>+L$5*E316</f>
        <v>3791.836630752834</v>
      </c>
      <c r="M316" s="89">
        <f>+M$5*E316</f>
        <v>1076.5705051586358</v>
      </c>
      <c r="N316" s="89">
        <f>+L316+M316</f>
        <v>4868.4071359114696</v>
      </c>
      <c r="O316" s="89">
        <f>+O$5*E316</f>
        <v>53828.525257931789</v>
      </c>
      <c r="P316" s="128" t="e">
        <v>#N/A</v>
      </c>
      <c r="Q316" s="48" t="e">
        <v>#N/A</v>
      </c>
      <c r="R316" s="87">
        <v>34851.451178554002</v>
      </c>
      <c r="S316" s="87">
        <v>83.204899999999995</v>
      </c>
      <c r="T316" s="87">
        <v>1.6506154090166002E-2</v>
      </c>
      <c r="U316" s="87">
        <v>1.13146007061</v>
      </c>
      <c r="V316" s="87">
        <v>0.71573564248258004</v>
      </c>
      <c r="W316" s="87">
        <f>+(S316/100)*R316</f>
        <v>28998.115101664676</v>
      </c>
      <c r="Z316" t="e">
        <v>#N/A</v>
      </c>
      <c r="AA316" t="e">
        <v>#N/A</v>
      </c>
    </row>
    <row r="317" spans="1:27">
      <c r="A317" s="116" t="s">
        <v>520</v>
      </c>
      <c r="B317" s="116" t="s">
        <v>64</v>
      </c>
      <c r="C317" s="116">
        <v>1332069</v>
      </c>
      <c r="D317" s="116" t="s">
        <v>521</v>
      </c>
      <c r="E317" s="126">
        <f>+IF(F317="x",1,0)+IF(G317="x",0.25,0)+IF(H317="x",1,0)+IF(I317="x",0.3,0)+J317+K317</f>
        <v>1.1792209907497975</v>
      </c>
      <c r="F317" s="126" t="s">
        <v>3212</v>
      </c>
      <c r="G317" s="127"/>
      <c r="H317" s="127"/>
      <c r="I317" s="127"/>
      <c r="J317" s="81">
        <v>0.17922099074979753</v>
      </c>
      <c r="K317" s="48"/>
      <c r="L317" s="89">
        <f>+L$5*E317</f>
        <v>1408.3818732996433</v>
      </c>
      <c r="M317" s="89">
        <f>+M$5*E317</f>
        <v>399.8649025375945</v>
      </c>
      <c r="N317" s="89">
        <f>+L317+M317</f>
        <v>1808.2467758372377</v>
      </c>
      <c r="O317" s="89">
        <f>+O$5*E317</f>
        <v>19993.245126879727</v>
      </c>
      <c r="P317" s="127"/>
      <c r="Q317" s="48"/>
      <c r="R317" s="87">
        <v>2389.6132099973001</v>
      </c>
      <c r="S317" s="87">
        <v>100</v>
      </c>
      <c r="T317" s="87">
        <v>1.8760243654251001</v>
      </c>
      <c r="U317" s="87">
        <v>2.5030479431152002</v>
      </c>
      <c r="V317" s="87">
        <v>2.3569541468764998</v>
      </c>
      <c r="W317" s="87">
        <v>2389.6132099945999</v>
      </c>
      <c r="Z317" t="e">
        <v>#N/A</v>
      </c>
      <c r="AA317" t="e">
        <v>#N/A</v>
      </c>
    </row>
    <row r="318" spans="1:27">
      <c r="A318" s="116" t="s">
        <v>525</v>
      </c>
      <c r="B318" s="116" t="s">
        <v>64</v>
      </c>
      <c r="C318" s="116">
        <v>1332069</v>
      </c>
      <c r="D318" s="116" t="s">
        <v>521</v>
      </c>
      <c r="E318" s="126">
        <f>+IF(F318="x",1,0)+IF(G318="x",0.25,0)+IF(H318="x",1,0)+IF(I318="x",0.3,0)+J318</f>
        <v>0.51003939257862752</v>
      </c>
      <c r="F318" s="126" t="s">
        <v>3213</v>
      </c>
      <c r="G318" s="127"/>
      <c r="H318" s="127"/>
      <c r="I318" s="127"/>
      <c r="J318" s="48">
        <f>0.75*(W318/10000)</f>
        <v>0.51003939257862752</v>
      </c>
      <c r="K318" s="48"/>
      <c r="L318" s="89">
        <f>+L$5*E318</f>
        <v>609.15658796045977</v>
      </c>
      <c r="M318" s="89">
        <f>+M$5*E318</f>
        <v>172.95049325242164</v>
      </c>
      <c r="N318" s="89">
        <f>+L318+M318</f>
        <v>782.10708121288144</v>
      </c>
      <c r="O318" s="89">
        <f>+O$5*E318</f>
        <v>8647.524662621081</v>
      </c>
      <c r="P318" s="48"/>
      <c r="Q318" s="48"/>
      <c r="R318" s="87">
        <v>7935.5917039874003</v>
      </c>
      <c r="S318" s="87">
        <v>85.6965</v>
      </c>
      <c r="T318" s="87">
        <v>5.2357099950313998E-2</v>
      </c>
      <c r="U318" s="87">
        <v>2.8955159187317001</v>
      </c>
      <c r="V318" s="87">
        <v>1.8453471685517</v>
      </c>
      <c r="W318" s="87">
        <v>6800.5252343817001</v>
      </c>
      <c r="Z318" t="e">
        <v>#N/A</v>
      </c>
      <c r="AA318" t="e">
        <v>#N/A</v>
      </c>
    </row>
    <row r="319" spans="1:27">
      <c r="A319" s="116" t="s">
        <v>526</v>
      </c>
      <c r="B319" s="116" t="s">
        <v>64</v>
      </c>
      <c r="C319" s="116">
        <v>1332069</v>
      </c>
      <c r="D319" s="116" t="s">
        <v>521</v>
      </c>
      <c r="E319" s="126">
        <f>+IF(F319="x",1,0)+IF(G319="x",0.25,0)+IF(H319="x",1,0)+IF(I319="x",0.3,0)+J319</f>
        <v>0.39715364546277743</v>
      </c>
      <c r="F319" s="126" t="s">
        <v>3213</v>
      </c>
      <c r="G319" s="127"/>
      <c r="H319" s="127"/>
      <c r="I319" s="127"/>
      <c r="J319" s="48">
        <f>0.75*(W319/10000)</f>
        <v>0.39715364546277743</v>
      </c>
      <c r="K319" s="48"/>
      <c r="L319" s="89">
        <f>+L$5*E319</f>
        <v>474.33347911233733</v>
      </c>
      <c r="M319" s="89">
        <f>+M$5*E319</f>
        <v>134.67179178556455</v>
      </c>
      <c r="N319" s="89">
        <f>+L319+M319</f>
        <v>609.00527089790194</v>
      </c>
      <c r="O319" s="89">
        <f>+O$5*E319</f>
        <v>6733.5895892782273</v>
      </c>
      <c r="P319" s="127"/>
      <c r="Q319" s="48"/>
      <c r="R319" s="87">
        <v>5295.3819395077999</v>
      </c>
      <c r="S319" s="87">
        <v>100</v>
      </c>
      <c r="T319" s="87">
        <v>1.6198109388351001</v>
      </c>
      <c r="U319" s="87">
        <v>2.4129474163054998</v>
      </c>
      <c r="V319" s="87">
        <v>2.2143619028027</v>
      </c>
      <c r="W319" s="87">
        <v>5295.3819395036999</v>
      </c>
      <c r="Z319" t="e">
        <v>#N/A</v>
      </c>
      <c r="AA319" t="e">
        <v>#N/A</v>
      </c>
    </row>
    <row r="320" spans="1:27">
      <c r="A320" s="116" t="s">
        <v>523</v>
      </c>
      <c r="B320" s="116" t="s">
        <v>64</v>
      </c>
      <c r="C320" s="116">
        <v>1332069</v>
      </c>
      <c r="D320" s="116" t="s">
        <v>521</v>
      </c>
      <c r="E320" s="126">
        <f>+IF(F320="x",1,0)+IF(G320="x",0.25,0)+IF(H320="x",1,0)+IF(I320="x",0.3,0)+J320</f>
        <v>0.30713468501242502</v>
      </c>
      <c r="F320" s="126" t="s">
        <v>3213</v>
      </c>
      <c r="G320" s="127"/>
      <c r="H320" s="127"/>
      <c r="I320" s="127"/>
      <c r="J320" s="48">
        <f>0.75*(W320/10000)</f>
        <v>0.30713468501242502</v>
      </c>
      <c r="K320" s="48"/>
      <c r="L320" s="89">
        <f>+L$5*E320</f>
        <v>366.82091518575635</v>
      </c>
      <c r="M320" s="89">
        <f>+M$5*E320</f>
        <v>104.1470444062558</v>
      </c>
      <c r="N320" s="89">
        <f>+L320+M320</f>
        <v>470.96795959201216</v>
      </c>
      <c r="O320" s="89">
        <f>+O$5*E320</f>
        <v>5207.3522203127905</v>
      </c>
      <c r="P320" s="127"/>
      <c r="Q320" s="48"/>
      <c r="R320" s="87">
        <v>4095.1291334973998</v>
      </c>
      <c r="S320" s="87">
        <v>100</v>
      </c>
      <c r="T320" s="87">
        <v>1.9470953941344999</v>
      </c>
      <c r="U320" s="87">
        <v>2.8341171741486</v>
      </c>
      <c r="V320" s="87">
        <v>2.4216930395251</v>
      </c>
      <c r="W320" s="87">
        <v>4095.1291334990001</v>
      </c>
      <c r="Z320" t="e">
        <v>#N/A</v>
      </c>
      <c r="AA320" t="e">
        <v>#N/A</v>
      </c>
    </row>
    <row r="321" spans="1:27">
      <c r="A321" s="116" t="s">
        <v>524</v>
      </c>
      <c r="B321" s="116" t="s">
        <v>64</v>
      </c>
      <c r="C321" s="116">
        <v>1332069</v>
      </c>
      <c r="D321" s="116" t="s">
        <v>521</v>
      </c>
      <c r="E321" s="126">
        <f>+IF(F321="x",1,0)+IF(G321="x",0.25,0)+IF(H321="x",1,0)+IF(I321="x",0.3,0)+J321+K321</f>
        <v>0.25130726954575222</v>
      </c>
      <c r="F321" s="126" t="s">
        <v>3213</v>
      </c>
      <c r="G321" s="127"/>
      <c r="H321" s="127"/>
      <c r="I321" s="127"/>
      <c r="J321" s="81">
        <v>0.25130726954575222</v>
      </c>
      <c r="K321" s="48"/>
      <c r="L321" s="89">
        <f>+L$5*E321</f>
        <v>300.14442232038067</v>
      </c>
      <c r="M321" s="89">
        <f>+M$5*E321</f>
        <v>85.216390848000572</v>
      </c>
      <c r="N321" s="89">
        <f>+L321+M321</f>
        <v>385.36081316838124</v>
      </c>
      <c r="O321" s="89">
        <f>+O$5*E321</f>
        <v>4260.8195424000287</v>
      </c>
      <c r="P321" s="127"/>
      <c r="Q321" s="48"/>
      <c r="R321" s="87">
        <v>4214.4682979986001</v>
      </c>
      <c r="S321" s="87">
        <v>79.506200000000007</v>
      </c>
      <c r="T321" s="87">
        <v>1.5034268610178999E-2</v>
      </c>
      <c r="U321" s="87">
        <v>2.2093014717102002</v>
      </c>
      <c r="V321" s="87">
        <v>1.0911146714686999</v>
      </c>
      <c r="W321" s="87">
        <v>3350.7642704671998</v>
      </c>
      <c r="Z321" t="e">
        <v>#N/A</v>
      </c>
      <c r="AA321" t="e">
        <v>#N/A</v>
      </c>
    </row>
    <row r="322" spans="1:27">
      <c r="A322" s="46" t="s">
        <v>528</v>
      </c>
      <c r="B322" s="46" t="s">
        <v>64</v>
      </c>
      <c r="C322" s="46">
        <v>1332069</v>
      </c>
      <c r="D322" s="46" t="s">
        <v>521</v>
      </c>
      <c r="E322" s="65">
        <f>+IF(F322="x",1,0)+IF(G322="x",0.25,0)+IF(H322="x",1,0)+IF(I322="x",0.3,0)+J322+K322</f>
        <v>0.15869141197590753</v>
      </c>
      <c r="F322" s="65" t="s">
        <v>3213</v>
      </c>
      <c r="G322" s="48"/>
      <c r="H322" s="48"/>
      <c r="I322" s="48"/>
      <c r="J322" s="81">
        <v>0.15869141197590753</v>
      </c>
      <c r="K322" s="48"/>
      <c r="L322" s="89">
        <f>+L$5*E322</f>
        <v>189.53029994240921</v>
      </c>
      <c r="M322" s="89">
        <f>+M$5*E322</f>
        <v>53.811055333192577</v>
      </c>
      <c r="N322" s="89">
        <f>+L322+M322</f>
        <v>243.34135527560179</v>
      </c>
      <c r="O322" s="89">
        <f>+O$5*E322</f>
        <v>2690.5527666596286</v>
      </c>
      <c r="P322" s="48"/>
      <c r="Q322" s="48"/>
      <c r="R322" s="87">
        <v>2115.8854930121001</v>
      </c>
      <c r="S322" s="87">
        <v>100</v>
      </c>
      <c r="T322" s="87">
        <v>1.7370362281799001</v>
      </c>
      <c r="U322" s="87">
        <v>2.4867520332335999</v>
      </c>
      <c r="V322" s="87">
        <v>2.3034601126253</v>
      </c>
      <c r="W322" s="87">
        <v>2115.8854930165999</v>
      </c>
      <c r="Z322" t="e">
        <v>#N/A</v>
      </c>
      <c r="AA322" t="e">
        <v>#N/A</v>
      </c>
    </row>
    <row r="323" spans="1:27">
      <c r="A323" s="46" t="s">
        <v>527</v>
      </c>
      <c r="B323" s="46" t="s">
        <v>64</v>
      </c>
      <c r="C323" s="46">
        <v>1332069</v>
      </c>
      <c r="D323" s="46" t="s">
        <v>521</v>
      </c>
      <c r="E323" s="126">
        <f>+IF(F323="x",1,0)+IF(G323="x",0.25,0)+IF(H323="x",1,0)+IF(I323="x",0.3,0)+J323+K323</f>
        <v>8.4246289136175781E-2</v>
      </c>
      <c r="F323" s="65" t="s">
        <v>3213</v>
      </c>
      <c r="G323" s="48"/>
      <c r="H323" s="48"/>
      <c r="I323" s="48"/>
      <c r="J323" s="81">
        <v>8.4246289136175781E-2</v>
      </c>
      <c r="K323" s="48"/>
      <c r="L323" s="89">
        <f>+L$5*E323</f>
        <v>100.61807535897698</v>
      </c>
      <c r="M323" s="89">
        <f>+M$5*E323</f>
        <v>28.567278278494062</v>
      </c>
      <c r="N323" s="89">
        <f>+L323+M323</f>
        <v>129.18535363747105</v>
      </c>
      <c r="O323" s="89">
        <f>+O$5*E323</f>
        <v>1428.3639139247032</v>
      </c>
      <c r="P323" s="48"/>
      <c r="Q323" s="48"/>
      <c r="R323" s="87">
        <v>23135.686586526001</v>
      </c>
      <c r="S323" s="87">
        <v>4.8552</v>
      </c>
      <c r="T323" s="87">
        <v>1.6506154090166002E-2</v>
      </c>
      <c r="U323" s="87">
        <v>0.49013817310333002</v>
      </c>
      <c r="V323" s="87">
        <v>0.20665086996922999</v>
      </c>
      <c r="W323" s="87">
        <v>1123.2946088604999</v>
      </c>
      <c r="Z323" t="e">
        <v>#N/A</v>
      </c>
      <c r="AA323" t="e">
        <v>#N/A</v>
      </c>
    </row>
    <row r="324" spans="1:27">
      <c r="A324" s="119" t="s">
        <v>533</v>
      </c>
      <c r="B324" s="119" t="s">
        <v>64</v>
      </c>
      <c r="C324" s="119">
        <v>9428384</v>
      </c>
      <c r="D324" s="119" t="s">
        <v>530</v>
      </c>
      <c r="E324" s="126">
        <f>+IF(F324="x",1,0)+IF(G324="x",0.25,0)+IF(H324="x",1,0)+IF(I324="x",0.3,0)+J324</f>
        <v>2.399163965260346</v>
      </c>
      <c r="F324" s="126" t="s">
        <v>3212</v>
      </c>
      <c r="G324" s="126" t="s">
        <v>3213</v>
      </c>
      <c r="H324" s="127"/>
      <c r="I324" s="127"/>
      <c r="J324" s="48">
        <f>0.75*(W324/10000)</f>
        <v>1.399163965260346</v>
      </c>
      <c r="K324" s="48"/>
      <c r="L324" s="89">
        <f>+L$5*E324</f>
        <v>2865.3993324846574</v>
      </c>
      <c r="M324" s="89">
        <f>+M$5*E324</f>
        <v>813.53832120181994</v>
      </c>
      <c r="N324" s="89">
        <f>+L324+M324</f>
        <v>3678.9376536864775</v>
      </c>
      <c r="O324" s="89">
        <f>+O$5*E324</f>
        <v>40676.916060090996</v>
      </c>
      <c r="P324" s="128" t="e">
        <v>#N/A</v>
      </c>
      <c r="Q324" s="48" t="e">
        <v>#N/A</v>
      </c>
      <c r="R324" s="87">
        <v>24969.843662487001</v>
      </c>
      <c r="S324" s="87">
        <v>74.712199999999996</v>
      </c>
      <c r="T324" s="87">
        <v>2.1973161026835001E-2</v>
      </c>
      <c r="U324" s="87">
        <v>1.3745316267014001</v>
      </c>
      <c r="V324" s="87">
        <v>0.63350892684966997</v>
      </c>
      <c r="W324" s="87">
        <f>+(S324/100)*R324</f>
        <v>18655.519536804612</v>
      </c>
      <c r="Z324" t="e">
        <v>#N/A</v>
      </c>
      <c r="AA324" t="e">
        <v>#N/A</v>
      </c>
    </row>
    <row r="325" spans="1:27">
      <c r="A325" s="116" t="s">
        <v>529</v>
      </c>
      <c r="B325" s="116" t="s">
        <v>64</v>
      </c>
      <c r="C325" s="116">
        <v>9428384</v>
      </c>
      <c r="D325" s="116" t="s">
        <v>530</v>
      </c>
      <c r="E325" s="126">
        <f>+IF(F325="x",1,0)+IF(G325="x",0.25,0)+IF(H325="x",1,0)+IF(I325="x",0.3,0)+J325</f>
        <v>1.9911137867607249</v>
      </c>
      <c r="F325" s="126" t="s">
        <v>3212</v>
      </c>
      <c r="G325" s="127"/>
      <c r="H325" s="127"/>
      <c r="I325" s="127"/>
      <c r="J325" s="48">
        <f>0.75*(W325/10000)</f>
        <v>0.99111378676072492</v>
      </c>
      <c r="K325" s="48"/>
      <c r="L325" s="89">
        <f>+L$5*E325</f>
        <v>2378.0517705741981</v>
      </c>
      <c r="M325" s="89">
        <f>+M$5*E325</f>
        <v>675.17159763081906</v>
      </c>
      <c r="N325" s="89">
        <f>+L325+M325</f>
        <v>3053.2233682050173</v>
      </c>
      <c r="O325" s="89">
        <f>+O$5*E325</f>
        <v>33758.579881540951</v>
      </c>
      <c r="P325" s="127"/>
      <c r="Q325" s="48"/>
      <c r="R325" s="87">
        <v>15211.47821798</v>
      </c>
      <c r="S325" s="87">
        <v>86.874200000000002</v>
      </c>
      <c r="T325" s="87">
        <v>4.1843626648187998E-2</v>
      </c>
      <c r="U325" s="87">
        <v>2.9993891716003001</v>
      </c>
      <c r="V325" s="87">
        <v>2.0913620284315</v>
      </c>
      <c r="W325" s="87">
        <v>13214.850490143001</v>
      </c>
      <c r="Z325" t="e">
        <v>#N/A</v>
      </c>
      <c r="AA325" t="e">
        <v>#N/A</v>
      </c>
    </row>
    <row r="326" spans="1:27">
      <c r="A326" s="116" t="s">
        <v>534</v>
      </c>
      <c r="B326" s="116" t="s">
        <v>64</v>
      </c>
      <c r="C326" s="116">
        <v>9428384</v>
      </c>
      <c r="D326" s="116" t="s">
        <v>530</v>
      </c>
      <c r="E326" s="126">
        <f>+IF(F326="x",1,0)+IF(G326="x",0.25,0)+IF(H326="x",1,0)+IF(I326="x",0.3,0)+J326</f>
        <v>1.2173268646496251</v>
      </c>
      <c r="F326" s="126" t="s">
        <v>3213</v>
      </c>
      <c r="G326" s="127"/>
      <c r="H326" s="127"/>
      <c r="I326" s="127"/>
      <c r="J326" s="48">
        <f>0.75*(W326/10000)</f>
        <v>1.2173268646496251</v>
      </c>
      <c r="K326" s="48"/>
      <c r="L326" s="89">
        <f>+L$5*E326</f>
        <v>1453.8929543334325</v>
      </c>
      <c r="M326" s="89">
        <f>+M$5*E326</f>
        <v>412.78631563368941</v>
      </c>
      <c r="N326" s="89">
        <f>+L326+M326</f>
        <v>1866.6792699671219</v>
      </c>
      <c r="O326" s="89">
        <f>+O$5*E326</f>
        <v>20639.315781684472</v>
      </c>
      <c r="P326" s="127"/>
      <c r="Q326" s="48"/>
      <c r="R326" s="87">
        <v>16231.024862001001</v>
      </c>
      <c r="S326" s="87">
        <v>100</v>
      </c>
      <c r="T326" s="87">
        <v>0.35188597440719999</v>
      </c>
      <c r="U326" s="87">
        <v>2.5955665111542001</v>
      </c>
      <c r="V326" s="87">
        <v>1.743830623275</v>
      </c>
      <c r="W326" s="87">
        <v>16231.024861995</v>
      </c>
      <c r="Z326" t="e">
        <v>#N/A</v>
      </c>
      <c r="AA326" t="e">
        <v>#N/A</v>
      </c>
    </row>
    <row r="327" spans="1:27">
      <c r="A327" s="116" t="s">
        <v>531</v>
      </c>
      <c r="B327" s="116" t="s">
        <v>64</v>
      </c>
      <c r="C327" s="116">
        <v>9428384</v>
      </c>
      <c r="D327" s="116" t="s">
        <v>530</v>
      </c>
      <c r="E327" s="126">
        <f>+IF(F327="x",1,0)+IF(G327="x",0.25,0)+IF(H327="x",1,0)+IF(I327="x",0.3,0)+J327</f>
        <v>1.0516674152250749</v>
      </c>
      <c r="F327" s="126" t="s">
        <v>3213</v>
      </c>
      <c r="G327" s="127"/>
      <c r="H327" s="127"/>
      <c r="I327" s="127"/>
      <c r="J327" s="48">
        <f>0.75*(W327/10000)</f>
        <v>1.0516674152250749</v>
      </c>
      <c r="K327" s="48"/>
      <c r="L327" s="89">
        <f>+L$5*E327</f>
        <v>1256.040501281366</v>
      </c>
      <c r="M327" s="89">
        <f>+M$5*E327</f>
        <v>356.61245160124855</v>
      </c>
      <c r="N327" s="89">
        <f>+L327+M327</f>
        <v>1612.6529528826145</v>
      </c>
      <c r="O327" s="89">
        <f>+O$5*E327</f>
        <v>17830.622580062427</v>
      </c>
      <c r="P327" s="127"/>
      <c r="Q327" s="48"/>
      <c r="R327" s="87">
        <v>14422.232202996</v>
      </c>
      <c r="S327" s="87">
        <v>97.226500000000001</v>
      </c>
      <c r="T327" s="87">
        <v>3.2591771334409998E-2</v>
      </c>
      <c r="U327" s="87">
        <v>1.5798597335814999</v>
      </c>
      <c r="V327" s="87">
        <v>0.89862622038466999</v>
      </c>
      <c r="W327" s="87">
        <v>14022.232203001</v>
      </c>
      <c r="Z327" t="e">
        <v>#N/A</v>
      </c>
      <c r="AA327" t="e">
        <v>#N/A</v>
      </c>
    </row>
    <row r="328" spans="1:27">
      <c r="A328" s="116" t="s">
        <v>535</v>
      </c>
      <c r="B328" s="116" t="s">
        <v>64</v>
      </c>
      <c r="C328" s="116">
        <v>9428384</v>
      </c>
      <c r="D328" s="116" t="s">
        <v>530</v>
      </c>
      <c r="E328" s="126">
        <f>+IF(F328="x",1,0)+IF(G328="x",0.25,0)+IF(H328="x",1,0)+IF(I328="x",0.3,0)+J328</f>
        <v>0.75066933663592506</v>
      </c>
      <c r="F328" s="126" t="s">
        <v>3213</v>
      </c>
      <c r="G328" s="127"/>
      <c r="H328" s="127"/>
      <c r="I328" s="127"/>
      <c r="J328" s="48">
        <f>0.75*(W328/10000)</f>
        <v>0.75066933663592506</v>
      </c>
      <c r="K328" s="48"/>
      <c r="L328" s="89">
        <f>+L$5*E328</f>
        <v>896.54873416701537</v>
      </c>
      <c r="M328" s="89">
        <f>+M$5*E328</f>
        <v>254.54628393362194</v>
      </c>
      <c r="N328" s="89">
        <f>+L328+M328</f>
        <v>1151.0950181006374</v>
      </c>
      <c r="O328" s="89">
        <f>+O$5*E328</f>
        <v>12727.314196681096</v>
      </c>
      <c r="P328" s="127"/>
      <c r="Q328" s="48"/>
      <c r="R328" s="87">
        <v>10008.924488462</v>
      </c>
      <c r="S328" s="87">
        <v>100</v>
      </c>
      <c r="T328" s="87">
        <v>1.3101891279221001</v>
      </c>
      <c r="U328" s="87">
        <v>2.3726809024811</v>
      </c>
      <c r="V328" s="87">
        <v>2.0758171297298</v>
      </c>
      <c r="W328" s="87">
        <v>10008.924488479001</v>
      </c>
      <c r="Z328" t="e">
        <v>#N/A</v>
      </c>
      <c r="AA328" t="e">
        <v>#N/A</v>
      </c>
    </row>
    <row r="329" spans="1:27">
      <c r="A329" s="116" t="s">
        <v>536</v>
      </c>
      <c r="B329" s="116" t="s">
        <v>64</v>
      </c>
      <c r="C329" s="116">
        <v>9428384</v>
      </c>
      <c r="D329" s="116" t="s">
        <v>530</v>
      </c>
      <c r="E329" s="126">
        <f>+IF(F329="x",1,0)+IF(G329="x",0.25,0)+IF(H329="x",1,0)+IF(I329="x",0.3,0)+J329</f>
        <v>0.65109504630146242</v>
      </c>
      <c r="F329" s="126" t="s">
        <v>3213</v>
      </c>
      <c r="G329" s="127"/>
      <c r="H329" s="127"/>
      <c r="I329" s="127"/>
      <c r="J329" s="48">
        <f>0.75*(W329/10000)</f>
        <v>0.65109504630146242</v>
      </c>
      <c r="K329" s="48"/>
      <c r="L329" s="89">
        <f>+L$5*E329</f>
        <v>777.62392986501288</v>
      </c>
      <c r="M329" s="89">
        <f>+M$5*E329</f>
        <v>220.78139659513991</v>
      </c>
      <c r="N329" s="89">
        <f>+L329+M329</f>
        <v>998.40532646015276</v>
      </c>
      <c r="O329" s="89">
        <f>+O$5*E329</f>
        <v>11039.069829756996</v>
      </c>
      <c r="P329" s="127"/>
      <c r="Q329" s="48"/>
      <c r="R329" s="87">
        <v>8681.2672840189007</v>
      </c>
      <c r="S329" s="87">
        <v>100</v>
      </c>
      <c r="T329" s="87">
        <v>1.1619491577148</v>
      </c>
      <c r="U329" s="87">
        <v>2.5074636936188002</v>
      </c>
      <c r="V329" s="87">
        <v>2.1453213736382</v>
      </c>
      <c r="W329" s="87">
        <v>8681.2672840194991</v>
      </c>
      <c r="Z329" t="e">
        <v>#N/A</v>
      </c>
      <c r="AA329" t="e">
        <v>#N/A</v>
      </c>
    </row>
    <row r="330" spans="1:27">
      <c r="A330" s="116" t="s">
        <v>537</v>
      </c>
      <c r="B330" s="116" t="s">
        <v>64</v>
      </c>
      <c r="C330" s="116">
        <v>9428384</v>
      </c>
      <c r="D330" s="116" t="s">
        <v>530</v>
      </c>
      <c r="E330" s="126">
        <f>+IF(F330="x",1,0)+IF(G330="x",0.25,0)+IF(H330="x",1,0)+IF(I330="x",0.3,0)+J330</f>
        <v>0.39901490055012756</v>
      </c>
      <c r="F330" s="126" t="s">
        <v>3213</v>
      </c>
      <c r="G330" s="127"/>
      <c r="H330" s="127"/>
      <c r="I330" s="127"/>
      <c r="J330" s="48">
        <f>0.75*(W330/10000)</f>
        <v>0.39901490055012756</v>
      </c>
      <c r="K330" s="48"/>
      <c r="L330" s="89">
        <f>+L$5*E330</f>
        <v>476.55643642667746</v>
      </c>
      <c r="M330" s="89">
        <f>+M$5*E330</f>
        <v>135.30292928221616</v>
      </c>
      <c r="N330" s="89">
        <f>+L330+M330</f>
        <v>611.85936570889362</v>
      </c>
      <c r="O330" s="89">
        <f>+O$5*E330</f>
        <v>6765.1464641108078</v>
      </c>
      <c r="P330" s="127"/>
      <c r="Q330" s="48"/>
      <c r="R330" s="87">
        <v>5320.1986740058001</v>
      </c>
      <c r="S330" s="87">
        <v>100</v>
      </c>
      <c r="T330" s="87">
        <v>0.95283615589142001</v>
      </c>
      <c r="U330" s="87">
        <v>2.5033633708954</v>
      </c>
      <c r="V330" s="87">
        <v>2.0490694334241999</v>
      </c>
      <c r="W330" s="87">
        <v>5320.1986740017001</v>
      </c>
      <c r="Z330" t="e">
        <v>#N/A</v>
      </c>
      <c r="AA330" t="e">
        <v>#N/A</v>
      </c>
    </row>
    <row r="331" spans="1:27">
      <c r="A331" s="116" t="s">
        <v>532</v>
      </c>
      <c r="B331" s="116" t="s">
        <v>64</v>
      </c>
      <c r="C331" s="116">
        <v>9428384</v>
      </c>
      <c r="D331" s="116" t="s">
        <v>530</v>
      </c>
      <c r="E331" s="126">
        <f>+IF(F331="x",1,0)+IF(G331="x",0.25,0)+IF(H331="x",1,0)+IF(I331="x",0.3,0)+J331+K331</f>
        <v>0.18958180455346502</v>
      </c>
      <c r="F331" s="126" t="s">
        <v>3213</v>
      </c>
      <c r="G331" s="127"/>
      <c r="H331" s="127"/>
      <c r="I331" s="127"/>
      <c r="J331" s="81">
        <v>0.18958180455346502</v>
      </c>
      <c r="K331" s="48"/>
      <c r="L331" s="89">
        <f>+L$5*E331</f>
        <v>226.42369762326226</v>
      </c>
      <c r="M331" s="89">
        <f>+M$5*E331</f>
        <v>64.285753387472596</v>
      </c>
      <c r="N331" s="89">
        <f>+L331+M331</f>
        <v>290.70945101073482</v>
      </c>
      <c r="O331" s="89">
        <f>+O$5*E331</f>
        <v>3214.2876693736298</v>
      </c>
      <c r="P331" s="127"/>
      <c r="Q331" s="48"/>
      <c r="R331" s="87">
        <v>2527.7573940461998</v>
      </c>
      <c r="S331" s="87">
        <v>100</v>
      </c>
      <c r="T331" s="87">
        <v>1.1354552507400999</v>
      </c>
      <c r="U331" s="87">
        <v>1.9274352788925</v>
      </c>
      <c r="V331" s="87">
        <v>1.6285350391714</v>
      </c>
      <c r="W331" s="87">
        <v>2527.7573940363</v>
      </c>
      <c r="Z331" t="e">
        <v>#N/A</v>
      </c>
      <c r="AA331" t="e">
        <v>#N/A</v>
      </c>
    </row>
    <row r="332" spans="1:27">
      <c r="A332" s="130" t="s">
        <v>2112</v>
      </c>
      <c r="B332" s="130" t="s">
        <v>8</v>
      </c>
      <c r="C332" s="130">
        <v>5443919</v>
      </c>
      <c r="D332" s="130" t="s">
        <v>2113</v>
      </c>
      <c r="E332" s="65">
        <f>+IF(F332="x",1,0)+IF(G332="x",0.25,0)+IF(H332="x",1,0)+IF(I332="x",0.3,0)</f>
        <v>2.25</v>
      </c>
      <c r="F332" s="127" t="s">
        <v>3212</v>
      </c>
      <c r="G332" s="127" t="s">
        <v>3212</v>
      </c>
      <c r="H332" s="127" t="s">
        <v>3212</v>
      </c>
      <c r="I332" s="127"/>
      <c r="J332" s="48"/>
      <c r="K332" s="48"/>
      <c r="L332" s="89">
        <f>+L$5*E332</f>
        <v>2687.2479711451756</v>
      </c>
      <c r="M332" s="89">
        <f>+M$5*E332</f>
        <v>762.95795085662758</v>
      </c>
      <c r="N332" s="89">
        <f>+L332+M332</f>
        <v>3450.2059220018032</v>
      </c>
      <c r="O332" s="89">
        <f>+O$5*E332</f>
        <v>38147.897542831379</v>
      </c>
      <c r="P332" s="128">
        <v>1.431</v>
      </c>
      <c r="Q332" s="48" t="s">
        <v>3228</v>
      </c>
      <c r="R332" s="87">
        <v>988.29211448956005</v>
      </c>
      <c r="S332" s="87">
        <v>100</v>
      </c>
      <c r="T332" s="87">
        <v>0.32055583596229997</v>
      </c>
      <c r="U332" s="87">
        <v>0.65761780738830999</v>
      </c>
      <c r="V332" s="87">
        <v>0.46747184395789998</v>
      </c>
      <c r="W332" s="87">
        <f>+(S332/100)*R332</f>
        <v>988.29211448956005</v>
      </c>
      <c r="Z332" t="e">
        <v>#N/A</v>
      </c>
      <c r="AA332" t="e">
        <v>#N/A</v>
      </c>
    </row>
    <row r="333" spans="1:27">
      <c r="A333" s="130" t="s">
        <v>2114</v>
      </c>
      <c r="B333" s="130" t="s">
        <v>8</v>
      </c>
      <c r="C333" s="130">
        <v>5443918</v>
      </c>
      <c r="D333" s="130" t="s">
        <v>2115</v>
      </c>
      <c r="E333" s="65">
        <f>+IF(F333="x",1,0)+IF(G333="x",0.25,0)+IF(H333="x",1,0)+IF(I333="x",0.3,0)</f>
        <v>2.25</v>
      </c>
      <c r="F333" s="127" t="s">
        <v>3212</v>
      </c>
      <c r="G333" s="127" t="s">
        <v>3212</v>
      </c>
      <c r="H333" s="127" t="s">
        <v>3212</v>
      </c>
      <c r="I333" s="127"/>
      <c r="J333" s="48"/>
      <c r="K333" s="48"/>
      <c r="L333" s="89">
        <f>+L$5*E333</f>
        <v>2687.2479711451756</v>
      </c>
      <c r="M333" s="89">
        <f>+M$5*E333</f>
        <v>762.95795085662758</v>
      </c>
      <c r="N333" s="89">
        <f>+L333+M333</f>
        <v>3450.2059220018032</v>
      </c>
      <c r="O333" s="89">
        <f>+O$5*E333</f>
        <v>38147.897542831379</v>
      </c>
      <c r="P333" s="128">
        <v>2.0259999999999998</v>
      </c>
      <c r="Q333" s="48" t="s">
        <v>3228</v>
      </c>
      <c r="R333" s="87">
        <v>1222.0175114900001</v>
      </c>
      <c r="S333" s="87">
        <v>100</v>
      </c>
      <c r="T333" s="87">
        <v>0.29563888907433</v>
      </c>
      <c r="U333" s="87">
        <v>0.67275720834732</v>
      </c>
      <c r="V333" s="87">
        <v>0.47137132034462997</v>
      </c>
      <c r="W333" s="87">
        <f>+(S333/100)*R333</f>
        <v>1222.0175114900001</v>
      </c>
      <c r="Z333" t="e">
        <v>#N/A</v>
      </c>
      <c r="AA333" t="e">
        <v>#N/A</v>
      </c>
    </row>
    <row r="334" spans="1:27">
      <c r="A334" s="130" t="s">
        <v>2116</v>
      </c>
      <c r="B334" s="130" t="s">
        <v>8</v>
      </c>
      <c r="C334" s="130">
        <v>5443900</v>
      </c>
      <c r="D334" s="130" t="s">
        <v>2117</v>
      </c>
      <c r="E334" s="65">
        <f>+IF(F334="x",1,0)+IF(G334="x",0.25,0)+IF(H334="x",1,0)+IF(I334="x",0.3,0)</f>
        <v>2.25</v>
      </c>
      <c r="F334" s="127" t="s">
        <v>3212</v>
      </c>
      <c r="G334" s="127" t="s">
        <v>3212</v>
      </c>
      <c r="H334" s="127" t="s">
        <v>3212</v>
      </c>
      <c r="I334" s="127"/>
      <c r="J334" s="48"/>
      <c r="K334" s="48"/>
      <c r="L334" s="89">
        <f>+L$5*E334</f>
        <v>2687.2479711451756</v>
      </c>
      <c r="M334" s="89">
        <f>+M$5*E334</f>
        <v>762.95795085662758</v>
      </c>
      <c r="N334" s="89">
        <f>+L334+M334</f>
        <v>3450.2059220018032</v>
      </c>
      <c r="O334" s="89">
        <f>+O$5*E334</f>
        <v>38147.897542831379</v>
      </c>
      <c r="P334" s="128">
        <v>2.1309999999999998</v>
      </c>
      <c r="Q334" s="48" t="s">
        <v>3228</v>
      </c>
      <c r="R334" s="87">
        <v>868.90365801038001</v>
      </c>
      <c r="S334" s="87">
        <v>100</v>
      </c>
      <c r="T334" s="87">
        <v>0.33233091235161</v>
      </c>
      <c r="U334" s="87">
        <v>0.49539491534232999</v>
      </c>
      <c r="V334" s="87">
        <v>0.40776183866253002</v>
      </c>
      <c r="W334" s="87">
        <f>+(S334/100)*R334</f>
        <v>868.90365801038001</v>
      </c>
      <c r="Z334" t="e">
        <v>#N/A</v>
      </c>
      <c r="AA334" t="e">
        <v>#N/A</v>
      </c>
    </row>
    <row r="335" spans="1:27">
      <c r="A335" s="130" t="s">
        <v>2118</v>
      </c>
      <c r="B335" s="130" t="s">
        <v>8</v>
      </c>
      <c r="C335" s="130">
        <v>5443901</v>
      </c>
      <c r="D335" s="130" t="s">
        <v>2119</v>
      </c>
      <c r="E335" s="65">
        <f>+IF(F335="x",1,0)+IF(G335="x",0.25,0)+IF(H335="x",1,0)+IF(I335="x",0.3,0)</f>
        <v>2.25</v>
      </c>
      <c r="F335" s="127" t="s">
        <v>3212</v>
      </c>
      <c r="G335" s="127" t="s">
        <v>3212</v>
      </c>
      <c r="H335" s="127" t="s">
        <v>3212</v>
      </c>
      <c r="I335" s="127"/>
      <c r="J335" s="48"/>
      <c r="K335" s="48"/>
      <c r="L335" s="89">
        <f>+L$5*E335</f>
        <v>2687.2479711451756</v>
      </c>
      <c r="M335" s="89">
        <f>+M$5*E335</f>
        <v>762.95795085662758</v>
      </c>
      <c r="N335" s="89">
        <f>+L335+M335</f>
        <v>3450.2059220018032</v>
      </c>
      <c r="O335" s="89">
        <f>+O$5*E335</f>
        <v>38147.897542831379</v>
      </c>
      <c r="P335" s="128">
        <v>2.0019999999999998</v>
      </c>
      <c r="Q335" s="48" t="s">
        <v>3228</v>
      </c>
      <c r="R335" s="87">
        <v>1070.7828405001001</v>
      </c>
      <c r="S335" s="87">
        <v>100</v>
      </c>
      <c r="T335" s="87">
        <v>0.29637482762336997</v>
      </c>
      <c r="U335" s="87">
        <v>0.51631671190261996</v>
      </c>
      <c r="V335" s="87">
        <v>0.41305364298212999</v>
      </c>
      <c r="W335" s="87">
        <f>+(S335/100)*R335</f>
        <v>1070.7828405001001</v>
      </c>
      <c r="Z335" t="e">
        <v>#N/A</v>
      </c>
      <c r="AA335" t="e">
        <v>#N/A</v>
      </c>
    </row>
    <row r="336" spans="1:27">
      <c r="A336" s="130" t="s">
        <v>2120</v>
      </c>
      <c r="B336" s="130" t="s">
        <v>8</v>
      </c>
      <c r="C336" s="130">
        <v>5443899</v>
      </c>
      <c r="D336" s="130" t="s">
        <v>2121</v>
      </c>
      <c r="E336" s="65">
        <f>+IF(F336="x",1,0)+IF(G336="x",0.25,0)+IF(H336="x",1,0)+IF(I336="x",0.3,0)</f>
        <v>2.25</v>
      </c>
      <c r="F336" s="127" t="s">
        <v>3212</v>
      </c>
      <c r="G336" s="127" t="s">
        <v>3212</v>
      </c>
      <c r="H336" s="127" t="s">
        <v>3212</v>
      </c>
      <c r="I336" s="127"/>
      <c r="J336" s="48"/>
      <c r="K336" s="48"/>
      <c r="L336" s="89">
        <f>+L$5*E336</f>
        <v>2687.2479711451756</v>
      </c>
      <c r="M336" s="89">
        <f>+M$5*E336</f>
        <v>762.95795085662758</v>
      </c>
      <c r="N336" s="89">
        <f>+L336+M336</f>
        <v>3450.2059220018032</v>
      </c>
      <c r="O336" s="89">
        <f>+O$5*E336</f>
        <v>38147.897542831379</v>
      </c>
      <c r="P336" s="128">
        <v>2.1709999999999998</v>
      </c>
      <c r="Q336" s="48" t="s">
        <v>3228</v>
      </c>
      <c r="R336" s="87">
        <v>871.98281499721998</v>
      </c>
      <c r="S336" s="87">
        <v>100</v>
      </c>
      <c r="T336" s="87">
        <v>0.23077076673508001</v>
      </c>
      <c r="U336" s="87">
        <v>0.49539491534232999</v>
      </c>
      <c r="V336" s="87">
        <v>0.33289083370304001</v>
      </c>
      <c r="W336" s="87">
        <f>+(S336/100)*R336</f>
        <v>871.98281499721998</v>
      </c>
      <c r="Z336" t="e">
        <v>#N/A</v>
      </c>
      <c r="AA336" t="e">
        <v>#N/A</v>
      </c>
    </row>
    <row r="337" spans="1:27">
      <c r="A337" s="130" t="s">
        <v>2122</v>
      </c>
      <c r="B337" s="130" t="s">
        <v>8</v>
      </c>
      <c r="C337" s="130">
        <v>5443898</v>
      </c>
      <c r="D337" s="130" t="s">
        <v>2123</v>
      </c>
      <c r="E337" s="126">
        <f>+IF(F337="x",1,0)+IF(G337="x",0.25,0)+IF(H337="x",1,0)+IF(I337="x",0.3,0)</f>
        <v>1.25</v>
      </c>
      <c r="F337" s="127" t="s">
        <v>3212</v>
      </c>
      <c r="G337" s="127" t="s">
        <v>3212</v>
      </c>
      <c r="H337" s="127"/>
      <c r="I337" s="127"/>
      <c r="J337" s="48"/>
      <c r="K337" s="48"/>
      <c r="L337" s="89">
        <f>+L$5*E337</f>
        <v>1492.9155395250975</v>
      </c>
      <c r="M337" s="89">
        <f>+M$5*E337</f>
        <v>423.86552825368199</v>
      </c>
      <c r="N337" s="89">
        <f>+L337+M337</f>
        <v>1916.7810677787795</v>
      </c>
      <c r="O337" s="89">
        <f>+O$5*E337</f>
        <v>21193.276412684099</v>
      </c>
      <c r="P337" s="128">
        <v>2.2490000000000001</v>
      </c>
      <c r="Q337" s="48" t="s">
        <v>3228</v>
      </c>
      <c r="R337" s="87">
        <v>1097.7947010061</v>
      </c>
      <c r="S337" s="87">
        <v>100</v>
      </c>
      <c r="T337" s="87">
        <v>0.16232804954051999</v>
      </c>
      <c r="U337" s="87">
        <v>0.45418208837509</v>
      </c>
      <c r="V337" s="87">
        <v>0.28952513136914998</v>
      </c>
      <c r="W337" s="87">
        <f>+(S337/100)*R337</f>
        <v>1097.7947010061</v>
      </c>
      <c r="Z337" t="e">
        <v>#N/A</v>
      </c>
      <c r="AA337" t="e">
        <v>#N/A</v>
      </c>
    </row>
    <row r="338" spans="1:27">
      <c r="A338" s="130" t="s">
        <v>2124</v>
      </c>
      <c r="B338" s="130" t="s">
        <v>8</v>
      </c>
      <c r="C338" s="130">
        <v>5443880</v>
      </c>
      <c r="D338" s="130" t="s">
        <v>2125</v>
      </c>
      <c r="E338" s="65">
        <f>+IF(F338="x",1,0)+IF(G338="x",0.25,0)+IF(H338="x",1,0)+IF(I338="x",0.3,0)</f>
        <v>2.25</v>
      </c>
      <c r="F338" s="127" t="s">
        <v>3212</v>
      </c>
      <c r="G338" s="127" t="s">
        <v>3212</v>
      </c>
      <c r="H338" s="127" t="s">
        <v>3212</v>
      </c>
      <c r="I338" s="127"/>
      <c r="J338" s="48"/>
      <c r="K338" s="48"/>
      <c r="L338" s="89">
        <f>+L$5*E338</f>
        <v>2687.2479711451756</v>
      </c>
      <c r="M338" s="89">
        <f>+M$5*E338</f>
        <v>762.95795085662758</v>
      </c>
      <c r="N338" s="89">
        <f>+L338+M338</f>
        <v>3450.2059220018032</v>
      </c>
      <c r="O338" s="89">
        <f>+O$5*E338</f>
        <v>38147.897542831379</v>
      </c>
      <c r="P338" s="128">
        <v>2.125</v>
      </c>
      <c r="Q338" s="48" t="s">
        <v>3228</v>
      </c>
      <c r="R338" s="87">
        <v>1079.1986680031</v>
      </c>
      <c r="S338" s="87">
        <v>100</v>
      </c>
      <c r="T338" s="87">
        <v>0.10828878730536</v>
      </c>
      <c r="U338" s="87">
        <v>0.29216945171356001</v>
      </c>
      <c r="V338" s="87">
        <v>0.21957856713782001</v>
      </c>
      <c r="W338" s="87">
        <f>+(S338/100)*R338</f>
        <v>1079.1986680031</v>
      </c>
      <c r="Z338" t="e">
        <v>#N/A</v>
      </c>
      <c r="AA338" t="e">
        <v>#N/A</v>
      </c>
    </row>
    <row r="339" spans="1:27">
      <c r="A339" s="130" t="s">
        <v>2126</v>
      </c>
      <c r="B339" s="130" t="s">
        <v>8</v>
      </c>
      <c r="C339" s="130">
        <v>5443881</v>
      </c>
      <c r="D339" s="130" t="s">
        <v>2127</v>
      </c>
      <c r="E339" s="126">
        <f>+IF(F339="x",1,0)+IF(G339="x",0.25,0)+IF(H339="x",1,0)+IF(I339="x",0.3,0)</f>
        <v>1.25</v>
      </c>
      <c r="F339" s="127" t="s">
        <v>3212</v>
      </c>
      <c r="G339" s="127" t="s">
        <v>3212</v>
      </c>
      <c r="H339" s="127"/>
      <c r="I339" s="127"/>
      <c r="J339" s="48"/>
      <c r="K339" s="48"/>
      <c r="L339" s="89">
        <f>+L$5*E339</f>
        <v>1492.9155395250975</v>
      </c>
      <c r="M339" s="89">
        <f>+M$5*E339</f>
        <v>423.86552825368199</v>
      </c>
      <c r="N339" s="89">
        <f>+L339+M339</f>
        <v>1916.7810677787795</v>
      </c>
      <c r="O339" s="89">
        <f>+O$5*E339</f>
        <v>21193.276412684099</v>
      </c>
      <c r="P339" s="128">
        <v>2.2429999999999999</v>
      </c>
      <c r="Q339" s="48" t="s">
        <v>3228</v>
      </c>
      <c r="R339" s="87">
        <v>1155.8266945001999</v>
      </c>
      <c r="S339" s="87">
        <v>100</v>
      </c>
      <c r="T339" s="87">
        <v>0.12616169452667</v>
      </c>
      <c r="U339" s="87">
        <v>0.25694930553436002</v>
      </c>
      <c r="V339" s="87">
        <v>0.20473238808058999</v>
      </c>
      <c r="W339" s="87">
        <f>+(S339/100)*R339</f>
        <v>1155.8266945001999</v>
      </c>
      <c r="Z339" t="e">
        <v>#N/A</v>
      </c>
      <c r="AA339" t="e">
        <v>#N/A</v>
      </c>
    </row>
    <row r="340" spans="1:27">
      <c r="A340" s="130" t="s">
        <v>2414</v>
      </c>
      <c r="B340" s="130" t="s">
        <v>8</v>
      </c>
      <c r="C340" s="130">
        <v>5444030</v>
      </c>
      <c r="D340" s="130" t="s">
        <v>2415</v>
      </c>
      <c r="E340" s="126">
        <f>+IF(F340="x",1,0)+IF(G340="x",0.25,0)+IF(H340="x",1,0)+IF(I340="x",0.3,0)</f>
        <v>2.25</v>
      </c>
      <c r="F340" s="127" t="s">
        <v>3212</v>
      </c>
      <c r="G340" s="127" t="s">
        <v>3212</v>
      </c>
      <c r="H340" s="127" t="s">
        <v>3212</v>
      </c>
      <c r="I340" s="127"/>
      <c r="J340" s="48"/>
      <c r="K340" s="48"/>
      <c r="L340" s="89">
        <f>+L$5*E340</f>
        <v>2687.2479711451756</v>
      </c>
      <c r="M340" s="89">
        <f>+M$5*E340</f>
        <v>762.95795085662758</v>
      </c>
      <c r="N340" s="89">
        <f>+L340+M340</f>
        <v>3450.2059220018032</v>
      </c>
      <c r="O340" s="89">
        <f>+O$5*E340</f>
        <v>38147.897542831379</v>
      </c>
      <c r="P340" s="128">
        <v>0.67600000000000005</v>
      </c>
      <c r="Q340" s="48" t="s">
        <v>3228</v>
      </c>
      <c r="R340" s="87">
        <v>1086.746411998</v>
      </c>
      <c r="S340" s="87">
        <v>100</v>
      </c>
      <c r="T340" s="87">
        <v>1.1933844089507999</v>
      </c>
      <c r="U340" s="87">
        <v>1.9367922544478999</v>
      </c>
      <c r="V340" s="87">
        <v>1.6063688892556001</v>
      </c>
      <c r="W340" s="87">
        <f>+(S340/100)*R340</f>
        <v>1086.746411998</v>
      </c>
      <c r="Z340" t="e">
        <v>#N/A</v>
      </c>
      <c r="AA340" t="e">
        <v>#N/A</v>
      </c>
    </row>
    <row r="341" spans="1:27">
      <c r="A341" s="130" t="s">
        <v>2416</v>
      </c>
      <c r="B341" s="130" t="s">
        <v>8</v>
      </c>
      <c r="C341" s="130">
        <v>5444031</v>
      </c>
      <c r="D341" s="130" t="s">
        <v>2417</v>
      </c>
      <c r="E341" s="126">
        <f>+IF(F341="x",1,0)+IF(G341="x",0.25,0)+IF(H341="x",1,0)+IF(I341="x",0.3,0)</f>
        <v>2.25</v>
      </c>
      <c r="F341" s="127" t="s">
        <v>3212</v>
      </c>
      <c r="G341" s="127" t="s">
        <v>3212</v>
      </c>
      <c r="H341" s="127" t="s">
        <v>3212</v>
      </c>
      <c r="I341" s="127"/>
      <c r="J341" s="48"/>
      <c r="K341" s="48"/>
      <c r="L341" s="89">
        <f>+L$5*E341</f>
        <v>2687.2479711451756</v>
      </c>
      <c r="M341" s="89">
        <f>+M$5*E341</f>
        <v>762.95795085662758</v>
      </c>
      <c r="N341" s="89">
        <f>+L341+M341</f>
        <v>3450.2059220018032</v>
      </c>
      <c r="O341" s="89">
        <f>+O$5*E341</f>
        <v>38147.897542831379</v>
      </c>
      <c r="P341" s="128">
        <v>0.71899999999999997</v>
      </c>
      <c r="Q341" s="48" t="s">
        <v>3228</v>
      </c>
      <c r="R341" s="87">
        <v>1112.0916415045999</v>
      </c>
      <c r="S341" s="87">
        <v>100</v>
      </c>
      <c r="T341" s="87">
        <v>1.3610743284225</v>
      </c>
      <c r="U341" s="87">
        <v>1.9054620265961</v>
      </c>
      <c r="V341" s="87">
        <v>1.6047025705180999</v>
      </c>
      <c r="W341" s="87">
        <f>+(S341/100)*R341</f>
        <v>1112.0916415045999</v>
      </c>
      <c r="Z341" t="e">
        <v>#N/A</v>
      </c>
      <c r="AA341" t="e">
        <v>#N/A</v>
      </c>
    </row>
    <row r="342" spans="1:27">
      <c r="A342" s="130" t="s">
        <v>2418</v>
      </c>
      <c r="B342" s="130" t="s">
        <v>8</v>
      </c>
      <c r="C342" s="130">
        <v>5444032</v>
      </c>
      <c r="D342" s="130" t="s">
        <v>2419</v>
      </c>
      <c r="E342" s="126">
        <f>+IF(F342="x",1,0)+IF(G342="x",0.25,0)+IF(H342="x",1,0)+IF(I342="x",0.3,0)</f>
        <v>2.25</v>
      </c>
      <c r="F342" s="127" t="s">
        <v>3212</v>
      </c>
      <c r="G342" s="127" t="s">
        <v>3212</v>
      </c>
      <c r="H342" s="127" t="s">
        <v>3212</v>
      </c>
      <c r="I342" s="127"/>
      <c r="J342" s="48"/>
      <c r="K342" s="48"/>
      <c r="L342" s="89">
        <f>+L$5*E342</f>
        <v>2687.2479711451756</v>
      </c>
      <c r="M342" s="89">
        <f>+M$5*E342</f>
        <v>762.95795085662758</v>
      </c>
      <c r="N342" s="89">
        <f>+L342+M342</f>
        <v>3450.2059220018032</v>
      </c>
      <c r="O342" s="89">
        <f>+O$5*E342</f>
        <v>38147.897542831379</v>
      </c>
      <c r="P342" s="128">
        <v>0.81699999999999995</v>
      </c>
      <c r="Q342" s="48" t="s">
        <v>3228</v>
      </c>
      <c r="R342" s="87">
        <v>1097.1668674985999</v>
      </c>
      <c r="S342" s="87">
        <v>100</v>
      </c>
      <c r="T342" s="87">
        <v>1.3208078145980999</v>
      </c>
      <c r="U342" s="87">
        <v>1.8291342258453001</v>
      </c>
      <c r="V342" s="87">
        <v>1.5434289626133</v>
      </c>
      <c r="W342" s="87">
        <f>+(S342/100)*R342</f>
        <v>1097.1668674985999</v>
      </c>
      <c r="Z342" t="e">
        <v>#N/A</v>
      </c>
      <c r="AA342" t="e">
        <v>#N/A</v>
      </c>
    </row>
    <row r="343" spans="1:27">
      <c r="A343" s="130" t="s">
        <v>2420</v>
      </c>
      <c r="B343" s="130" t="s">
        <v>8</v>
      </c>
      <c r="C343" s="130">
        <v>5444033</v>
      </c>
      <c r="D343" s="130" t="s">
        <v>2421</v>
      </c>
      <c r="E343" s="126">
        <f>+IF(F343="x",1,0)+IF(G343="x",0.25,0)+IF(H343="x",1,0)+IF(I343="x",0.3,0)</f>
        <v>2.25</v>
      </c>
      <c r="F343" s="127" t="s">
        <v>3212</v>
      </c>
      <c r="G343" s="127" t="s">
        <v>3212</v>
      </c>
      <c r="H343" s="127" t="s">
        <v>3212</v>
      </c>
      <c r="I343" s="127"/>
      <c r="J343" s="48"/>
      <c r="K343" s="48"/>
      <c r="L343" s="89">
        <f>+L$5*E343</f>
        <v>2687.2479711451756</v>
      </c>
      <c r="M343" s="89">
        <f>+M$5*E343</f>
        <v>762.95795085662758</v>
      </c>
      <c r="N343" s="89">
        <f>+L343+M343</f>
        <v>3450.2059220018032</v>
      </c>
      <c r="O343" s="89">
        <f>+O$5*E343</f>
        <v>38147.897542831379</v>
      </c>
      <c r="P343" s="128">
        <v>0.78500000000000003</v>
      </c>
      <c r="Q343" s="48" t="s">
        <v>3228</v>
      </c>
      <c r="R343" s="87">
        <v>1023.3529990105</v>
      </c>
      <c r="S343" s="87">
        <v>100</v>
      </c>
      <c r="T343" s="87">
        <v>1.3733751773834</v>
      </c>
      <c r="U343" s="87">
        <v>1.7099114656448</v>
      </c>
      <c r="V343" s="87">
        <v>1.5599830217932</v>
      </c>
      <c r="W343" s="87">
        <f>+(S343/100)*R343</f>
        <v>1023.3529990105</v>
      </c>
      <c r="Z343" t="e">
        <v>#N/A</v>
      </c>
      <c r="AA343" t="e">
        <v>#N/A</v>
      </c>
    </row>
    <row r="344" spans="1:27">
      <c r="A344" s="130" t="s">
        <v>2422</v>
      </c>
      <c r="B344" s="130" t="s">
        <v>8</v>
      </c>
      <c r="C344" s="130">
        <v>5444034</v>
      </c>
      <c r="D344" s="130" t="s">
        <v>2423</v>
      </c>
      <c r="E344" s="126">
        <f>+IF(F344="x",1,0)+IF(G344="x",0.25,0)+IF(H344="x",1,0)+IF(I344="x",0.3,0)</f>
        <v>2.25</v>
      </c>
      <c r="F344" s="127" t="s">
        <v>3212</v>
      </c>
      <c r="G344" s="127" t="s">
        <v>3212</v>
      </c>
      <c r="H344" s="127" t="s">
        <v>3212</v>
      </c>
      <c r="I344" s="127"/>
      <c r="J344" s="48"/>
      <c r="K344" s="48"/>
      <c r="L344" s="89">
        <f>+L$5*E344</f>
        <v>2687.2479711451756</v>
      </c>
      <c r="M344" s="89">
        <f>+M$5*E344</f>
        <v>762.95795085662758</v>
      </c>
      <c r="N344" s="89">
        <f>+L344+M344</f>
        <v>3450.2059220018032</v>
      </c>
      <c r="O344" s="89">
        <f>+O$5*E344</f>
        <v>38147.897542831379</v>
      </c>
      <c r="P344" s="128">
        <v>0.84099999999999997</v>
      </c>
      <c r="Q344" s="48" t="s">
        <v>3228</v>
      </c>
      <c r="R344" s="87">
        <v>874.15203199549001</v>
      </c>
      <c r="S344" s="87">
        <v>100</v>
      </c>
      <c r="T344" s="87">
        <v>1.4065977334976001</v>
      </c>
      <c r="U344" s="87">
        <v>1.6403121948242001</v>
      </c>
      <c r="V344" s="87">
        <v>1.4968522580770001</v>
      </c>
      <c r="W344" s="87">
        <f>+(S344/100)*R344</f>
        <v>874.15203199549001</v>
      </c>
      <c r="Z344" t="e">
        <v>#N/A</v>
      </c>
      <c r="AA344" t="e">
        <v>#N/A</v>
      </c>
    </row>
    <row r="345" spans="1:27">
      <c r="A345" s="130" t="s">
        <v>2516</v>
      </c>
      <c r="B345" s="130" t="s">
        <v>8</v>
      </c>
      <c r="C345" s="130">
        <v>5444050</v>
      </c>
      <c r="D345" s="130" t="s">
        <v>2517</v>
      </c>
      <c r="E345" s="126">
        <f>+IF(F345="x",1,0)+IF(G345="x",0.25,0)+IF(H345="x",1,0)+IF(I345="x",0.3,0)</f>
        <v>2.25</v>
      </c>
      <c r="F345" s="127" t="s">
        <v>3212</v>
      </c>
      <c r="G345" s="127" t="s">
        <v>3212</v>
      </c>
      <c r="H345" s="127" t="s">
        <v>3212</v>
      </c>
      <c r="I345" s="127"/>
      <c r="J345" s="48"/>
      <c r="K345" s="48"/>
      <c r="L345" s="89">
        <f>+L$5*E345</f>
        <v>2687.2479711451756</v>
      </c>
      <c r="M345" s="89">
        <f>+M$5*E345</f>
        <v>762.95795085662758</v>
      </c>
      <c r="N345" s="89">
        <f>+L345+M345</f>
        <v>3450.2059220018032</v>
      </c>
      <c r="O345" s="89">
        <f>+O$5*E345</f>
        <v>38147.897542831379</v>
      </c>
      <c r="P345" s="128">
        <v>1.103</v>
      </c>
      <c r="Q345" s="48" t="s">
        <v>3228</v>
      </c>
      <c r="R345" s="87">
        <v>903.45197649060003</v>
      </c>
      <c r="S345" s="87">
        <v>100</v>
      </c>
      <c r="T345" s="87">
        <v>0.75318527221679998</v>
      </c>
      <c r="U345" s="87">
        <v>1.3563432693480999</v>
      </c>
      <c r="V345" s="87">
        <v>1.0946995410653999</v>
      </c>
      <c r="W345" s="87">
        <f>+(S345/100)*R345</f>
        <v>903.45197649060003</v>
      </c>
      <c r="Z345" t="e">
        <v>#N/A</v>
      </c>
      <c r="AA345" t="e">
        <v>#N/A</v>
      </c>
    </row>
    <row r="346" spans="1:27">
      <c r="A346" s="130" t="s">
        <v>2424</v>
      </c>
      <c r="B346" s="130" t="s">
        <v>8</v>
      </c>
      <c r="C346" s="130">
        <v>5444035</v>
      </c>
      <c r="D346" s="130" t="s">
        <v>2425</v>
      </c>
      <c r="E346" s="126">
        <f>+IF(F346="x",1,0)+IF(G346="x",0.25,0)+IF(H346="x",1,0)+IF(I346="x",0.3,0)</f>
        <v>2.25</v>
      </c>
      <c r="F346" s="127" t="s">
        <v>3212</v>
      </c>
      <c r="G346" s="127" t="s">
        <v>3212</v>
      </c>
      <c r="H346" s="127" t="s">
        <v>3212</v>
      </c>
      <c r="I346" s="127"/>
      <c r="J346" s="48"/>
      <c r="K346" s="48"/>
      <c r="L346" s="89">
        <f>+L$5*E346</f>
        <v>2687.2479711451756</v>
      </c>
      <c r="M346" s="89">
        <f>+M$5*E346</f>
        <v>762.95795085662758</v>
      </c>
      <c r="N346" s="89">
        <f>+L346+M346</f>
        <v>3450.2059220018032</v>
      </c>
      <c r="O346" s="89">
        <f>+O$5*E346</f>
        <v>38147.897542831379</v>
      </c>
      <c r="P346" s="128">
        <v>1.1220000000000001</v>
      </c>
      <c r="Q346" s="48" t="s">
        <v>3228</v>
      </c>
      <c r="R346" s="87">
        <v>873.64592149232999</v>
      </c>
      <c r="S346" s="87">
        <v>100</v>
      </c>
      <c r="T346" s="87">
        <v>1.0515576601028001</v>
      </c>
      <c r="U346" s="87">
        <v>1.4667347669601001</v>
      </c>
      <c r="V346" s="87">
        <v>1.2800171009882</v>
      </c>
      <c r="W346" s="87">
        <f>+(S346/100)*R346</f>
        <v>873.64592149232999</v>
      </c>
      <c r="Z346" t="e">
        <v>#N/A</v>
      </c>
      <c r="AA346" t="e">
        <v>#N/A</v>
      </c>
    </row>
    <row r="347" spans="1:27">
      <c r="A347" s="130" t="s">
        <v>2426</v>
      </c>
      <c r="B347" s="130" t="s">
        <v>8</v>
      </c>
      <c r="C347" s="130">
        <v>5444036</v>
      </c>
      <c r="D347" s="130" t="s">
        <v>2427</v>
      </c>
      <c r="E347" s="126">
        <f>+IF(F347="x",1,0)+IF(G347="x",0.25,0)+IF(H347="x",1,0)+IF(I347="x",0.3,0)</f>
        <v>2.25</v>
      </c>
      <c r="F347" s="127" t="s">
        <v>3212</v>
      </c>
      <c r="G347" s="127" t="s">
        <v>3212</v>
      </c>
      <c r="H347" s="127" t="s">
        <v>3212</v>
      </c>
      <c r="I347" s="127"/>
      <c r="J347" s="48"/>
      <c r="K347" s="48"/>
      <c r="L347" s="89">
        <f>+L$5*E347</f>
        <v>2687.2479711451756</v>
      </c>
      <c r="M347" s="89">
        <f>+M$5*E347</f>
        <v>762.95795085662758</v>
      </c>
      <c r="N347" s="89">
        <f>+L347+M347</f>
        <v>3450.2059220018032</v>
      </c>
      <c r="O347" s="89">
        <f>+O$5*E347</f>
        <v>38147.897542831379</v>
      </c>
      <c r="P347" s="128">
        <v>1.51</v>
      </c>
      <c r="Q347" s="48" t="s">
        <v>3228</v>
      </c>
      <c r="R347" s="87">
        <v>878.56997551206996</v>
      </c>
      <c r="S347" s="87">
        <v>100</v>
      </c>
      <c r="T347" s="87">
        <v>0.61230474710464</v>
      </c>
      <c r="U347" s="87">
        <v>1.1086459159851001</v>
      </c>
      <c r="V347" s="87">
        <v>0.86756828313565004</v>
      </c>
      <c r="W347" s="87">
        <f>+(S347/100)*R347</f>
        <v>878.56997551206996</v>
      </c>
      <c r="Z347" t="e">
        <v>#N/A</v>
      </c>
      <c r="AA347" t="e">
        <v>#N/A</v>
      </c>
    </row>
    <row r="348" spans="1:27">
      <c r="A348" s="130" t="s">
        <v>2428</v>
      </c>
      <c r="B348" s="130" t="s">
        <v>8</v>
      </c>
      <c r="C348" s="130">
        <v>5444037</v>
      </c>
      <c r="D348" s="130" t="s">
        <v>2429</v>
      </c>
      <c r="E348" s="126">
        <f>+IF(F348="x",1,0)+IF(G348="x",0.25,0)+IF(H348="x",1,0)+IF(I348="x",0.3,0)</f>
        <v>2.25</v>
      </c>
      <c r="F348" s="127" t="s">
        <v>3212</v>
      </c>
      <c r="G348" s="127" t="s">
        <v>3212</v>
      </c>
      <c r="H348" s="127" t="s">
        <v>3212</v>
      </c>
      <c r="I348" s="127"/>
      <c r="J348" s="48"/>
      <c r="K348" s="48"/>
      <c r="L348" s="89">
        <f>+L$5*E348</f>
        <v>2687.2479711451756</v>
      </c>
      <c r="M348" s="89">
        <f>+M$5*E348</f>
        <v>762.95795085662758</v>
      </c>
      <c r="N348" s="89">
        <f>+L348+M348</f>
        <v>3450.2059220018032</v>
      </c>
      <c r="O348" s="89">
        <f>+O$5*E348</f>
        <v>38147.897542831379</v>
      </c>
      <c r="P348" s="128">
        <v>1.802</v>
      </c>
      <c r="Q348" s="48" t="s">
        <v>3228</v>
      </c>
      <c r="R348" s="87">
        <v>961.79934648206995</v>
      </c>
      <c r="S348" s="87">
        <v>100</v>
      </c>
      <c r="T348" s="87">
        <v>0.37438482046126997</v>
      </c>
      <c r="U348" s="87">
        <v>0.71880620718001997</v>
      </c>
      <c r="V348" s="87">
        <v>0.54626864425733002</v>
      </c>
      <c r="W348" s="87">
        <f>+(S348/100)*R348</f>
        <v>961.79934648206995</v>
      </c>
      <c r="Z348" t="e">
        <v>#N/A</v>
      </c>
      <c r="AA348" t="e">
        <v>#N/A</v>
      </c>
    </row>
    <row r="349" spans="1:27">
      <c r="A349" s="130" t="s">
        <v>2410</v>
      </c>
      <c r="B349" s="130" t="s">
        <v>8</v>
      </c>
      <c r="C349" s="130">
        <v>5444028</v>
      </c>
      <c r="D349" s="130" t="s">
        <v>2411</v>
      </c>
      <c r="E349" s="126">
        <f>+IF(F349="x",1,0)+IF(G349="x",0.25,0)+IF(H349="x",1,0)+IF(I349="x",0.3,0)</f>
        <v>2.25</v>
      </c>
      <c r="F349" s="127" t="s">
        <v>3212</v>
      </c>
      <c r="G349" s="127" t="s">
        <v>3212</v>
      </c>
      <c r="H349" s="127" t="s">
        <v>3212</v>
      </c>
      <c r="I349" s="127"/>
      <c r="J349" s="48"/>
      <c r="K349" s="48"/>
      <c r="L349" s="89">
        <f>+L$5*E349</f>
        <v>2687.2479711451756</v>
      </c>
      <c r="M349" s="89">
        <f>+M$5*E349</f>
        <v>762.95795085662758</v>
      </c>
      <c r="N349" s="89">
        <f>+L349+M349</f>
        <v>3450.2059220018032</v>
      </c>
      <c r="O349" s="89">
        <f>+O$5*E349</f>
        <v>38147.897542831379</v>
      </c>
      <c r="P349" s="128">
        <v>0.59399999999999997</v>
      </c>
      <c r="Q349" s="48" t="s">
        <v>3228</v>
      </c>
      <c r="R349" s="87">
        <v>910.03698850670003</v>
      </c>
      <c r="S349" s="87">
        <v>100</v>
      </c>
      <c r="T349" s="87">
        <v>1.432355761528</v>
      </c>
      <c r="U349" s="87">
        <v>1.8731857538223</v>
      </c>
      <c r="V349" s="87">
        <v>1.6590466370332999</v>
      </c>
      <c r="W349" s="87">
        <f>+(S349/100)*R349</f>
        <v>910.03698850670003</v>
      </c>
      <c r="Z349" t="e">
        <v>#N/A</v>
      </c>
      <c r="AA349" t="e">
        <v>#N/A</v>
      </c>
    </row>
    <row r="350" spans="1:27">
      <c r="A350" s="130" t="s">
        <v>2412</v>
      </c>
      <c r="B350" s="130" t="s">
        <v>8</v>
      </c>
      <c r="C350" s="130">
        <v>5444029</v>
      </c>
      <c r="D350" s="130" t="s">
        <v>2413</v>
      </c>
      <c r="E350" s="126">
        <f>+IF(F350="x",1,0)+IF(G350="x",0.25,0)+IF(H350="x",1,0)+IF(I350="x",0.3,0)</f>
        <v>2.25</v>
      </c>
      <c r="F350" s="127" t="s">
        <v>3212</v>
      </c>
      <c r="G350" s="127" t="s">
        <v>3212</v>
      </c>
      <c r="H350" s="127" t="s">
        <v>3212</v>
      </c>
      <c r="I350" s="127"/>
      <c r="J350" s="48"/>
      <c r="K350" s="48"/>
      <c r="L350" s="89">
        <f>+L$5*E350</f>
        <v>2687.2479711451756</v>
      </c>
      <c r="M350" s="89">
        <f>+M$5*E350</f>
        <v>762.95795085662758</v>
      </c>
      <c r="N350" s="89">
        <f>+L350+M350</f>
        <v>3450.2059220018032</v>
      </c>
      <c r="O350" s="89">
        <f>+O$5*E350</f>
        <v>38147.897542831379</v>
      </c>
      <c r="P350" s="128">
        <v>0.82</v>
      </c>
      <c r="Q350" s="48" t="s">
        <v>3228</v>
      </c>
      <c r="R350" s="87">
        <v>979.35286500078996</v>
      </c>
      <c r="S350" s="87">
        <v>100</v>
      </c>
      <c r="T350" s="87">
        <v>1.2216657400130999</v>
      </c>
      <c r="U350" s="87">
        <v>1.9011515378952</v>
      </c>
      <c r="V350" s="87">
        <v>1.5975563604798999</v>
      </c>
      <c r="W350" s="87">
        <f>+(S350/100)*R350</f>
        <v>979.35286500078996</v>
      </c>
      <c r="Z350" t="e">
        <v>#N/A</v>
      </c>
      <c r="AA350" t="e">
        <v>#N/A</v>
      </c>
    </row>
    <row r="351" spans="1:27">
      <c r="A351" s="130" t="s">
        <v>2398</v>
      </c>
      <c r="B351" s="130" t="s">
        <v>8</v>
      </c>
      <c r="C351" s="130">
        <v>5444022</v>
      </c>
      <c r="D351" s="130" t="s">
        <v>2399</v>
      </c>
      <c r="E351" s="126">
        <f>+IF(F351="x",1,0)+IF(G351="x",0.25,0)+IF(H351="x",1,0)+IF(I351="x",0.3,0)</f>
        <v>2.25</v>
      </c>
      <c r="F351" s="127" t="s">
        <v>3212</v>
      </c>
      <c r="G351" s="127" t="s">
        <v>3212</v>
      </c>
      <c r="H351" s="127" t="s">
        <v>3212</v>
      </c>
      <c r="I351" s="127"/>
      <c r="J351" s="48"/>
      <c r="K351" s="48"/>
      <c r="L351" s="89">
        <f>+L$5*E351</f>
        <v>2687.2479711451756</v>
      </c>
      <c r="M351" s="89">
        <f>+M$5*E351</f>
        <v>762.95795085662758</v>
      </c>
      <c r="N351" s="89">
        <f>+L351+M351</f>
        <v>3450.2059220018032</v>
      </c>
      <c r="O351" s="89">
        <f>+O$5*E351</f>
        <v>38147.897542831379</v>
      </c>
      <c r="P351" s="128">
        <v>0.625</v>
      </c>
      <c r="Q351" s="48" t="s">
        <v>3228</v>
      </c>
      <c r="R351" s="87">
        <v>905.54807450451005</v>
      </c>
      <c r="S351" s="87">
        <v>100</v>
      </c>
      <c r="T351" s="87">
        <v>1.7302024364471</v>
      </c>
      <c r="U351" s="87">
        <v>2.0486555099486998</v>
      </c>
      <c r="V351" s="87">
        <v>1.8424639143746999</v>
      </c>
      <c r="W351" s="87">
        <f>+(S351/100)*R351</f>
        <v>905.54807450451005</v>
      </c>
      <c r="Z351" t="e">
        <v>#N/A</v>
      </c>
      <c r="AA351" t="e">
        <v>#N/A</v>
      </c>
    </row>
    <row r="352" spans="1:27">
      <c r="A352" s="130" t="s">
        <v>2388</v>
      </c>
      <c r="B352" s="130" t="s">
        <v>8</v>
      </c>
      <c r="C352" s="130">
        <v>5444017</v>
      </c>
      <c r="D352" s="130" t="s">
        <v>2389</v>
      </c>
      <c r="E352" s="126">
        <f>+IF(F352="x",1,0)+IF(G352="x",0.25,0)+IF(H352="x",1,0)+IF(I352="x",0.3,0)</f>
        <v>2.25</v>
      </c>
      <c r="F352" s="127" t="s">
        <v>3212</v>
      </c>
      <c r="G352" s="127" t="s">
        <v>3212</v>
      </c>
      <c r="H352" s="127" t="s">
        <v>3212</v>
      </c>
      <c r="I352" s="127"/>
      <c r="J352" s="48"/>
      <c r="K352" s="48"/>
      <c r="L352" s="89">
        <f>+L$5*E352</f>
        <v>2687.2479711451756</v>
      </c>
      <c r="M352" s="89">
        <f>+M$5*E352</f>
        <v>762.95795085662758</v>
      </c>
      <c r="N352" s="89">
        <f>+L352+M352</f>
        <v>3450.2059220018032</v>
      </c>
      <c r="O352" s="89">
        <f>+O$5*E352</f>
        <v>38147.897542831379</v>
      </c>
      <c r="P352" s="128">
        <v>0.76100000000000001</v>
      </c>
      <c r="Q352" s="48" t="s">
        <v>3228</v>
      </c>
      <c r="R352" s="87">
        <v>881.72589101128995</v>
      </c>
      <c r="S352" s="87">
        <v>100</v>
      </c>
      <c r="T352" s="87">
        <v>1.4009203910828001</v>
      </c>
      <c r="U352" s="87">
        <v>2.0173254013061999</v>
      </c>
      <c r="V352" s="87">
        <v>1.7536887480662</v>
      </c>
      <c r="W352" s="87">
        <f>+(S352/100)*R352</f>
        <v>881.72589101128995</v>
      </c>
      <c r="Z352" t="e">
        <v>#N/A</v>
      </c>
      <c r="AA352" t="e">
        <v>#N/A</v>
      </c>
    </row>
    <row r="353" spans="1:27">
      <c r="A353" s="130" t="s">
        <v>2366</v>
      </c>
      <c r="B353" s="130" t="s">
        <v>8</v>
      </c>
      <c r="C353" s="130">
        <v>5444006</v>
      </c>
      <c r="D353" s="130" t="s">
        <v>2367</v>
      </c>
      <c r="E353" s="126">
        <f>+IF(F353="x",1,0)+IF(G353="x",0.25,0)+IF(H353="x",1,0)+IF(I353="x",0.3,0)</f>
        <v>2.25</v>
      </c>
      <c r="F353" s="127" t="s">
        <v>3212</v>
      </c>
      <c r="G353" s="127" t="s">
        <v>3212</v>
      </c>
      <c r="H353" s="127" t="s">
        <v>3212</v>
      </c>
      <c r="I353" s="127"/>
      <c r="J353" s="48"/>
      <c r="K353" s="48"/>
      <c r="L353" s="89">
        <f>+L$5*E353</f>
        <v>2687.2479711451756</v>
      </c>
      <c r="M353" s="89">
        <f>+M$5*E353</f>
        <v>762.95795085662758</v>
      </c>
      <c r="N353" s="89">
        <f>+L353+M353</f>
        <v>3450.2059220018032</v>
      </c>
      <c r="O353" s="89">
        <f>+O$5*E353</f>
        <v>38147.897542831379</v>
      </c>
      <c r="P353" s="128">
        <v>0.53700000000000003</v>
      </c>
      <c r="Q353" s="48" t="s">
        <v>3228</v>
      </c>
      <c r="R353" s="87">
        <v>1040.9822870118001</v>
      </c>
      <c r="S353" s="87">
        <v>100</v>
      </c>
      <c r="T353" s="87">
        <v>1.4300427436829</v>
      </c>
      <c r="U353" s="87">
        <v>1.8741319179535001</v>
      </c>
      <c r="V353" s="87">
        <v>1.7221294300897001</v>
      </c>
      <c r="W353" s="87">
        <f>+(S353/100)*R353</f>
        <v>1040.9822870118001</v>
      </c>
      <c r="Z353" t="e">
        <v>#N/A</v>
      </c>
      <c r="AA353" t="e">
        <v>#N/A</v>
      </c>
    </row>
    <row r="354" spans="1:27">
      <c r="A354" s="130" t="s">
        <v>2368</v>
      </c>
      <c r="B354" s="130" t="s">
        <v>8</v>
      </c>
      <c r="C354" s="130">
        <v>5444007</v>
      </c>
      <c r="D354" s="130" t="s">
        <v>2369</v>
      </c>
      <c r="E354" s="126">
        <f>+IF(F354="x",1,0)+IF(G354="x",0.25,0)+IF(H354="x",1,0)+IF(I354="x",0.3,0)</f>
        <v>2.25</v>
      </c>
      <c r="F354" s="127" t="s">
        <v>3212</v>
      </c>
      <c r="G354" s="127" t="s">
        <v>3212</v>
      </c>
      <c r="H354" s="127" t="s">
        <v>3212</v>
      </c>
      <c r="I354" s="127"/>
      <c r="J354" s="48"/>
      <c r="K354" s="48"/>
      <c r="L354" s="89">
        <f>+L$5*E354</f>
        <v>2687.2479711451756</v>
      </c>
      <c r="M354" s="89">
        <f>+M$5*E354</f>
        <v>762.95795085662758</v>
      </c>
      <c r="N354" s="89">
        <f>+L354+M354</f>
        <v>3450.2059220018032</v>
      </c>
      <c r="O354" s="89">
        <f>+O$5*E354</f>
        <v>38147.897542831379</v>
      </c>
      <c r="P354" s="128">
        <v>0.84599999999999997</v>
      </c>
      <c r="Q354" s="48" t="s">
        <v>3228</v>
      </c>
      <c r="R354" s="87">
        <v>819.62220450083998</v>
      </c>
      <c r="S354" s="87">
        <v>100</v>
      </c>
      <c r="T354" s="87">
        <v>0.72311675548553001</v>
      </c>
      <c r="U354" s="87">
        <v>1.8046379089355</v>
      </c>
      <c r="V354" s="87">
        <v>1.367204770569</v>
      </c>
      <c r="W354" s="87">
        <f>+(S354/100)*R354</f>
        <v>819.62220450083998</v>
      </c>
      <c r="Z354" t="e">
        <v>#N/A</v>
      </c>
      <c r="AA354" t="e">
        <v>#N/A</v>
      </c>
    </row>
    <row r="355" spans="1:27">
      <c r="A355" s="130" t="s">
        <v>2380</v>
      </c>
      <c r="B355" s="130" t="s">
        <v>8</v>
      </c>
      <c r="C355" s="130">
        <v>5444013</v>
      </c>
      <c r="D355" s="130" t="s">
        <v>2381</v>
      </c>
      <c r="E355" s="126">
        <f>+IF(F355="x",1,0)+IF(G355="x",0.25,0)+IF(H355="x",1,0)+IF(I355="x",0.3,0)</f>
        <v>2.25</v>
      </c>
      <c r="F355" s="127" t="s">
        <v>3212</v>
      </c>
      <c r="G355" s="127" t="s">
        <v>3212</v>
      </c>
      <c r="H355" s="127" t="s">
        <v>3212</v>
      </c>
      <c r="I355" s="127"/>
      <c r="J355" s="48"/>
      <c r="K355" s="48"/>
      <c r="L355" s="89">
        <f>+L$5*E355</f>
        <v>2687.2479711451756</v>
      </c>
      <c r="M355" s="89">
        <f>+M$5*E355</f>
        <v>762.95795085662758</v>
      </c>
      <c r="N355" s="89">
        <f>+L355+M355</f>
        <v>3450.2059220018032</v>
      </c>
      <c r="O355" s="89">
        <f>+O$5*E355</f>
        <v>38147.897542831379</v>
      </c>
      <c r="P355" s="128">
        <v>0.58399999999999996</v>
      </c>
      <c r="Q355" s="48" t="s">
        <v>3228</v>
      </c>
      <c r="R355" s="87">
        <v>958.24979700238998</v>
      </c>
      <c r="S355" s="87">
        <v>100</v>
      </c>
      <c r="T355" s="87">
        <v>1.6781607866287001</v>
      </c>
      <c r="U355" s="87">
        <v>2.0935480594635001</v>
      </c>
      <c r="V355" s="87">
        <v>1.8706639493015</v>
      </c>
      <c r="W355" s="87">
        <f>+(S355/100)*R355</f>
        <v>958.24979700238998</v>
      </c>
      <c r="Z355" t="e">
        <v>#N/A</v>
      </c>
      <c r="AA355" t="e">
        <v>#N/A</v>
      </c>
    </row>
    <row r="356" spans="1:27">
      <c r="A356" s="130" t="s">
        <v>2396</v>
      </c>
      <c r="B356" s="130" t="s">
        <v>8</v>
      </c>
      <c r="C356" s="130">
        <v>5444021</v>
      </c>
      <c r="D356" s="130" t="s">
        <v>2397</v>
      </c>
      <c r="E356" s="126">
        <f>+IF(F356="x",1,0)+IF(G356="x",0.25,0)+IF(H356="x",1,0)+IF(I356="x",0.3,0)</f>
        <v>2.25</v>
      </c>
      <c r="F356" s="127" t="s">
        <v>3212</v>
      </c>
      <c r="G356" s="127" t="s">
        <v>3212</v>
      </c>
      <c r="H356" s="127" t="s">
        <v>3212</v>
      </c>
      <c r="I356" s="127"/>
      <c r="J356" s="48"/>
      <c r="K356" s="48"/>
      <c r="L356" s="89">
        <f>+L$5*E356</f>
        <v>2687.2479711451756</v>
      </c>
      <c r="M356" s="89">
        <f>+M$5*E356</f>
        <v>762.95795085662758</v>
      </c>
      <c r="N356" s="89">
        <f>+L356+M356</f>
        <v>3450.2059220018032</v>
      </c>
      <c r="O356" s="89">
        <f>+O$5*E356</f>
        <v>38147.897542831379</v>
      </c>
      <c r="P356" s="128">
        <v>0.433</v>
      </c>
      <c r="Q356" s="48" t="s">
        <v>3228</v>
      </c>
      <c r="R356" s="87">
        <v>911.72540149517999</v>
      </c>
      <c r="S356" s="87">
        <v>100</v>
      </c>
      <c r="T356" s="87">
        <v>1.7860289812087999</v>
      </c>
      <c r="U356" s="87">
        <v>2.1582059860228999</v>
      </c>
      <c r="V356" s="87">
        <v>1.9503802140261</v>
      </c>
      <c r="W356" s="87">
        <f>+(S356/100)*R356</f>
        <v>911.72540149517999</v>
      </c>
      <c r="Z356" t="e">
        <v>#N/A</v>
      </c>
      <c r="AA356" t="e">
        <v>#N/A</v>
      </c>
    </row>
    <row r="357" spans="1:27">
      <c r="A357" s="130" t="s">
        <v>2382</v>
      </c>
      <c r="B357" s="130" t="s">
        <v>8</v>
      </c>
      <c r="C357" s="130">
        <v>5444014</v>
      </c>
      <c r="D357" s="130" t="s">
        <v>2383</v>
      </c>
      <c r="E357" s="126">
        <f>+IF(F357="x",1,0)+IF(G357="x",0.25,0)+IF(H357="x",1,0)+IF(I357="x",0.3,0)</f>
        <v>2.25</v>
      </c>
      <c r="F357" s="127" t="s">
        <v>3212</v>
      </c>
      <c r="G357" s="127" t="s">
        <v>3212</v>
      </c>
      <c r="H357" s="127" t="s">
        <v>3212</v>
      </c>
      <c r="I357" s="127"/>
      <c r="J357" s="48"/>
      <c r="K357" s="48"/>
      <c r="L357" s="89">
        <f>+L$5*E357</f>
        <v>2687.2479711451756</v>
      </c>
      <c r="M357" s="89">
        <f>+M$5*E357</f>
        <v>762.95795085662758</v>
      </c>
      <c r="N357" s="89">
        <f>+L357+M357</f>
        <v>3450.2059220018032</v>
      </c>
      <c r="O357" s="89">
        <f>+O$5*E357</f>
        <v>38147.897542831379</v>
      </c>
      <c r="P357" s="128">
        <v>0.55500000000000005</v>
      </c>
      <c r="Q357" s="48" t="s">
        <v>3228</v>
      </c>
      <c r="R357" s="87">
        <v>877.41386048831998</v>
      </c>
      <c r="S357" s="87">
        <v>100</v>
      </c>
      <c r="T357" s="87">
        <v>1.6906718015671001</v>
      </c>
      <c r="U357" s="87">
        <v>2.1816511154175</v>
      </c>
      <c r="V357" s="87">
        <v>1.9223754734828999</v>
      </c>
      <c r="W357" s="87">
        <f>+(S357/100)*R357</f>
        <v>877.41386048831998</v>
      </c>
      <c r="Z357" t="e">
        <v>#N/A</v>
      </c>
      <c r="AA357" t="e">
        <v>#N/A</v>
      </c>
    </row>
    <row r="358" spans="1:27">
      <c r="A358" s="130" t="s">
        <v>2394</v>
      </c>
      <c r="B358" s="130" t="s">
        <v>8</v>
      </c>
      <c r="C358" s="130">
        <v>5444020</v>
      </c>
      <c r="D358" s="130" t="s">
        <v>2395</v>
      </c>
      <c r="E358" s="126">
        <f>+IF(F358="x",1,0)+IF(G358="x",0.25,0)+IF(H358="x",1,0)+IF(I358="x",0.3,0)</f>
        <v>2.25</v>
      </c>
      <c r="F358" s="127" t="s">
        <v>3212</v>
      </c>
      <c r="G358" s="127" t="s">
        <v>3212</v>
      </c>
      <c r="H358" s="127" t="s">
        <v>3212</v>
      </c>
      <c r="I358" s="127"/>
      <c r="J358" s="48"/>
      <c r="K358" s="48"/>
      <c r="L358" s="89">
        <f>+L$5*E358</f>
        <v>2687.2479711451756</v>
      </c>
      <c r="M358" s="89">
        <f>+M$5*E358</f>
        <v>762.95795085662758</v>
      </c>
      <c r="N358" s="89">
        <f>+L358+M358</f>
        <v>3450.2059220018032</v>
      </c>
      <c r="O358" s="89">
        <f>+O$5*E358</f>
        <v>38147.897542831379</v>
      </c>
      <c r="P358" s="128">
        <v>0.38900000000000001</v>
      </c>
      <c r="Q358" s="48" t="s">
        <v>3228</v>
      </c>
      <c r="R358" s="87">
        <v>911.64012001680999</v>
      </c>
      <c r="S358" s="87">
        <v>100</v>
      </c>
      <c r="T358" s="87">
        <v>1.8892713785172</v>
      </c>
      <c r="U358" s="87">
        <v>2.2175018787384002</v>
      </c>
      <c r="V358" s="87">
        <v>2.0375364142566998</v>
      </c>
      <c r="W358" s="87">
        <f>+(S358/100)*R358</f>
        <v>911.64012001680999</v>
      </c>
      <c r="Z358" t="e">
        <v>#N/A</v>
      </c>
      <c r="AA358" t="e">
        <v>#N/A</v>
      </c>
    </row>
    <row r="359" spans="1:27">
      <c r="A359" s="130" t="s">
        <v>2384</v>
      </c>
      <c r="B359" s="130" t="s">
        <v>8</v>
      </c>
      <c r="C359" s="130">
        <v>5444015</v>
      </c>
      <c r="D359" s="130" t="s">
        <v>2385</v>
      </c>
      <c r="E359" s="126">
        <f>+IF(F359="x",1,0)+IF(G359="x",0.25,0)+IF(H359="x",1,0)+IF(I359="x",0.3,0)</f>
        <v>2.25</v>
      </c>
      <c r="F359" s="127" t="s">
        <v>3212</v>
      </c>
      <c r="G359" s="127" t="s">
        <v>3212</v>
      </c>
      <c r="H359" s="127" t="s">
        <v>3212</v>
      </c>
      <c r="I359" s="127"/>
      <c r="J359" s="48"/>
      <c r="K359" s="48"/>
      <c r="L359" s="89">
        <f>+L$5*E359</f>
        <v>2687.2479711451756</v>
      </c>
      <c r="M359" s="89">
        <f>+M$5*E359</f>
        <v>762.95795085662758</v>
      </c>
      <c r="N359" s="89">
        <f>+L359+M359</f>
        <v>3450.2059220018032</v>
      </c>
      <c r="O359" s="89">
        <f>+O$5*E359</f>
        <v>38147.897542831379</v>
      </c>
      <c r="P359" s="128">
        <v>0.45800000000000002</v>
      </c>
      <c r="Q359" s="48" t="s">
        <v>3228</v>
      </c>
      <c r="R359" s="87">
        <v>815.12571550591997</v>
      </c>
      <c r="S359" s="87">
        <v>100</v>
      </c>
      <c r="T359" s="87">
        <v>1.7723615169525</v>
      </c>
      <c r="U359" s="87">
        <v>2.2027831077575999</v>
      </c>
      <c r="V359" s="87">
        <v>1.9682033843680999</v>
      </c>
      <c r="W359" s="87">
        <f>+(S359/100)*R359</f>
        <v>815.12571550591997</v>
      </c>
      <c r="Z359" t="e">
        <v>#N/A</v>
      </c>
      <c r="AA359" t="e">
        <v>#N/A</v>
      </c>
    </row>
    <row r="360" spans="1:27">
      <c r="A360" s="130" t="s">
        <v>2392</v>
      </c>
      <c r="B360" s="130" t="s">
        <v>8</v>
      </c>
      <c r="C360" s="130">
        <v>5444019</v>
      </c>
      <c r="D360" s="130" t="s">
        <v>2393</v>
      </c>
      <c r="E360" s="126">
        <f>+IF(F360="x",1,0)+IF(G360="x",0.25,0)+IF(H360="x",1,0)+IF(I360="x",0.3,0)</f>
        <v>2.25</v>
      </c>
      <c r="F360" s="127" t="s">
        <v>3212</v>
      </c>
      <c r="G360" s="127" t="s">
        <v>3212</v>
      </c>
      <c r="H360" s="127" t="s">
        <v>3212</v>
      </c>
      <c r="I360" s="127"/>
      <c r="J360" s="48"/>
      <c r="K360" s="48"/>
      <c r="L360" s="89">
        <f>+L$5*E360</f>
        <v>2687.2479711451756</v>
      </c>
      <c r="M360" s="89">
        <f>+M$5*E360</f>
        <v>762.95795085662758</v>
      </c>
      <c r="N360" s="89">
        <f>+L360+M360</f>
        <v>3450.2059220018032</v>
      </c>
      <c r="O360" s="89">
        <f>+O$5*E360</f>
        <v>38147.897542831379</v>
      </c>
      <c r="P360" s="128">
        <v>0.45200000000000001</v>
      </c>
      <c r="Q360" s="48" t="s">
        <v>3228</v>
      </c>
      <c r="R360" s="87">
        <v>913.14594299597002</v>
      </c>
      <c r="S360" s="87">
        <v>100</v>
      </c>
      <c r="T360" s="87">
        <v>1.8936870098114</v>
      </c>
      <c r="U360" s="87">
        <v>2.1591522693634002</v>
      </c>
      <c r="V360" s="87">
        <v>2.0042400549959001</v>
      </c>
      <c r="W360" s="87">
        <f>+(S360/100)*R360</f>
        <v>913.14594299597002</v>
      </c>
      <c r="Z360" t="e">
        <v>#N/A</v>
      </c>
      <c r="AA360" t="e">
        <v>#N/A</v>
      </c>
    </row>
    <row r="361" spans="1:27">
      <c r="A361" s="130" t="s">
        <v>2386</v>
      </c>
      <c r="B361" s="130" t="s">
        <v>8</v>
      </c>
      <c r="C361" s="130">
        <v>5444016</v>
      </c>
      <c r="D361" s="130" t="s">
        <v>2387</v>
      </c>
      <c r="E361" s="126">
        <f>+IF(F361="x",1,0)+IF(G361="x",0.25,0)+IF(H361="x",1,0)+IF(I361="x",0.3,0)</f>
        <v>2.25</v>
      </c>
      <c r="F361" s="127" t="s">
        <v>3212</v>
      </c>
      <c r="G361" s="127" t="s">
        <v>3212</v>
      </c>
      <c r="H361" s="127" t="s">
        <v>3212</v>
      </c>
      <c r="I361" s="127"/>
      <c r="J361" s="48"/>
      <c r="K361" s="48"/>
      <c r="L361" s="89">
        <f>+L$5*E361</f>
        <v>2687.2479711451756</v>
      </c>
      <c r="M361" s="89">
        <f>+M$5*E361</f>
        <v>762.95795085662758</v>
      </c>
      <c r="N361" s="89">
        <f>+L361+M361</f>
        <v>3450.2059220018032</v>
      </c>
      <c r="O361" s="89">
        <f>+O$5*E361</f>
        <v>38147.897542831379</v>
      </c>
      <c r="P361" s="128">
        <v>0.45800000000000002</v>
      </c>
      <c r="Q361" s="48" t="s">
        <v>3228</v>
      </c>
      <c r="R361" s="87">
        <v>812.16249349570001</v>
      </c>
      <c r="S361" s="87">
        <v>100</v>
      </c>
      <c r="T361" s="87">
        <v>1.7542783021927</v>
      </c>
      <c r="U361" s="87">
        <v>2.10111784935</v>
      </c>
      <c r="V361" s="87">
        <v>1.9014704129333</v>
      </c>
      <c r="W361" s="87">
        <f>+(S361/100)*R361</f>
        <v>812.16249349570001</v>
      </c>
      <c r="Z361" t="e">
        <v>#N/A</v>
      </c>
      <c r="AA361" t="e">
        <v>#N/A</v>
      </c>
    </row>
    <row r="362" spans="1:27">
      <c r="A362" s="130" t="s">
        <v>2390</v>
      </c>
      <c r="B362" s="130" t="s">
        <v>8</v>
      </c>
      <c r="C362" s="130">
        <v>5444018</v>
      </c>
      <c r="D362" s="130" t="s">
        <v>2391</v>
      </c>
      <c r="E362" s="126">
        <f>+IF(F362="x",1,0)+IF(G362="x",0.25,0)+IF(H362="x",1,0)+IF(I362="x",0.3,0)</f>
        <v>2.25</v>
      </c>
      <c r="F362" s="127" t="s">
        <v>3212</v>
      </c>
      <c r="G362" s="127" t="s">
        <v>3212</v>
      </c>
      <c r="H362" s="127" t="s">
        <v>3212</v>
      </c>
      <c r="I362" s="127"/>
      <c r="J362" s="48"/>
      <c r="K362" s="48"/>
      <c r="L362" s="89">
        <f>+L$5*E362</f>
        <v>2687.2479711451756</v>
      </c>
      <c r="M362" s="89">
        <f>+M$5*E362</f>
        <v>762.95795085662758</v>
      </c>
      <c r="N362" s="89">
        <f>+L362+M362</f>
        <v>3450.2059220018032</v>
      </c>
      <c r="O362" s="89">
        <f>+O$5*E362</f>
        <v>38147.897542831379</v>
      </c>
      <c r="P362" s="128">
        <v>0.52300000000000002</v>
      </c>
      <c r="Q362" s="48" t="s">
        <v>3228</v>
      </c>
      <c r="R362" s="87">
        <v>835.05785450501003</v>
      </c>
      <c r="S362" s="87">
        <v>100</v>
      </c>
      <c r="T362" s="87">
        <v>1.8165180683136</v>
      </c>
      <c r="U362" s="87">
        <v>1.9844182729721001</v>
      </c>
      <c r="V362" s="87">
        <v>1.8995681133697</v>
      </c>
      <c r="W362" s="87">
        <f>+(S362/100)*R362</f>
        <v>835.05785450501003</v>
      </c>
      <c r="Z362" t="e">
        <v>#N/A</v>
      </c>
      <c r="AA362" t="e">
        <v>#N/A</v>
      </c>
    </row>
    <row r="363" spans="1:27">
      <c r="A363" s="130" t="s">
        <v>539</v>
      </c>
      <c r="B363" s="130" t="s">
        <v>8</v>
      </c>
      <c r="C363" s="130">
        <v>5444383</v>
      </c>
      <c r="D363" s="130" t="s">
        <v>540</v>
      </c>
      <c r="E363" s="126">
        <f>+IF(F363="x",1,0)+IF(G363="x",0.25,0)+IF(H363="x",1,0)+IF(I363="x",0.3,0)</f>
        <v>2.25</v>
      </c>
      <c r="F363" s="127" t="s">
        <v>3212</v>
      </c>
      <c r="G363" s="127" t="s">
        <v>3212</v>
      </c>
      <c r="H363" s="127" t="s">
        <v>3212</v>
      </c>
      <c r="I363" s="127"/>
      <c r="J363" s="48"/>
      <c r="K363" s="48"/>
      <c r="L363" s="89">
        <f>+L$5*E363</f>
        <v>2687.2479711451756</v>
      </c>
      <c r="M363" s="89">
        <f>+M$5*E363</f>
        <v>762.95795085662758</v>
      </c>
      <c r="N363" s="89">
        <f>+L363+M363</f>
        <v>3450.2059220018032</v>
      </c>
      <c r="O363" s="89">
        <f>+O$5*E363</f>
        <v>38147.897542831379</v>
      </c>
      <c r="P363" s="128">
        <v>1.1319999999999999</v>
      </c>
      <c r="Q363" s="48" t="s">
        <v>3228</v>
      </c>
      <c r="R363" s="87">
        <v>624.74884349880995</v>
      </c>
      <c r="S363" s="87">
        <v>100</v>
      </c>
      <c r="T363" s="87">
        <v>1.2111521959305001</v>
      </c>
      <c r="U363" s="87">
        <v>1.4896541833878001</v>
      </c>
      <c r="V363" s="87">
        <v>1.3088168979315</v>
      </c>
      <c r="W363" s="87">
        <f>+(S363/100)*R363</f>
        <v>624.74884349880995</v>
      </c>
      <c r="Z363" t="e">
        <v>#N/A</v>
      </c>
      <c r="AA363" t="e">
        <v>#N/A</v>
      </c>
    </row>
    <row r="364" spans="1:27">
      <c r="A364" s="131" t="s">
        <v>541</v>
      </c>
      <c r="B364" s="131" t="s">
        <v>8</v>
      </c>
      <c r="C364" s="131">
        <v>5444438</v>
      </c>
      <c r="D364" s="131" t="s">
        <v>540</v>
      </c>
      <c r="E364" s="126">
        <f>+IF(F364="x",1,0)+IF(G364="x",0.25,0)+IF(H364="x",1,0)+IF(I364="x",0.3,0)+J364+K364</f>
        <v>1.25</v>
      </c>
      <c r="F364" s="126" t="s">
        <v>3212</v>
      </c>
      <c r="G364" s="127" t="s">
        <v>3212</v>
      </c>
      <c r="H364" s="127"/>
      <c r="I364" s="127"/>
      <c r="J364" s="48"/>
      <c r="K364" s="48"/>
      <c r="L364" s="89">
        <f>+L$5*E364</f>
        <v>1492.9155395250975</v>
      </c>
      <c r="M364" s="89">
        <f>+M$5*E364</f>
        <v>423.86552825368199</v>
      </c>
      <c r="N364" s="89">
        <f>+L364+M364</f>
        <v>1916.7810677787795</v>
      </c>
      <c r="O364" s="89">
        <f>+O$5*E364</f>
        <v>21193.276412684099</v>
      </c>
      <c r="P364" s="127"/>
      <c r="Q364" s="48"/>
      <c r="R364" s="87">
        <v>129.17052699847</v>
      </c>
      <c r="S364" s="87">
        <v>100</v>
      </c>
      <c r="T364" s="87">
        <v>1.3199666738510001</v>
      </c>
      <c r="U364" s="87">
        <v>1.5550479888916</v>
      </c>
      <c r="V364" s="87">
        <v>1.4203002731005001</v>
      </c>
      <c r="W364" s="87">
        <v>129.17052699604</v>
      </c>
      <c r="Z364" t="e">
        <v>#N/A</v>
      </c>
      <c r="AA364" t="e">
        <v>#N/A</v>
      </c>
    </row>
    <row r="365" spans="1:27">
      <c r="A365" s="130" t="s">
        <v>556</v>
      </c>
      <c r="B365" s="130" t="s">
        <v>8</v>
      </c>
      <c r="C365" s="130">
        <v>5444433</v>
      </c>
      <c r="D365" s="130" t="s">
        <v>557</v>
      </c>
      <c r="E365" s="126">
        <f>+IF(F365="x",1,0)+IF(G365="x",0.25,0)+IF(H365="x",1,0)+IF(I365="x",0.3,0)</f>
        <v>2.25</v>
      </c>
      <c r="F365" s="127" t="s">
        <v>3212</v>
      </c>
      <c r="G365" s="127" t="s">
        <v>3212</v>
      </c>
      <c r="H365" s="127" t="s">
        <v>3212</v>
      </c>
      <c r="I365" s="127"/>
      <c r="J365" s="48"/>
      <c r="K365" s="48"/>
      <c r="L365" s="89">
        <f>+L$5*E365</f>
        <v>2687.2479711451756</v>
      </c>
      <c r="M365" s="89">
        <f>+M$5*E365</f>
        <v>762.95795085662758</v>
      </c>
      <c r="N365" s="89">
        <f>+L365+M365</f>
        <v>3450.2059220018032</v>
      </c>
      <c r="O365" s="89">
        <f>+O$5*E365</f>
        <v>38147.897542831379</v>
      </c>
      <c r="P365" s="128">
        <v>1.1319999999999999</v>
      </c>
      <c r="Q365" s="48" t="s">
        <v>3228</v>
      </c>
      <c r="R365" s="87">
        <v>342.33122800365999</v>
      </c>
      <c r="S365" s="87">
        <v>100</v>
      </c>
      <c r="T365" s="87">
        <v>1.3314263820648</v>
      </c>
      <c r="U365" s="87">
        <v>1.7397696971893</v>
      </c>
      <c r="V365" s="87">
        <v>1.5384937070183999</v>
      </c>
      <c r="W365" s="87">
        <f>+(S365/100)*R365</f>
        <v>342.33122800365999</v>
      </c>
      <c r="Z365" t="e">
        <v>#N/A</v>
      </c>
      <c r="AA365" t="e">
        <v>#N/A</v>
      </c>
    </row>
    <row r="366" spans="1:27">
      <c r="A366" s="130" t="s">
        <v>558</v>
      </c>
      <c r="B366" s="130" t="s">
        <v>8</v>
      </c>
      <c r="C366" s="130">
        <v>5444384</v>
      </c>
      <c r="D366" s="130" t="s">
        <v>559</v>
      </c>
      <c r="E366" s="126">
        <f>+IF(F366="x",1,0)+IF(G366="x",0.25,0)+IF(H366="x",1,0)+IF(I366="x",0.3,0)</f>
        <v>2.25</v>
      </c>
      <c r="F366" s="127" t="s">
        <v>3212</v>
      </c>
      <c r="G366" s="127" t="s">
        <v>3212</v>
      </c>
      <c r="H366" s="127" t="s">
        <v>3212</v>
      </c>
      <c r="I366" s="127"/>
      <c r="J366" s="48"/>
      <c r="K366" s="48"/>
      <c r="L366" s="89">
        <f>+L$5*E366</f>
        <v>2687.2479711451756</v>
      </c>
      <c r="M366" s="89">
        <f>+M$5*E366</f>
        <v>762.95795085662758</v>
      </c>
      <c r="N366" s="89">
        <f>+L366+M366</f>
        <v>3450.2059220018032</v>
      </c>
      <c r="O366" s="89">
        <f>+O$5*E366</f>
        <v>38147.897542831379</v>
      </c>
      <c r="P366" s="128">
        <v>1.123</v>
      </c>
      <c r="Q366" s="48" t="s">
        <v>3228</v>
      </c>
      <c r="R366" s="87">
        <v>765.77741301572996</v>
      </c>
      <c r="S366" s="87">
        <v>100</v>
      </c>
      <c r="T366" s="87">
        <v>1.3544509410858001</v>
      </c>
      <c r="U366" s="87">
        <v>1.7436597347260001</v>
      </c>
      <c r="V366" s="87">
        <v>1.5158859822193</v>
      </c>
      <c r="W366" s="87">
        <f>+(S366/100)*R366</f>
        <v>765.77741301572996</v>
      </c>
      <c r="Z366" t="e">
        <v>#N/A</v>
      </c>
      <c r="AA366" t="e">
        <v>#N/A</v>
      </c>
    </row>
    <row r="367" spans="1:27">
      <c r="A367" s="130" t="s">
        <v>542</v>
      </c>
      <c r="B367" s="130" t="s">
        <v>8</v>
      </c>
      <c r="C367" s="130">
        <v>5444388</v>
      </c>
      <c r="D367" s="130" t="s">
        <v>543</v>
      </c>
      <c r="E367" s="126">
        <f>+IF(F367="x",1,0)+IF(G367="x",0.25,0)+IF(H367="x",1,0)+IF(I367="x",0.3,0)</f>
        <v>2.5499999999999998</v>
      </c>
      <c r="F367" s="127" t="s">
        <v>3212</v>
      </c>
      <c r="G367" s="127" t="s">
        <v>3212</v>
      </c>
      <c r="H367" s="126" t="s">
        <v>3212</v>
      </c>
      <c r="I367" s="127" t="s">
        <v>3212</v>
      </c>
      <c r="J367" s="48"/>
      <c r="K367" s="48"/>
      <c r="L367" s="89">
        <f>+L$5*E367</f>
        <v>3045.5477006311989</v>
      </c>
      <c r="M367" s="89">
        <f>+M$5*E367</f>
        <v>864.68567763751116</v>
      </c>
      <c r="N367" s="89">
        <f>+L367+M367</f>
        <v>3910.2333782687101</v>
      </c>
      <c r="O367" s="89">
        <f>+O$5*E367</f>
        <v>43234.283881875563</v>
      </c>
      <c r="P367" s="128">
        <v>0.99</v>
      </c>
      <c r="Q367" s="48">
        <v>0.98099999999999998</v>
      </c>
      <c r="R367" s="87">
        <v>1086.5071685032999</v>
      </c>
      <c r="S367" s="87">
        <v>100</v>
      </c>
      <c r="T367" s="87">
        <v>1.3241721391678001</v>
      </c>
      <c r="U367" s="87">
        <v>1.8257699012755999</v>
      </c>
      <c r="V367" s="87">
        <v>1.4907761571535001</v>
      </c>
      <c r="W367" s="87">
        <f>+(S367/100)*R367</f>
        <v>1086.5071685032999</v>
      </c>
      <c r="Z367" t="e">
        <v>#N/A</v>
      </c>
      <c r="AA367" t="e">
        <v>#N/A</v>
      </c>
    </row>
    <row r="368" spans="1:27">
      <c r="A368" s="130" t="s">
        <v>544</v>
      </c>
      <c r="B368" s="130" t="s">
        <v>8</v>
      </c>
      <c r="C368" s="130">
        <v>5444437</v>
      </c>
      <c r="D368" s="130" t="s">
        <v>545</v>
      </c>
      <c r="E368" s="126">
        <f>+IF(F368="x",1,0)+IF(G368="x",0.25,0)+IF(H368="x",1,0)+IF(I368="x",0.3,0)</f>
        <v>2.25</v>
      </c>
      <c r="F368" s="127" t="s">
        <v>3212</v>
      </c>
      <c r="G368" s="127" t="s">
        <v>3212</v>
      </c>
      <c r="H368" s="127" t="s">
        <v>3212</v>
      </c>
      <c r="I368" s="127"/>
      <c r="J368" s="48"/>
      <c r="K368" s="48"/>
      <c r="L368" s="89">
        <f>+L$5*E368</f>
        <v>2687.2479711451756</v>
      </c>
      <c r="M368" s="89">
        <f>+M$5*E368</f>
        <v>762.95795085662758</v>
      </c>
      <c r="N368" s="89">
        <f>+L368+M368</f>
        <v>3450.2059220018032</v>
      </c>
      <c r="O368" s="89">
        <f>+O$5*E368</f>
        <v>38147.897542831379</v>
      </c>
      <c r="P368" s="128">
        <v>1.131</v>
      </c>
      <c r="Q368" s="48" t="s">
        <v>3228</v>
      </c>
      <c r="R368" s="87">
        <v>475.25762499586</v>
      </c>
      <c r="S368" s="87">
        <v>100</v>
      </c>
      <c r="T368" s="87">
        <v>1.3274312019348</v>
      </c>
      <c r="U368" s="87">
        <v>1.6960337162018</v>
      </c>
      <c r="V368" s="87">
        <v>1.4849070823745001</v>
      </c>
      <c r="W368" s="87">
        <f>+(S368/100)*R368</f>
        <v>475.25762499586</v>
      </c>
      <c r="Z368" t="e">
        <v>#N/A</v>
      </c>
      <c r="AA368" t="e">
        <v>#N/A</v>
      </c>
    </row>
    <row r="369" spans="1:27">
      <c r="A369" s="130" t="s">
        <v>546</v>
      </c>
      <c r="B369" s="130" t="s">
        <v>8</v>
      </c>
      <c r="C369" s="130">
        <v>5444389</v>
      </c>
      <c r="D369" s="130" t="s">
        <v>547</v>
      </c>
      <c r="E369" s="126">
        <f>+IF(F369="x",1,0)+IF(G369="x",0.25,0)+IF(H369="x",1,0)+IF(I369="x",0.3,0)</f>
        <v>2.5499999999999998</v>
      </c>
      <c r="F369" s="127" t="s">
        <v>3212</v>
      </c>
      <c r="G369" s="127" t="s">
        <v>3212</v>
      </c>
      <c r="H369" s="127" t="s">
        <v>3212</v>
      </c>
      <c r="I369" s="127" t="s">
        <v>3212</v>
      </c>
      <c r="J369" s="48"/>
      <c r="K369" s="48"/>
      <c r="L369" s="89">
        <f>+L$5*E369</f>
        <v>3045.5477006311989</v>
      </c>
      <c r="M369" s="89">
        <f>+M$5*E369</f>
        <v>864.68567763751116</v>
      </c>
      <c r="N369" s="89">
        <f>+L369+M369</f>
        <v>3910.2333782687101</v>
      </c>
      <c r="O369" s="89">
        <f>+O$5*E369</f>
        <v>43234.283881875563</v>
      </c>
      <c r="P369" s="128">
        <v>1.226</v>
      </c>
      <c r="Q369" s="48">
        <v>0.35699999999999998</v>
      </c>
      <c r="R369" s="87">
        <v>840.60300949917996</v>
      </c>
      <c r="S369" s="87">
        <v>100</v>
      </c>
      <c r="T369" s="87">
        <v>1.3682235479355001</v>
      </c>
      <c r="U369" s="87">
        <v>2.1247730255127002</v>
      </c>
      <c r="V369" s="87">
        <v>1.7453919466086001</v>
      </c>
      <c r="W369" s="87">
        <f>+(S369/100)*R369</f>
        <v>840.60300949917996</v>
      </c>
      <c r="Z369" t="e">
        <v>#N/A</v>
      </c>
      <c r="AA369" t="e">
        <v>#N/A</v>
      </c>
    </row>
    <row r="370" spans="1:27">
      <c r="A370" s="130" t="s">
        <v>548</v>
      </c>
      <c r="B370" s="130" t="s">
        <v>8</v>
      </c>
      <c r="C370" s="130">
        <v>5444436</v>
      </c>
      <c r="D370" s="130" t="s">
        <v>549</v>
      </c>
      <c r="E370" s="126">
        <f>+IF(F370="x",1,0)+IF(G370="x",0.25,0)+IF(H370="x",1,0)+IF(I370="x",0.3,0)</f>
        <v>2.25</v>
      </c>
      <c r="F370" s="127" t="s">
        <v>3212</v>
      </c>
      <c r="G370" s="127" t="s">
        <v>3212</v>
      </c>
      <c r="H370" s="127" t="s">
        <v>3212</v>
      </c>
      <c r="I370" s="127"/>
      <c r="J370" s="48"/>
      <c r="K370" s="48"/>
      <c r="L370" s="89">
        <f>+L$5*E370</f>
        <v>2687.2479711451756</v>
      </c>
      <c r="M370" s="89">
        <f>+M$5*E370</f>
        <v>762.95795085662758</v>
      </c>
      <c r="N370" s="89">
        <f>+L370+M370</f>
        <v>3450.2059220018032</v>
      </c>
      <c r="O370" s="89">
        <f>+O$5*E370</f>
        <v>38147.897542831379</v>
      </c>
      <c r="P370" s="128">
        <v>1.1399999999999999</v>
      </c>
      <c r="Q370" s="48" t="s">
        <v>3228</v>
      </c>
      <c r="R370" s="87">
        <v>332.55135800275002</v>
      </c>
      <c r="S370" s="87">
        <v>100</v>
      </c>
      <c r="T370" s="87">
        <v>1.3218591213226001</v>
      </c>
      <c r="U370" s="87">
        <v>1.7124346494675</v>
      </c>
      <c r="V370" s="87">
        <v>1.5280999873592001</v>
      </c>
      <c r="W370" s="87">
        <f>+(S370/100)*R370</f>
        <v>332.55135800275002</v>
      </c>
      <c r="Z370" t="e">
        <v>#N/A</v>
      </c>
      <c r="AA370" t="e">
        <v>#N/A</v>
      </c>
    </row>
    <row r="371" spans="1:27">
      <c r="A371" s="130" t="s">
        <v>550</v>
      </c>
      <c r="B371" s="130" t="s">
        <v>8</v>
      </c>
      <c r="C371" s="130">
        <v>5444390</v>
      </c>
      <c r="D371" s="130" t="s">
        <v>551</v>
      </c>
      <c r="E371" s="126">
        <f>+IF(F371="x",1,0)+IF(G371="x",0.25,0)+IF(H371="x",1,0)+IF(I371="x",0.3,0)</f>
        <v>2.25</v>
      </c>
      <c r="F371" s="127" t="s">
        <v>3212</v>
      </c>
      <c r="G371" s="127" t="s">
        <v>3212</v>
      </c>
      <c r="H371" s="127" t="s">
        <v>3212</v>
      </c>
      <c r="I371" s="127"/>
      <c r="J371" s="48"/>
      <c r="K371" s="48"/>
      <c r="L371" s="89">
        <f>+L$5*E371</f>
        <v>2687.2479711451756</v>
      </c>
      <c r="M371" s="89">
        <f>+M$5*E371</f>
        <v>762.95795085662758</v>
      </c>
      <c r="N371" s="89">
        <f>+L371+M371</f>
        <v>3450.2059220018032</v>
      </c>
      <c r="O371" s="89">
        <f>+O$5*E371</f>
        <v>38147.897542831379</v>
      </c>
      <c r="P371" s="128">
        <v>1.0029999999999999</v>
      </c>
      <c r="Q371" s="48" t="s">
        <v>3228</v>
      </c>
      <c r="R371" s="87">
        <v>603.89596549985004</v>
      </c>
      <c r="S371" s="87">
        <v>100</v>
      </c>
      <c r="T371" s="87">
        <v>1.3805242776871001</v>
      </c>
      <c r="U371" s="87">
        <v>1.8950537443161</v>
      </c>
      <c r="V371" s="87">
        <v>1.5746446291169001</v>
      </c>
      <c r="W371" s="87">
        <f>+(S371/100)*R371</f>
        <v>603.89596549985004</v>
      </c>
      <c r="Z371" t="e">
        <v>#N/A</v>
      </c>
      <c r="AA371" t="e">
        <v>#N/A</v>
      </c>
    </row>
    <row r="372" spans="1:27">
      <c r="A372" s="130" t="s">
        <v>552</v>
      </c>
      <c r="B372" s="130" t="s">
        <v>8</v>
      </c>
      <c r="C372" s="130">
        <v>5444435</v>
      </c>
      <c r="D372" s="130" t="s">
        <v>553</v>
      </c>
      <c r="E372" s="126">
        <f>+IF(F372="x",1,0)+IF(G372="x",0.25,0)+IF(H372="x",1,0)+IF(I372="x",0.3,0)</f>
        <v>2.25</v>
      </c>
      <c r="F372" s="127" t="s">
        <v>3212</v>
      </c>
      <c r="G372" s="127" t="s">
        <v>3212</v>
      </c>
      <c r="H372" s="127" t="s">
        <v>3212</v>
      </c>
      <c r="I372" s="127"/>
      <c r="J372" s="48"/>
      <c r="K372" s="48"/>
      <c r="L372" s="89">
        <f>+L$5*E372</f>
        <v>2687.2479711451756</v>
      </c>
      <c r="M372" s="89">
        <f>+M$5*E372</f>
        <v>762.95795085662758</v>
      </c>
      <c r="N372" s="89">
        <f>+L372+M372</f>
        <v>3450.2059220018032</v>
      </c>
      <c r="O372" s="89">
        <f>+O$5*E372</f>
        <v>38147.897542831379</v>
      </c>
      <c r="P372" s="128">
        <v>1.111</v>
      </c>
      <c r="Q372" s="48" t="s">
        <v>3228</v>
      </c>
      <c r="R372" s="87">
        <v>335.81174700230002</v>
      </c>
      <c r="S372" s="87">
        <v>100</v>
      </c>
      <c r="T372" s="87">
        <v>1.3202821016312001</v>
      </c>
      <c r="U372" s="87">
        <v>1.7058111429214</v>
      </c>
      <c r="V372" s="87">
        <v>1.5301319484053</v>
      </c>
      <c r="W372" s="87">
        <f>+(S372/100)*R372</f>
        <v>335.81174700230002</v>
      </c>
      <c r="Z372" t="e">
        <v>#N/A</v>
      </c>
      <c r="AA372" t="e">
        <v>#N/A</v>
      </c>
    </row>
    <row r="373" spans="1:27">
      <c r="A373" s="130" t="s">
        <v>554</v>
      </c>
      <c r="B373" s="130" t="s">
        <v>8</v>
      </c>
      <c r="C373" s="130">
        <v>5444434</v>
      </c>
      <c r="D373" s="130" t="s">
        <v>555</v>
      </c>
      <c r="E373" s="126">
        <f>+IF(F373="x",1,0)+IF(G373="x",0.25,0)+IF(H373="x",1,0)+IF(I373="x",0.3,0)</f>
        <v>2.25</v>
      </c>
      <c r="F373" s="127" t="s">
        <v>3212</v>
      </c>
      <c r="G373" s="127" t="s">
        <v>3212</v>
      </c>
      <c r="H373" s="127" t="s">
        <v>3212</v>
      </c>
      <c r="I373" s="127"/>
      <c r="J373" s="48"/>
      <c r="K373" s="48"/>
      <c r="L373" s="89">
        <f>+L$5*E373</f>
        <v>2687.2479711451756</v>
      </c>
      <c r="M373" s="89">
        <f>+M$5*E373</f>
        <v>762.95795085662758</v>
      </c>
      <c r="N373" s="89">
        <f>+L373+M373</f>
        <v>3450.2059220018032</v>
      </c>
      <c r="O373" s="89">
        <f>+O$5*E373</f>
        <v>38147.897542831379</v>
      </c>
      <c r="P373" s="128">
        <v>1.0900000000000001</v>
      </c>
      <c r="Q373" s="48" t="s">
        <v>3228</v>
      </c>
      <c r="R373" s="87">
        <v>339.03999949960001</v>
      </c>
      <c r="S373" s="87">
        <v>100</v>
      </c>
      <c r="T373" s="87">
        <v>1.3242771625519001</v>
      </c>
      <c r="U373" s="87">
        <v>1.7131706476212001</v>
      </c>
      <c r="V373" s="87">
        <v>1.5388398574746001</v>
      </c>
      <c r="W373" s="87">
        <f>+(S373/100)*R373</f>
        <v>339.03999949960001</v>
      </c>
      <c r="Z373" t="e">
        <v>#N/A</v>
      </c>
      <c r="AA373" t="e">
        <v>#N/A</v>
      </c>
    </row>
    <row r="374" spans="1:27">
      <c r="A374" s="130" t="s">
        <v>560</v>
      </c>
      <c r="B374" s="130" t="s">
        <v>8</v>
      </c>
      <c r="C374" s="130">
        <v>5444394</v>
      </c>
      <c r="D374" s="130" t="s">
        <v>561</v>
      </c>
      <c r="E374" s="65">
        <f>+IF(F374="x",1,0)+IF(G374="x",0.25,0)+IF(H374="x",1,0)+IF(I374="x",0.3,0)</f>
        <v>2.25</v>
      </c>
      <c r="F374" s="127" t="s">
        <v>3212</v>
      </c>
      <c r="G374" s="127" t="s">
        <v>3212</v>
      </c>
      <c r="H374" s="127" t="s">
        <v>3212</v>
      </c>
      <c r="I374" s="127"/>
      <c r="J374" s="48"/>
      <c r="K374" s="48"/>
      <c r="L374" s="89">
        <f>+L$5*E374</f>
        <v>2687.2479711451756</v>
      </c>
      <c r="M374" s="89">
        <f>+M$5*E374</f>
        <v>762.95795085662758</v>
      </c>
      <c r="N374" s="89">
        <f>+L374+M374</f>
        <v>3450.2059220018032</v>
      </c>
      <c r="O374" s="89">
        <f>+O$5*E374</f>
        <v>38147.897542831379</v>
      </c>
      <c r="P374" s="128">
        <v>0.98899999999999999</v>
      </c>
      <c r="Q374" s="48" t="s">
        <v>3228</v>
      </c>
      <c r="R374" s="87">
        <v>957.37479100867995</v>
      </c>
      <c r="S374" s="87">
        <v>100</v>
      </c>
      <c r="T374" s="87">
        <v>1.2478442192078001</v>
      </c>
      <c r="U374" s="87">
        <v>1.8936870098114</v>
      </c>
      <c r="V374" s="87">
        <v>1.5121713354918001</v>
      </c>
      <c r="W374" s="87">
        <f>+(S374/100)*R374</f>
        <v>957.37479100867995</v>
      </c>
      <c r="Z374" t="e">
        <v>#N/A</v>
      </c>
      <c r="AA374" t="e">
        <v>#N/A</v>
      </c>
    </row>
    <row r="375" spans="1:27">
      <c r="A375" s="130" t="s">
        <v>562</v>
      </c>
      <c r="B375" s="130" t="s">
        <v>8</v>
      </c>
      <c r="C375" s="130">
        <v>5444391</v>
      </c>
      <c r="D375" s="130" t="s">
        <v>563</v>
      </c>
      <c r="E375" s="65">
        <f>+IF(F375="x",1,0)+IF(G375="x",0.25,0)+IF(H375="x",1,0)+IF(I375="x",0.3,0)</f>
        <v>2.25</v>
      </c>
      <c r="F375" s="127" t="s">
        <v>3212</v>
      </c>
      <c r="G375" s="127" t="s">
        <v>3212</v>
      </c>
      <c r="H375" s="127" t="s">
        <v>3212</v>
      </c>
      <c r="I375" s="127"/>
      <c r="J375" s="48"/>
      <c r="K375" s="48"/>
      <c r="L375" s="89">
        <f>+L$5*E375</f>
        <v>2687.2479711451756</v>
      </c>
      <c r="M375" s="89">
        <f>+M$5*E375</f>
        <v>762.95795085662758</v>
      </c>
      <c r="N375" s="89">
        <f>+L375+M375</f>
        <v>3450.2059220018032</v>
      </c>
      <c r="O375" s="89">
        <f>+O$5*E375</f>
        <v>38147.897542831379</v>
      </c>
      <c r="P375" s="128">
        <v>1.08</v>
      </c>
      <c r="Q375" s="48" t="s">
        <v>3228</v>
      </c>
      <c r="R375" s="87">
        <v>735.95773650045999</v>
      </c>
      <c r="S375" s="87">
        <v>100</v>
      </c>
      <c r="T375" s="87">
        <v>1.3830475807189999</v>
      </c>
      <c r="U375" s="87">
        <v>1.7053906917571999</v>
      </c>
      <c r="V375" s="87">
        <v>1.4875882902452999</v>
      </c>
      <c r="W375" s="87">
        <f>+(S375/100)*R375</f>
        <v>735.95773650045999</v>
      </c>
      <c r="Z375" t="e">
        <v>#N/A</v>
      </c>
      <c r="AA375" t="e">
        <v>#N/A</v>
      </c>
    </row>
    <row r="376" spans="1:27">
      <c r="A376" s="130" t="s">
        <v>564</v>
      </c>
      <c r="B376" s="130" t="s">
        <v>8</v>
      </c>
      <c r="C376" s="130">
        <v>5444396</v>
      </c>
      <c r="D376" s="130" t="s">
        <v>565</v>
      </c>
      <c r="E376" s="126">
        <f>+IF(F376="x",1,0)+IF(G376="x",0.25,0)+IF(H376="x",1,0)+IF(I376="x",0.3,0)</f>
        <v>2.25</v>
      </c>
      <c r="F376" s="127" t="s">
        <v>3212</v>
      </c>
      <c r="G376" s="127" t="s">
        <v>3212</v>
      </c>
      <c r="H376" s="127" t="s">
        <v>3212</v>
      </c>
      <c r="I376" s="127"/>
      <c r="J376" s="48"/>
      <c r="K376" s="48"/>
      <c r="L376" s="89">
        <f>+L$5*E376</f>
        <v>2687.2479711451756</v>
      </c>
      <c r="M376" s="89">
        <f>+M$5*E376</f>
        <v>762.95795085662758</v>
      </c>
      <c r="N376" s="89">
        <f>+L376+M376</f>
        <v>3450.2059220018032</v>
      </c>
      <c r="O376" s="89">
        <f>+O$5*E376</f>
        <v>38147.897542831379</v>
      </c>
      <c r="P376" s="128">
        <v>0.78900000000000003</v>
      </c>
      <c r="Q376" s="48" t="s">
        <v>3228</v>
      </c>
      <c r="R376" s="87">
        <v>822.59561000375004</v>
      </c>
      <c r="S376" s="87">
        <v>100</v>
      </c>
      <c r="T376" s="87">
        <v>1.7468137741089</v>
      </c>
      <c r="U376" s="87">
        <v>1.9478313922882</v>
      </c>
      <c r="V376" s="87">
        <v>1.8698785803807001</v>
      </c>
      <c r="W376" s="87">
        <f>+(S376/100)*R376</f>
        <v>822.59561000375004</v>
      </c>
      <c r="Z376" t="e">
        <v>#N/A</v>
      </c>
      <c r="AA376" t="e">
        <v>#N/A</v>
      </c>
    </row>
    <row r="377" spans="1:27">
      <c r="A377" s="130" t="s">
        <v>566</v>
      </c>
      <c r="B377" s="130" t="s">
        <v>8</v>
      </c>
      <c r="C377" s="130">
        <v>5444392</v>
      </c>
      <c r="D377" s="130" t="s">
        <v>567</v>
      </c>
      <c r="E377" s="126">
        <f>+IF(F377="x",1,0)+IF(G377="x",0.25,0)+IF(H377="x",1,0)+IF(I377="x",0.3,0)</f>
        <v>2.25</v>
      </c>
      <c r="F377" s="127" t="s">
        <v>3212</v>
      </c>
      <c r="G377" s="127" t="s">
        <v>3212</v>
      </c>
      <c r="H377" s="127" t="s">
        <v>3212</v>
      </c>
      <c r="I377" s="127"/>
      <c r="J377" s="48"/>
      <c r="K377" s="48"/>
      <c r="L377" s="89">
        <f>+L$5*E377</f>
        <v>2687.2479711451756</v>
      </c>
      <c r="M377" s="89">
        <f>+M$5*E377</f>
        <v>762.95795085662758</v>
      </c>
      <c r="N377" s="89">
        <f>+L377+M377</f>
        <v>3450.2059220018032</v>
      </c>
      <c r="O377" s="89">
        <f>+O$5*E377</f>
        <v>38147.897542831379</v>
      </c>
      <c r="P377" s="128">
        <v>0.80700000000000005</v>
      </c>
      <c r="Q377" s="48" t="s">
        <v>3228</v>
      </c>
      <c r="R377" s="87">
        <v>736.09077200215995</v>
      </c>
      <c r="S377" s="87">
        <v>100</v>
      </c>
      <c r="T377" s="87">
        <v>1.5849062204361</v>
      </c>
      <c r="U377" s="87">
        <v>2.0911300182343</v>
      </c>
      <c r="V377" s="87">
        <v>1.8192061819812999</v>
      </c>
      <c r="W377" s="87">
        <f>+(S377/100)*R377</f>
        <v>736.09077200215995</v>
      </c>
      <c r="Z377" t="e">
        <v>#N/A</v>
      </c>
      <c r="AA377" t="e">
        <v>#N/A</v>
      </c>
    </row>
    <row r="378" spans="1:27">
      <c r="A378" s="130" t="s">
        <v>568</v>
      </c>
      <c r="B378" s="130" t="s">
        <v>8</v>
      </c>
      <c r="C378" s="130">
        <v>5444177</v>
      </c>
      <c r="D378" s="130" t="s">
        <v>569</v>
      </c>
      <c r="E378" s="126">
        <f>+IF(F378="x",1,0)+IF(G378="x",0.25,0)+IF(H378="x",1,0)+IF(I378="x",0.3,0)</f>
        <v>2.5499999999999998</v>
      </c>
      <c r="F378" s="127" t="s">
        <v>3212</v>
      </c>
      <c r="G378" s="127" t="s">
        <v>3212</v>
      </c>
      <c r="H378" s="127" t="s">
        <v>3212</v>
      </c>
      <c r="I378" s="127" t="s">
        <v>3212</v>
      </c>
      <c r="J378" s="48"/>
      <c r="K378" s="48"/>
      <c r="L378" s="89">
        <f>+L$5*E378</f>
        <v>3045.5477006311989</v>
      </c>
      <c r="M378" s="89">
        <f>+M$5*E378</f>
        <v>864.68567763751116</v>
      </c>
      <c r="N378" s="89">
        <f>+L378+M378</f>
        <v>3910.2333782687101</v>
      </c>
      <c r="O378" s="89">
        <f>+O$5*E378</f>
        <v>43234.283881875563</v>
      </c>
      <c r="P378" s="128">
        <v>0.85299999999999998</v>
      </c>
      <c r="Q378" s="48">
        <v>0.41199999999999998</v>
      </c>
      <c r="R378" s="87">
        <v>1106.4602920177999</v>
      </c>
      <c r="S378" s="87">
        <v>100</v>
      </c>
      <c r="T378" s="87">
        <v>1.6069844961166</v>
      </c>
      <c r="U378" s="87">
        <v>1.9925136566162001</v>
      </c>
      <c r="V378" s="87">
        <v>1.7175639916823999</v>
      </c>
      <c r="W378" s="87">
        <f>+(S378/100)*R378</f>
        <v>1106.4602920177999</v>
      </c>
      <c r="Z378" t="e">
        <v>#N/A</v>
      </c>
      <c r="AA378" t="e">
        <v>#N/A</v>
      </c>
    </row>
    <row r="379" spans="1:27">
      <c r="A379" s="130" t="s">
        <v>570</v>
      </c>
      <c r="B379" s="130" t="s">
        <v>8</v>
      </c>
      <c r="C379" s="130">
        <v>5444393</v>
      </c>
      <c r="D379" s="130" t="s">
        <v>571</v>
      </c>
      <c r="E379" s="126">
        <f>+IF(F379="x",1,0)+IF(G379="x",0.25,0)+IF(H379="x",1,0)+IF(I379="x",0.3,0)</f>
        <v>2.5499999999999998</v>
      </c>
      <c r="F379" s="127" t="s">
        <v>3212</v>
      </c>
      <c r="G379" s="127" t="s">
        <v>3212</v>
      </c>
      <c r="H379" s="127" t="s">
        <v>3212</v>
      </c>
      <c r="I379" s="127" t="s">
        <v>3212</v>
      </c>
      <c r="J379" s="48"/>
      <c r="K379" s="48"/>
      <c r="L379" s="89">
        <f>+L$5*E379</f>
        <v>3045.5477006311989</v>
      </c>
      <c r="M379" s="89">
        <f>+M$5*E379</f>
        <v>864.68567763751116</v>
      </c>
      <c r="N379" s="89">
        <f>+L379+M379</f>
        <v>3910.2333782687101</v>
      </c>
      <c r="O379" s="89">
        <f>+O$5*E379</f>
        <v>43234.283881875563</v>
      </c>
      <c r="P379" s="128">
        <v>0.83099999999999996</v>
      </c>
      <c r="Q379" s="48">
        <v>0.67100000000000004</v>
      </c>
      <c r="R379" s="87">
        <v>811.94220499335995</v>
      </c>
      <c r="S379" s="87">
        <v>100</v>
      </c>
      <c r="T379" s="87">
        <v>1.7058111429214</v>
      </c>
      <c r="U379" s="87">
        <v>2.1256141662597998</v>
      </c>
      <c r="V379" s="87">
        <v>1.9201835632324</v>
      </c>
      <c r="W379" s="87">
        <f>+(S379/100)*R379</f>
        <v>811.94220499335995</v>
      </c>
      <c r="Z379" t="e">
        <v>#N/A</v>
      </c>
      <c r="AA379" t="e">
        <v>#N/A</v>
      </c>
    </row>
    <row r="380" spans="1:27">
      <c r="A380" s="130" t="s">
        <v>572</v>
      </c>
      <c r="B380" s="130" t="s">
        <v>24</v>
      </c>
      <c r="C380" s="130">
        <v>5443106</v>
      </c>
      <c r="D380" s="130" t="s">
        <v>573</v>
      </c>
      <c r="E380" s="65">
        <f>+IF(F380="x",1,0)+IF(G380="x",0.25,0)+IF(H380="x",1,0)+IF(I380="x",0.3,0)</f>
        <v>2.25</v>
      </c>
      <c r="F380" s="127" t="s">
        <v>3212</v>
      </c>
      <c r="G380" s="127" t="s">
        <v>3212</v>
      </c>
      <c r="H380" s="127" t="s">
        <v>3212</v>
      </c>
      <c r="I380" s="127"/>
      <c r="J380" s="48"/>
      <c r="K380" s="48"/>
      <c r="L380" s="89">
        <f>+L$5*E380</f>
        <v>2687.2479711451756</v>
      </c>
      <c r="M380" s="89">
        <f>+M$5*E380</f>
        <v>762.95795085662758</v>
      </c>
      <c r="N380" s="89">
        <f>+L380+M380</f>
        <v>3450.2059220018032</v>
      </c>
      <c r="O380" s="89">
        <f>+O$5*E380</f>
        <v>38147.897542831379</v>
      </c>
      <c r="P380" s="128">
        <v>0.92400000000000004</v>
      </c>
      <c r="Q380" s="48" t="s">
        <v>3228</v>
      </c>
      <c r="R380" s="87">
        <v>750.05165250234995</v>
      </c>
      <c r="S380" s="87">
        <v>100</v>
      </c>
      <c r="T380" s="87">
        <v>1.2956805229187001</v>
      </c>
      <c r="U380" s="87">
        <v>1.5280283689498999</v>
      </c>
      <c r="V380" s="87">
        <v>1.4419788116901999</v>
      </c>
      <c r="W380" s="87">
        <f>+(S380/100)*R380</f>
        <v>750.05165250234995</v>
      </c>
      <c r="Z380" t="e">
        <v>#N/A</v>
      </c>
      <c r="AA380" t="e">
        <v>#N/A</v>
      </c>
    </row>
    <row r="381" spans="1:27">
      <c r="A381" s="130" t="s">
        <v>574</v>
      </c>
      <c r="B381" s="130" t="s">
        <v>24</v>
      </c>
      <c r="C381" s="130">
        <v>5443006</v>
      </c>
      <c r="D381" s="130" t="s">
        <v>3226</v>
      </c>
      <c r="E381" s="126">
        <f>+IF(F381="x",1,0)+IF(G381="x",0.25,0)+IF(H381="x",1,0)+IF(I381="x",0.3,0)</f>
        <v>2.25</v>
      </c>
      <c r="F381" s="127" t="s">
        <v>3212</v>
      </c>
      <c r="G381" s="127" t="s">
        <v>3212</v>
      </c>
      <c r="H381" s="126" t="s">
        <v>3212</v>
      </c>
      <c r="I381" s="127"/>
      <c r="J381" s="48"/>
      <c r="K381" s="48"/>
      <c r="L381" s="89">
        <f>+L$5*E381</f>
        <v>2687.2479711451756</v>
      </c>
      <c r="M381" s="89">
        <f>+M$5*E381</f>
        <v>762.95795085662758</v>
      </c>
      <c r="N381" s="89">
        <f>+L381+M381</f>
        <v>3450.2059220018032</v>
      </c>
      <c r="O381" s="89">
        <f>+O$5*E381</f>
        <v>38147.897542831379</v>
      </c>
      <c r="P381" s="128">
        <v>1.242</v>
      </c>
      <c r="Q381" s="48" t="s">
        <v>3228</v>
      </c>
      <c r="R381" s="87">
        <v>1907.5887144839</v>
      </c>
      <c r="S381" s="87">
        <v>100</v>
      </c>
      <c r="T381" s="87">
        <v>1.1019172668457</v>
      </c>
      <c r="U381" s="87">
        <v>1.5295002460480001</v>
      </c>
      <c r="V381" s="87">
        <v>1.2953017246453999</v>
      </c>
      <c r="W381" s="87">
        <f>+(S381/100)*R381</f>
        <v>1907.5887144839</v>
      </c>
      <c r="Z381" t="e">
        <v>#N/A</v>
      </c>
      <c r="AA381" t="e">
        <v>#N/A</v>
      </c>
    </row>
    <row r="382" spans="1:27">
      <c r="A382" s="130" t="s">
        <v>575</v>
      </c>
      <c r="B382" s="130" t="s">
        <v>24</v>
      </c>
      <c r="C382" s="130">
        <v>5443014</v>
      </c>
      <c r="D382" s="130" t="s">
        <v>576</v>
      </c>
      <c r="E382" s="126">
        <f>+IF(F382="x",1,0)+IF(G382="x",0.25,0)+IF(H382="x",1,0)+IF(I382="x",0.3,0)</f>
        <v>2.25</v>
      </c>
      <c r="F382" s="127" t="s">
        <v>3212</v>
      </c>
      <c r="G382" s="127" t="s">
        <v>3212</v>
      </c>
      <c r="H382" s="127" t="s">
        <v>3212</v>
      </c>
      <c r="I382" s="127"/>
      <c r="J382" s="48"/>
      <c r="K382" s="48"/>
      <c r="L382" s="89">
        <f>+L$5*E382</f>
        <v>2687.2479711451756</v>
      </c>
      <c r="M382" s="89">
        <f>+M$5*E382</f>
        <v>762.95795085662758</v>
      </c>
      <c r="N382" s="89">
        <f>+L382+M382</f>
        <v>3450.2059220018032</v>
      </c>
      <c r="O382" s="89">
        <f>+O$5*E382</f>
        <v>38147.897542831379</v>
      </c>
      <c r="P382" s="128">
        <v>1.19</v>
      </c>
      <c r="Q382" s="48" t="s">
        <v>3228</v>
      </c>
      <c r="R382" s="87">
        <v>293.45095899325003</v>
      </c>
      <c r="S382" s="87">
        <v>100</v>
      </c>
      <c r="T382" s="87">
        <v>1.4733582735062001</v>
      </c>
      <c r="U382" s="87">
        <v>1.536754488945</v>
      </c>
      <c r="V382" s="87">
        <v>1.5137076593459999</v>
      </c>
      <c r="W382" s="87">
        <f>+(S382/100)*R382</f>
        <v>293.45095899325003</v>
      </c>
      <c r="Z382" t="e">
        <v>#N/A</v>
      </c>
      <c r="AA382" t="e">
        <v>#N/A</v>
      </c>
    </row>
    <row r="383" spans="1:27">
      <c r="A383" s="131" t="s">
        <v>577</v>
      </c>
      <c r="B383" s="131" t="s">
        <v>24</v>
      </c>
      <c r="C383" s="131">
        <v>5443016</v>
      </c>
      <c r="D383" s="131" t="s">
        <v>576</v>
      </c>
      <c r="E383" s="126">
        <f>+IF(F383="x",1,0)+IF(G383="x",0.25,0)+IF(H383="x",1,0)+IF(I383="x",0.3,0)+J383+K383</f>
        <v>1.25</v>
      </c>
      <c r="F383" s="126" t="s">
        <v>3212</v>
      </c>
      <c r="G383" s="127" t="s">
        <v>3212</v>
      </c>
      <c r="H383" s="127"/>
      <c r="I383" s="127"/>
      <c r="J383" s="48"/>
      <c r="K383" s="48"/>
      <c r="L383" s="89">
        <f>+L$5*E383</f>
        <v>1492.9155395250975</v>
      </c>
      <c r="M383" s="89">
        <f>+M$5*E383</f>
        <v>423.86552825368199</v>
      </c>
      <c r="N383" s="89">
        <f>+L383+M383</f>
        <v>1916.7810677787795</v>
      </c>
      <c r="O383" s="89">
        <f>+O$5*E383</f>
        <v>21193.276412684099</v>
      </c>
      <c r="P383" s="127"/>
      <c r="Q383" s="48"/>
      <c r="R383" s="87">
        <v>206.63954700137</v>
      </c>
      <c r="S383" s="87">
        <v>100</v>
      </c>
      <c r="T383" s="87">
        <v>1.4288862943648999</v>
      </c>
      <c r="U383" s="87">
        <v>1.520879149437</v>
      </c>
      <c r="V383" s="87">
        <v>1.4810725367732001</v>
      </c>
      <c r="W383" s="87">
        <v>206.63954700331999</v>
      </c>
      <c r="Z383" t="e">
        <v>#N/A</v>
      </c>
      <c r="AA383" t="e">
        <v>#N/A</v>
      </c>
    </row>
    <row r="384" spans="1:27">
      <c r="A384" s="131" t="s">
        <v>578</v>
      </c>
      <c r="B384" s="131" t="s">
        <v>15</v>
      </c>
      <c r="C384" s="131">
        <v>5444956</v>
      </c>
      <c r="D384" s="131" t="s">
        <v>576</v>
      </c>
      <c r="E384" s="126">
        <f>+IF(F384="x",1,0)+IF(G384="x",0.25,0)+IF(H384="x",1,0)+IF(I384="x",0.3,0)+J384+K384</f>
        <v>1.25</v>
      </c>
      <c r="F384" s="126" t="s">
        <v>3212</v>
      </c>
      <c r="G384" s="127" t="s">
        <v>3212</v>
      </c>
      <c r="H384" s="127"/>
      <c r="I384" s="127"/>
      <c r="J384" s="48"/>
      <c r="K384" s="48"/>
      <c r="L384" s="89">
        <f>+L$5*E384</f>
        <v>1492.9155395250975</v>
      </c>
      <c r="M384" s="89">
        <f>+M$5*E384</f>
        <v>423.86552825368199</v>
      </c>
      <c r="N384" s="89">
        <f>+L384+M384</f>
        <v>1916.7810677787795</v>
      </c>
      <c r="O384" s="89">
        <f>+O$5*E384</f>
        <v>21193.276412684099</v>
      </c>
      <c r="P384" s="127"/>
      <c r="Q384" s="48"/>
      <c r="R384" s="87">
        <v>283.21351500475998</v>
      </c>
      <c r="S384" s="87">
        <v>100</v>
      </c>
      <c r="T384" s="87">
        <v>1.4251013994217001</v>
      </c>
      <c r="U384" s="87">
        <v>1.5305515527725</v>
      </c>
      <c r="V384" s="87">
        <v>1.4735237757365001</v>
      </c>
      <c r="W384" s="87">
        <v>283.21351500532001</v>
      </c>
      <c r="Z384" t="e">
        <v>#N/A</v>
      </c>
      <c r="AA384" t="e">
        <v>#N/A</v>
      </c>
    </row>
    <row r="385" spans="1:27">
      <c r="A385" s="130" t="s">
        <v>579</v>
      </c>
      <c r="B385" s="130" t="s">
        <v>24</v>
      </c>
      <c r="C385" s="130">
        <v>5443009</v>
      </c>
      <c r="D385" s="130" t="s">
        <v>580</v>
      </c>
      <c r="E385" s="126">
        <f>+IF(F385="x",1,0)+IF(G385="x",0.25,0)+IF(H385="x",1,0)+IF(I385="x",0.3,0)</f>
        <v>2.25</v>
      </c>
      <c r="F385" s="127" t="s">
        <v>3212</v>
      </c>
      <c r="G385" s="127" t="s">
        <v>3212</v>
      </c>
      <c r="H385" s="126" t="s">
        <v>3212</v>
      </c>
      <c r="I385" s="127"/>
      <c r="J385" s="48"/>
      <c r="K385" s="48"/>
      <c r="L385" s="89">
        <f>+L$5*E385</f>
        <v>2687.2479711451756</v>
      </c>
      <c r="M385" s="89">
        <f>+M$5*E385</f>
        <v>762.95795085662758</v>
      </c>
      <c r="N385" s="89">
        <f>+L385+M385</f>
        <v>3450.2059220018032</v>
      </c>
      <c r="O385" s="89">
        <f>+O$5*E385</f>
        <v>38147.897542831379</v>
      </c>
      <c r="P385" s="128">
        <v>0.91900000000000004</v>
      </c>
      <c r="Q385" s="48" t="s">
        <v>3228</v>
      </c>
      <c r="R385" s="87">
        <v>595.70114299816998</v>
      </c>
      <c r="S385" s="87">
        <v>100</v>
      </c>
      <c r="T385" s="87">
        <v>1.2820130586623999</v>
      </c>
      <c r="U385" s="87">
        <v>1.4894438982010001</v>
      </c>
      <c r="V385" s="87">
        <v>1.3962582992182999</v>
      </c>
      <c r="W385" s="87">
        <f>+(S385/100)*R385</f>
        <v>595.70114299816998</v>
      </c>
      <c r="Z385" t="e">
        <v>#N/A</v>
      </c>
      <c r="AA385" t="e">
        <v>#N/A</v>
      </c>
    </row>
    <row r="386" spans="1:27">
      <c r="A386" s="130" t="s">
        <v>581</v>
      </c>
      <c r="B386" s="130" t="s">
        <v>24</v>
      </c>
      <c r="C386" s="130">
        <v>5443012</v>
      </c>
      <c r="D386" s="130" t="s">
        <v>582</v>
      </c>
      <c r="E386" s="126">
        <f>+IF(F386="x",1,0)+IF(G386="x",0.25,0)+IF(H386="x",1,0)+IF(I386="x",0.3,0)</f>
        <v>2.25</v>
      </c>
      <c r="F386" s="127" t="s">
        <v>3212</v>
      </c>
      <c r="G386" s="127" t="s">
        <v>3212</v>
      </c>
      <c r="H386" s="127" t="s">
        <v>3212</v>
      </c>
      <c r="I386" s="127"/>
      <c r="J386" s="48"/>
      <c r="K386" s="48"/>
      <c r="L386" s="89">
        <f>+L$5*E386</f>
        <v>2687.2479711451756</v>
      </c>
      <c r="M386" s="89">
        <f>+M$5*E386</f>
        <v>762.95795085662758</v>
      </c>
      <c r="N386" s="89">
        <f>+L386+M386</f>
        <v>3450.2059220018032</v>
      </c>
      <c r="O386" s="89">
        <f>+O$5*E386</f>
        <v>38147.897542831379</v>
      </c>
      <c r="P386" s="128">
        <v>1.2569999999999999</v>
      </c>
      <c r="Q386" s="48" t="s">
        <v>3228</v>
      </c>
      <c r="R386" s="87">
        <v>593.38638750317</v>
      </c>
      <c r="S386" s="87">
        <v>100</v>
      </c>
      <c r="T386" s="87">
        <v>0.98563820123671997</v>
      </c>
      <c r="U386" s="87">
        <v>1.3942970037460001</v>
      </c>
      <c r="V386" s="87">
        <v>1.2152735126984999</v>
      </c>
      <c r="W386" s="87">
        <f>+(S386/100)*R386</f>
        <v>593.38638750317</v>
      </c>
      <c r="Z386" t="e">
        <v>#N/A</v>
      </c>
      <c r="AA386" t="e">
        <v>#N/A</v>
      </c>
    </row>
    <row r="387" spans="1:27">
      <c r="A387" s="130" t="s">
        <v>874</v>
      </c>
      <c r="B387" s="130" t="s">
        <v>24</v>
      </c>
      <c r="C387" s="130">
        <v>7607464</v>
      </c>
      <c r="D387" s="130" t="s">
        <v>2827</v>
      </c>
      <c r="E387" s="126">
        <f>+IF(F387="x",1,0)+IF(G387="x",0.25,0)+IF(H387="x",1,0)+IF(I387="x",0.3,0)</f>
        <v>2.25</v>
      </c>
      <c r="F387" s="127" t="s">
        <v>3212</v>
      </c>
      <c r="G387" s="127" t="s">
        <v>3212</v>
      </c>
      <c r="H387" s="126" t="s">
        <v>3212</v>
      </c>
      <c r="I387" s="127"/>
      <c r="J387" s="48"/>
      <c r="K387" s="48"/>
      <c r="L387" s="89">
        <f>+L$5*E387</f>
        <v>2687.2479711451756</v>
      </c>
      <c r="M387" s="89">
        <f>+M$5*E387</f>
        <v>762.95795085662758</v>
      </c>
      <c r="N387" s="89">
        <f>+L387+M387</f>
        <v>3450.2059220018032</v>
      </c>
      <c r="O387" s="89">
        <f>+O$5*E387</f>
        <v>38147.897542831379</v>
      </c>
      <c r="P387" s="128">
        <v>1.498</v>
      </c>
      <c r="Q387" s="48" t="s">
        <v>3228</v>
      </c>
      <c r="R387" s="87">
        <v>831.22443349930995</v>
      </c>
      <c r="S387" s="87">
        <v>100</v>
      </c>
      <c r="T387" s="87">
        <v>0.90647172927856001</v>
      </c>
      <c r="U387" s="87">
        <v>1.4607421159744001</v>
      </c>
      <c r="V387" s="87">
        <v>1.1655983119847</v>
      </c>
      <c r="W387" s="87">
        <f>+(S387/100)*R387</f>
        <v>831.22443349930995</v>
      </c>
      <c r="Z387" t="e">
        <v>#N/A</v>
      </c>
      <c r="AA387" t="e">
        <v>#N/A</v>
      </c>
    </row>
    <row r="388" spans="1:27">
      <c r="A388" s="130" t="s">
        <v>337</v>
      </c>
      <c r="B388" s="130" t="s">
        <v>24</v>
      </c>
      <c r="C388" s="130">
        <v>5443090</v>
      </c>
      <c r="D388" s="130" t="s">
        <v>336</v>
      </c>
      <c r="E388" s="126">
        <f>+IF(F388="x",1,0)+IF(G388="x",0.25,0)+IF(H388="x",1,0)+IF(I388="x",0.3,0)</f>
        <v>2.25</v>
      </c>
      <c r="F388" s="127" t="s">
        <v>3212</v>
      </c>
      <c r="G388" s="127" t="s">
        <v>3212</v>
      </c>
      <c r="H388" s="127" t="s">
        <v>3212</v>
      </c>
      <c r="I388" s="127"/>
      <c r="J388" s="48"/>
      <c r="K388" s="48"/>
      <c r="L388" s="89">
        <f>+L$5*E388</f>
        <v>2687.2479711451756</v>
      </c>
      <c r="M388" s="89">
        <f>+M$5*E388</f>
        <v>762.95795085662758</v>
      </c>
      <c r="N388" s="89">
        <f>+L388+M388</f>
        <v>3450.2059220018032</v>
      </c>
      <c r="O388" s="89">
        <f>+O$5*E388</f>
        <v>38147.897542831379</v>
      </c>
      <c r="P388" s="128">
        <v>1.919</v>
      </c>
      <c r="Q388" s="48" t="s">
        <v>3228</v>
      </c>
      <c r="R388" s="87">
        <v>571.35199549838001</v>
      </c>
      <c r="S388" s="87">
        <v>100</v>
      </c>
      <c r="T388" s="87">
        <v>0.50885212421417003</v>
      </c>
      <c r="U388" s="87">
        <v>1.6088769435882999</v>
      </c>
      <c r="V388" s="87">
        <v>1.1889230908402999</v>
      </c>
      <c r="W388" s="87">
        <f>+(S388/100)*R388</f>
        <v>571.35199549838001</v>
      </c>
      <c r="Z388" t="e">
        <v>#N/A</v>
      </c>
      <c r="AA388" t="e">
        <v>#N/A</v>
      </c>
    </row>
    <row r="389" spans="1:27">
      <c r="A389" s="119" t="s">
        <v>3147</v>
      </c>
      <c r="B389" s="119" t="s">
        <v>15</v>
      </c>
      <c r="C389" s="119">
        <v>100033161</v>
      </c>
      <c r="D389" s="119" t="s">
        <v>3148</v>
      </c>
      <c r="E389" s="126">
        <f>+IF(F389="x",1,0)+IF(G389="x",0.25,0)+IF(H389="x",1,0)+IF(I389="x",0.3,0)+J389</f>
        <v>2.6997032604510349</v>
      </c>
      <c r="F389" s="127" t="s">
        <v>3212</v>
      </c>
      <c r="G389" s="127" t="s">
        <v>3213</v>
      </c>
      <c r="H389" s="127" t="s">
        <v>3212</v>
      </c>
      <c r="I389" s="127"/>
      <c r="J389" s="48">
        <f>0.75*(W389/10000)</f>
        <v>0.69970326045103504</v>
      </c>
      <c r="K389" s="48"/>
      <c r="L389" s="89">
        <f>+L$5*E389</f>
        <v>3224.3431597071376</v>
      </c>
      <c r="M389" s="89">
        <f>+M$5*E389</f>
        <v>915.44891889541248</v>
      </c>
      <c r="N389" s="89">
        <f>+L389+M389</f>
        <v>4139.7920786025497</v>
      </c>
      <c r="O389" s="89">
        <f>+O$5*E389</f>
        <v>45772.445944770618</v>
      </c>
      <c r="P389" s="128">
        <v>1.0169999999999999</v>
      </c>
      <c r="Q389" s="48" t="s">
        <v>3228</v>
      </c>
      <c r="R389" s="87">
        <v>9329.3768060138009</v>
      </c>
      <c r="S389" s="87">
        <v>100</v>
      </c>
      <c r="T389" s="87">
        <v>1.0451444387436</v>
      </c>
      <c r="U389" s="87">
        <v>2.0326750278472998</v>
      </c>
      <c r="V389" s="87">
        <v>1.5377182423803999</v>
      </c>
      <c r="W389" s="87">
        <f>+(S389/100)*R389</f>
        <v>9329.3768060138009</v>
      </c>
      <c r="Z389" t="e">
        <v>#N/A</v>
      </c>
      <c r="AA389" t="e">
        <v>#N/A</v>
      </c>
    </row>
    <row r="390" spans="1:27">
      <c r="A390" s="119" t="s">
        <v>583</v>
      </c>
      <c r="B390" s="119" t="s">
        <v>8</v>
      </c>
      <c r="C390" s="119">
        <v>5444210</v>
      </c>
      <c r="D390" s="119" t="s">
        <v>3227</v>
      </c>
      <c r="E390" s="126">
        <f>+IF(F390="x",1,0)+IF(G390="x",0.25,0)+IF(H390="x",1,0)+IF(I390="x",0.3,0)+J390</f>
        <v>2.4913428952618699</v>
      </c>
      <c r="F390" s="127" t="s">
        <v>3212</v>
      </c>
      <c r="G390" s="127" t="s">
        <v>3213</v>
      </c>
      <c r="H390" s="127" t="s">
        <v>3212</v>
      </c>
      <c r="I390" s="127"/>
      <c r="J390" s="48">
        <f>0.75*(W390/10000)</f>
        <v>0.49134289526187003</v>
      </c>
      <c r="K390" s="48"/>
      <c r="L390" s="89">
        <f>+L$5*E390</f>
        <v>2975.4916180975147</v>
      </c>
      <c r="M390" s="89">
        <f>+M$5*E390</f>
        <v>844.79549788898396</v>
      </c>
      <c r="N390" s="89">
        <f>+L390+M390</f>
        <v>3820.2871159864985</v>
      </c>
      <c r="O390" s="89">
        <f>+O$5*E390</f>
        <v>42239.774894449198</v>
      </c>
      <c r="P390" s="128">
        <v>0.753</v>
      </c>
      <c r="Q390" s="48" t="s">
        <v>3228</v>
      </c>
      <c r="R390" s="87">
        <v>6551.2386034915999</v>
      </c>
      <c r="S390" s="87">
        <v>100</v>
      </c>
      <c r="T390" s="87">
        <v>1.6532437801361</v>
      </c>
      <c r="U390" s="87">
        <v>2.1254038810729998</v>
      </c>
      <c r="V390" s="87">
        <v>1.8968035168862001</v>
      </c>
      <c r="W390" s="87">
        <f>+(S390/100)*R390</f>
        <v>6551.2386034915999</v>
      </c>
      <c r="Z390" t="e">
        <v>#N/A</v>
      </c>
      <c r="AA390" t="e">
        <v>#N/A</v>
      </c>
    </row>
    <row r="391" spans="1:27">
      <c r="A391" s="130" t="s">
        <v>592</v>
      </c>
      <c r="B391" s="130" t="s">
        <v>8</v>
      </c>
      <c r="C391" s="130">
        <v>5444204</v>
      </c>
      <c r="D391" s="130" t="s">
        <v>593</v>
      </c>
      <c r="E391" s="126">
        <f>+IF(F391="x",1,0)+IF(G391="x",0.25,0)+IF(H391="x",1,0)+IF(I391="x",0.3,0)</f>
        <v>1.25</v>
      </c>
      <c r="F391" s="127" t="s">
        <v>3212</v>
      </c>
      <c r="G391" s="127" t="s">
        <v>3212</v>
      </c>
      <c r="H391" s="127"/>
      <c r="I391" s="127"/>
      <c r="J391" s="48"/>
      <c r="K391" s="48"/>
      <c r="L391" s="89">
        <f>+L$5*E391</f>
        <v>1492.9155395250975</v>
      </c>
      <c r="M391" s="89">
        <f>+M$5*E391</f>
        <v>423.86552825368199</v>
      </c>
      <c r="N391" s="89">
        <f>+L391+M391</f>
        <v>1916.7810677787795</v>
      </c>
      <c r="O391" s="89">
        <f>+O$5*E391</f>
        <v>21193.276412684099</v>
      </c>
      <c r="P391" s="128">
        <v>0.77900000000000003</v>
      </c>
      <c r="Q391" s="48" t="s">
        <v>3228</v>
      </c>
      <c r="R391" s="87">
        <v>1302.9908380149</v>
      </c>
      <c r="S391" s="87">
        <v>100</v>
      </c>
      <c r="T391" s="87">
        <v>1.5626176595687999</v>
      </c>
      <c r="U391" s="87">
        <v>1.8017991781235001</v>
      </c>
      <c r="V391" s="87">
        <v>1.6150153219065999</v>
      </c>
      <c r="W391" s="87">
        <f>+(S391/100)*R391</f>
        <v>1302.9908380149</v>
      </c>
      <c r="Z391" t="e">
        <v>#N/A</v>
      </c>
      <c r="AA391" t="e">
        <v>#N/A</v>
      </c>
    </row>
    <row r="392" spans="1:27">
      <c r="A392" s="130" t="s">
        <v>584</v>
      </c>
      <c r="B392" s="130" t="s">
        <v>8</v>
      </c>
      <c r="C392" s="130">
        <v>5444200</v>
      </c>
      <c r="D392" s="130" t="s">
        <v>585</v>
      </c>
      <c r="E392" s="126">
        <f>+IF(F392="x",1,0)+IF(G392="x",0.25,0)+IF(H392="x",1,0)+IF(I392="x",0.3,0)</f>
        <v>2.25</v>
      </c>
      <c r="F392" s="127" t="s">
        <v>3212</v>
      </c>
      <c r="G392" s="127" t="s">
        <v>3212</v>
      </c>
      <c r="H392" s="127" t="s">
        <v>3212</v>
      </c>
      <c r="I392" s="127"/>
      <c r="J392" s="48"/>
      <c r="K392" s="48"/>
      <c r="L392" s="89">
        <f>+L$5*E392</f>
        <v>2687.2479711451756</v>
      </c>
      <c r="M392" s="89">
        <f>+M$5*E392</f>
        <v>762.95795085662758</v>
      </c>
      <c r="N392" s="89">
        <f>+L392+M392</f>
        <v>3450.2059220018032</v>
      </c>
      <c r="O392" s="89">
        <f>+O$5*E392</f>
        <v>38147.897542831379</v>
      </c>
      <c r="P392" s="128">
        <v>0.81</v>
      </c>
      <c r="Q392" s="48" t="s">
        <v>3228</v>
      </c>
      <c r="R392" s="87">
        <v>807.22148350708005</v>
      </c>
      <c r="S392" s="87">
        <v>100</v>
      </c>
      <c r="T392" s="87">
        <v>1.5560992956160999</v>
      </c>
      <c r="U392" s="87">
        <v>1.7441853284836</v>
      </c>
      <c r="V392" s="87">
        <v>1.6650569885355999</v>
      </c>
      <c r="W392" s="87">
        <f>+(S392/100)*R392</f>
        <v>807.22148350708005</v>
      </c>
      <c r="Z392" t="e">
        <v>#N/A</v>
      </c>
      <c r="AA392" t="e">
        <v>#N/A</v>
      </c>
    </row>
    <row r="393" spans="1:27">
      <c r="A393" s="130" t="s">
        <v>586</v>
      </c>
      <c r="B393" s="130" t="s">
        <v>8</v>
      </c>
      <c r="C393" s="130">
        <v>5444201</v>
      </c>
      <c r="D393" s="130" t="s">
        <v>587</v>
      </c>
      <c r="E393" s="126">
        <f>+IF(F393="x",1,0)+IF(G393="x",0.25,0)+IF(H393="x",1,0)+IF(I393="x",0.3,0)</f>
        <v>2.25</v>
      </c>
      <c r="F393" s="127" t="s">
        <v>3212</v>
      </c>
      <c r="G393" s="127" t="s">
        <v>3212</v>
      </c>
      <c r="H393" s="127" t="s">
        <v>3212</v>
      </c>
      <c r="I393" s="127"/>
      <c r="J393" s="48"/>
      <c r="K393" s="48"/>
      <c r="L393" s="89">
        <f>+L$5*E393</f>
        <v>2687.2479711451756</v>
      </c>
      <c r="M393" s="89">
        <f>+M$5*E393</f>
        <v>762.95795085662758</v>
      </c>
      <c r="N393" s="89">
        <f>+L393+M393</f>
        <v>3450.2059220018032</v>
      </c>
      <c r="O393" s="89">
        <f>+O$5*E393</f>
        <v>38147.897542831379</v>
      </c>
      <c r="P393" s="128">
        <v>0.89800000000000002</v>
      </c>
      <c r="Q393" s="48" t="s">
        <v>3228</v>
      </c>
      <c r="R393" s="87">
        <v>1937.9850460007001</v>
      </c>
      <c r="S393" s="87">
        <v>100</v>
      </c>
      <c r="T393" s="87">
        <v>1.0213840007782</v>
      </c>
      <c r="U393" s="87">
        <v>1.6663856506348</v>
      </c>
      <c r="V393" s="87">
        <v>1.4569038326406001</v>
      </c>
      <c r="W393" s="87">
        <f>+(S393/100)*R393</f>
        <v>1937.9850460007001</v>
      </c>
      <c r="Z393" t="e">
        <v>#N/A</v>
      </c>
      <c r="AA393" t="e">
        <v>#N/A</v>
      </c>
    </row>
    <row r="394" spans="1:27">
      <c r="A394" s="130" t="s">
        <v>588</v>
      </c>
      <c r="B394" s="130" t="s">
        <v>8</v>
      </c>
      <c r="C394" s="130">
        <v>5444202</v>
      </c>
      <c r="D394" s="130" t="s">
        <v>589</v>
      </c>
      <c r="E394" s="126">
        <f>+IF(F394="x",1,0)+IF(G394="x",0.25,0)+IF(H394="x",1,0)+IF(I394="x",0.3,0)</f>
        <v>2.25</v>
      </c>
      <c r="F394" s="127" t="s">
        <v>3212</v>
      </c>
      <c r="G394" s="127" t="s">
        <v>3212</v>
      </c>
      <c r="H394" s="127" t="s">
        <v>3212</v>
      </c>
      <c r="I394" s="127"/>
      <c r="J394" s="48"/>
      <c r="K394" s="48"/>
      <c r="L394" s="89">
        <f>+L$5*E394</f>
        <v>2687.2479711451756</v>
      </c>
      <c r="M394" s="89">
        <f>+M$5*E394</f>
        <v>762.95795085662758</v>
      </c>
      <c r="N394" s="89">
        <f>+L394+M394</f>
        <v>3450.2059220018032</v>
      </c>
      <c r="O394" s="89">
        <f>+O$5*E394</f>
        <v>38147.897542831379</v>
      </c>
      <c r="P394" s="128">
        <v>0.872</v>
      </c>
      <c r="Q394" s="48" t="s">
        <v>3228</v>
      </c>
      <c r="R394" s="87">
        <v>2582.3217624956001</v>
      </c>
      <c r="S394" s="87">
        <v>100</v>
      </c>
      <c r="T394" s="87">
        <v>0.97428363561630005</v>
      </c>
      <c r="U394" s="87">
        <v>1.5651409626007</v>
      </c>
      <c r="V394" s="87">
        <v>1.3708981771987001</v>
      </c>
      <c r="W394" s="87">
        <f>+(S394/100)*R394</f>
        <v>2582.3217624956001</v>
      </c>
      <c r="Z394" t="e">
        <v>#N/A</v>
      </c>
      <c r="AA394" t="e">
        <v>#N/A</v>
      </c>
    </row>
    <row r="395" spans="1:27">
      <c r="A395" s="130" t="s">
        <v>590</v>
      </c>
      <c r="B395" s="130" t="s">
        <v>8</v>
      </c>
      <c r="C395" s="130">
        <v>5444203</v>
      </c>
      <c r="D395" s="130" t="s">
        <v>591</v>
      </c>
      <c r="E395" s="126">
        <f>+IF(F395="x",1,0)+IF(G395="x",0.25,0)+IF(H395="x",1,0)+IF(I395="x",0.3,0)</f>
        <v>2.25</v>
      </c>
      <c r="F395" s="127" t="s">
        <v>3212</v>
      </c>
      <c r="G395" s="127" t="s">
        <v>3212</v>
      </c>
      <c r="H395" s="127" t="s">
        <v>3212</v>
      </c>
      <c r="I395" s="127"/>
      <c r="J395" s="48"/>
      <c r="K395" s="48"/>
      <c r="L395" s="89">
        <f>+L$5*E395</f>
        <v>2687.2479711451756</v>
      </c>
      <c r="M395" s="89">
        <f>+M$5*E395</f>
        <v>762.95795085662758</v>
      </c>
      <c r="N395" s="89">
        <f>+L395+M395</f>
        <v>3450.2059220018032</v>
      </c>
      <c r="O395" s="89">
        <f>+O$5*E395</f>
        <v>38147.897542831379</v>
      </c>
      <c r="P395" s="128">
        <v>0.87</v>
      </c>
      <c r="Q395" s="48" t="s">
        <v>3228</v>
      </c>
      <c r="R395" s="87">
        <v>1319.7793390003001</v>
      </c>
      <c r="S395" s="87">
        <v>100</v>
      </c>
      <c r="T395" s="87">
        <v>1.4262579679489</v>
      </c>
      <c r="U395" s="87">
        <v>1.6381044387817001</v>
      </c>
      <c r="V395" s="87">
        <v>1.5531970482124</v>
      </c>
      <c r="W395" s="87">
        <f>+(S395/100)*R395</f>
        <v>1319.7793390003001</v>
      </c>
      <c r="Z395" t="e">
        <v>#N/A</v>
      </c>
      <c r="AA395" t="e">
        <v>#N/A</v>
      </c>
    </row>
    <row r="396" spans="1:27">
      <c r="A396" s="130" t="s">
        <v>594</v>
      </c>
      <c r="B396" s="130" t="s">
        <v>8</v>
      </c>
      <c r="C396" s="130">
        <v>5444417</v>
      </c>
      <c r="D396" s="130" t="s">
        <v>595</v>
      </c>
      <c r="E396" s="126">
        <f>+IF(F396="x",1,0)+IF(G396="x",0.25,0)+IF(H396="x",1,0)+IF(I396="x",0.3,0)</f>
        <v>2.25</v>
      </c>
      <c r="F396" s="127" t="s">
        <v>3212</v>
      </c>
      <c r="G396" s="127" t="s">
        <v>3212</v>
      </c>
      <c r="H396" s="127" t="s">
        <v>3212</v>
      </c>
      <c r="I396" s="127"/>
      <c r="J396" s="48"/>
      <c r="K396" s="48"/>
      <c r="L396" s="89">
        <f>+L$5*E396</f>
        <v>2687.2479711451756</v>
      </c>
      <c r="M396" s="89">
        <f>+M$5*E396</f>
        <v>762.95795085662758</v>
      </c>
      <c r="N396" s="89">
        <f>+L396+M396</f>
        <v>3450.2059220018032</v>
      </c>
      <c r="O396" s="89">
        <f>+O$5*E396</f>
        <v>38147.897542831379</v>
      </c>
      <c r="P396" s="128">
        <v>1.0589999999999999</v>
      </c>
      <c r="Q396" s="48" t="s">
        <v>3228</v>
      </c>
      <c r="R396" s="87">
        <v>505.69398350832</v>
      </c>
      <c r="S396" s="87">
        <v>100</v>
      </c>
      <c r="T396" s="87">
        <v>1.2613015174866</v>
      </c>
      <c r="U396" s="87">
        <v>1.4933339357376001</v>
      </c>
      <c r="V396" s="87">
        <v>1.3653796101516</v>
      </c>
      <c r="W396" s="87">
        <f>+(S396/100)*R396</f>
        <v>505.69398350832</v>
      </c>
      <c r="Z396" t="e">
        <v>#N/A</v>
      </c>
      <c r="AA396" t="e">
        <v>#N/A</v>
      </c>
    </row>
    <row r="397" spans="1:27">
      <c r="A397" s="130" t="s">
        <v>604</v>
      </c>
      <c r="B397" s="130" t="s">
        <v>8</v>
      </c>
      <c r="C397" s="130">
        <v>5444422</v>
      </c>
      <c r="D397" s="130" t="s">
        <v>605</v>
      </c>
      <c r="E397" s="126">
        <f>+IF(F397="x",1,0)+IF(G397="x",0.25,0)+IF(H397="x",1,0)+IF(I397="x",0.3,0)</f>
        <v>2.25</v>
      </c>
      <c r="F397" s="127" t="s">
        <v>3212</v>
      </c>
      <c r="G397" s="127" t="s">
        <v>3212</v>
      </c>
      <c r="H397" s="127" t="s">
        <v>3212</v>
      </c>
      <c r="I397" s="127"/>
      <c r="J397" s="48"/>
      <c r="K397" s="48"/>
      <c r="L397" s="89">
        <f>+L$5*E397</f>
        <v>2687.2479711451756</v>
      </c>
      <c r="M397" s="89">
        <f>+M$5*E397</f>
        <v>762.95795085662758</v>
      </c>
      <c r="N397" s="89">
        <f>+L397+M397</f>
        <v>3450.2059220018032</v>
      </c>
      <c r="O397" s="89">
        <f>+O$5*E397</f>
        <v>38147.897542831379</v>
      </c>
      <c r="P397" s="128">
        <v>1.0609999999999999</v>
      </c>
      <c r="Q397" s="48" t="s">
        <v>3228</v>
      </c>
      <c r="R397" s="87">
        <v>336.22869599117001</v>
      </c>
      <c r="S397" s="87">
        <v>100</v>
      </c>
      <c r="T397" s="87">
        <v>1.5270820856094001</v>
      </c>
      <c r="U397" s="87">
        <v>1.6217033863068</v>
      </c>
      <c r="V397" s="87">
        <v>1.5683379173279</v>
      </c>
      <c r="W397" s="87">
        <f>+(S397/100)*R397</f>
        <v>336.22869599117001</v>
      </c>
      <c r="Z397" t="e">
        <v>#N/A</v>
      </c>
      <c r="AA397" t="e">
        <v>#N/A</v>
      </c>
    </row>
    <row r="398" spans="1:27">
      <c r="A398" s="130" t="s">
        <v>606</v>
      </c>
      <c r="B398" s="130" t="s">
        <v>8</v>
      </c>
      <c r="C398" s="130">
        <v>5444423</v>
      </c>
      <c r="D398" s="130" t="s">
        <v>607</v>
      </c>
      <c r="E398" s="126">
        <f>+IF(F398="x",1,0)+IF(G398="x",0.25,0)+IF(H398="x",1,0)+IF(I398="x",0.3,0)</f>
        <v>2.25</v>
      </c>
      <c r="F398" s="127" t="s">
        <v>3212</v>
      </c>
      <c r="G398" s="127" t="s">
        <v>3212</v>
      </c>
      <c r="H398" s="127" t="s">
        <v>3212</v>
      </c>
      <c r="I398" s="127"/>
      <c r="J398" s="48"/>
      <c r="K398" s="48"/>
      <c r="L398" s="89">
        <f>+L$5*E398</f>
        <v>2687.2479711451756</v>
      </c>
      <c r="M398" s="89">
        <f>+M$5*E398</f>
        <v>762.95795085662758</v>
      </c>
      <c r="N398" s="89">
        <f>+L398+M398</f>
        <v>3450.2059220018032</v>
      </c>
      <c r="O398" s="89">
        <f>+O$5*E398</f>
        <v>38147.897542831379</v>
      </c>
      <c r="P398" s="128">
        <v>1.0629999999999999</v>
      </c>
      <c r="Q398" s="48" t="s">
        <v>3228</v>
      </c>
      <c r="R398" s="87">
        <v>338.90500400309003</v>
      </c>
      <c r="S398" s="87">
        <v>100</v>
      </c>
      <c r="T398" s="87">
        <v>1.4839768409728999</v>
      </c>
      <c r="U398" s="87">
        <v>1.6072999238968</v>
      </c>
      <c r="V398" s="87">
        <v>1.5440312909264999</v>
      </c>
      <c r="W398" s="87">
        <f>+(S398/100)*R398</f>
        <v>338.90500400309003</v>
      </c>
      <c r="Z398" t="e">
        <v>#N/A</v>
      </c>
      <c r="AA398" t="e">
        <v>#N/A</v>
      </c>
    </row>
    <row r="399" spans="1:27">
      <c r="A399" s="130" t="s">
        <v>608</v>
      </c>
      <c r="B399" s="130" t="s">
        <v>8</v>
      </c>
      <c r="C399" s="130">
        <v>5444424</v>
      </c>
      <c r="D399" s="130" t="s">
        <v>609</v>
      </c>
      <c r="E399" s="126">
        <f>+IF(F399="x",1,0)+IF(G399="x",0.25,0)+IF(H399="x",1,0)+IF(I399="x",0.3,0)</f>
        <v>2.25</v>
      </c>
      <c r="F399" s="127" t="s">
        <v>3212</v>
      </c>
      <c r="G399" s="127" t="s">
        <v>3212</v>
      </c>
      <c r="H399" s="127" t="s">
        <v>3212</v>
      </c>
      <c r="I399" s="127"/>
      <c r="J399" s="48"/>
      <c r="K399" s="48"/>
      <c r="L399" s="89">
        <f>+L$5*E399</f>
        <v>2687.2479711451756</v>
      </c>
      <c r="M399" s="89">
        <f>+M$5*E399</f>
        <v>762.95795085662758</v>
      </c>
      <c r="N399" s="89">
        <f>+L399+M399</f>
        <v>3450.2059220018032</v>
      </c>
      <c r="O399" s="89">
        <f>+O$5*E399</f>
        <v>38147.897542831379</v>
      </c>
      <c r="P399" s="128">
        <v>1.0680000000000001</v>
      </c>
      <c r="Q399" s="48" t="s">
        <v>3228</v>
      </c>
      <c r="R399" s="87">
        <v>360.49700949991001</v>
      </c>
      <c r="S399" s="87">
        <v>100</v>
      </c>
      <c r="T399" s="87">
        <v>1.4404511451721</v>
      </c>
      <c r="U399" s="87">
        <v>1.5906887054443</v>
      </c>
      <c r="V399" s="87">
        <v>1.5208495105466999</v>
      </c>
      <c r="W399" s="87">
        <f>+(S399/100)*R399</f>
        <v>360.49700949991001</v>
      </c>
      <c r="Z399" t="e">
        <v>#N/A</v>
      </c>
      <c r="AA399" t="e">
        <v>#N/A</v>
      </c>
    </row>
    <row r="400" spans="1:27">
      <c r="A400" s="130" t="s">
        <v>596</v>
      </c>
      <c r="B400" s="130" t="s">
        <v>8</v>
      </c>
      <c r="C400" s="130">
        <v>5444418</v>
      </c>
      <c r="D400" s="130" t="s">
        <v>597</v>
      </c>
      <c r="E400" s="126">
        <f>+IF(F400="x",1,0)+IF(G400="x",0.25,0)+IF(H400="x",1,0)+IF(I400="x",0.3,0)</f>
        <v>2.25</v>
      </c>
      <c r="F400" s="127" t="s">
        <v>3212</v>
      </c>
      <c r="G400" s="127" t="s">
        <v>3212</v>
      </c>
      <c r="H400" s="127" t="s">
        <v>3212</v>
      </c>
      <c r="I400" s="127"/>
      <c r="J400" s="48"/>
      <c r="K400" s="48"/>
      <c r="L400" s="89">
        <f>+L$5*E400</f>
        <v>2687.2479711451756</v>
      </c>
      <c r="M400" s="89">
        <f>+M$5*E400</f>
        <v>762.95795085662758</v>
      </c>
      <c r="N400" s="89">
        <f>+L400+M400</f>
        <v>3450.2059220018032</v>
      </c>
      <c r="O400" s="89">
        <f>+O$5*E400</f>
        <v>38147.897542831379</v>
      </c>
      <c r="P400" s="128">
        <v>1.0960000000000001</v>
      </c>
      <c r="Q400" s="48" t="s">
        <v>3228</v>
      </c>
      <c r="R400" s="87">
        <v>325.41533049040999</v>
      </c>
      <c r="S400" s="87">
        <v>100</v>
      </c>
      <c r="T400" s="87">
        <v>1.3893556594848999</v>
      </c>
      <c r="U400" s="87">
        <v>1.5349671840668</v>
      </c>
      <c r="V400" s="87">
        <v>1.4662100379927001</v>
      </c>
      <c r="W400" s="87">
        <f>+(S400/100)*R400</f>
        <v>325.41533049040999</v>
      </c>
      <c r="Z400" t="e">
        <v>#N/A</v>
      </c>
      <c r="AA400" t="e">
        <v>#N/A</v>
      </c>
    </row>
    <row r="401" spans="1:27">
      <c r="A401" s="130" t="s">
        <v>598</v>
      </c>
      <c r="B401" s="130" t="s">
        <v>8</v>
      </c>
      <c r="C401" s="130">
        <v>5444419</v>
      </c>
      <c r="D401" s="130" t="s">
        <v>599</v>
      </c>
      <c r="E401" s="126">
        <f>+IF(F401="x",1,0)+IF(G401="x",0.25,0)+IF(H401="x",1,0)+IF(I401="x",0.3,0)</f>
        <v>2.25</v>
      </c>
      <c r="F401" s="127" t="s">
        <v>3212</v>
      </c>
      <c r="G401" s="127" t="s">
        <v>3212</v>
      </c>
      <c r="H401" s="127" t="s">
        <v>3212</v>
      </c>
      <c r="I401" s="127"/>
      <c r="J401" s="48"/>
      <c r="K401" s="48"/>
      <c r="L401" s="89">
        <f>+L$5*E401</f>
        <v>2687.2479711451756</v>
      </c>
      <c r="M401" s="89">
        <f>+M$5*E401</f>
        <v>762.95795085662758</v>
      </c>
      <c r="N401" s="89">
        <f>+L401+M401</f>
        <v>3450.2059220018032</v>
      </c>
      <c r="O401" s="89">
        <f>+O$5*E401</f>
        <v>38147.897542831379</v>
      </c>
      <c r="P401" s="128">
        <v>1.0640000000000001</v>
      </c>
      <c r="Q401" s="48" t="s">
        <v>3228</v>
      </c>
      <c r="R401" s="87">
        <v>328.10880500771998</v>
      </c>
      <c r="S401" s="87">
        <v>100</v>
      </c>
      <c r="T401" s="87">
        <v>1.4304633140564</v>
      </c>
      <c r="U401" s="87">
        <v>1.5914245843887</v>
      </c>
      <c r="V401" s="87">
        <v>1.5151793743883</v>
      </c>
      <c r="W401" s="87">
        <f>+(S401/100)*R401</f>
        <v>328.10880500771998</v>
      </c>
      <c r="Z401" t="e">
        <v>#N/A</v>
      </c>
      <c r="AA401" t="e">
        <v>#N/A</v>
      </c>
    </row>
    <row r="402" spans="1:27">
      <c r="A402" s="130" t="s">
        <v>600</v>
      </c>
      <c r="B402" s="130" t="s">
        <v>8</v>
      </c>
      <c r="C402" s="130">
        <v>5444420</v>
      </c>
      <c r="D402" s="130" t="s">
        <v>601</v>
      </c>
      <c r="E402" s="126">
        <f>+IF(F402="x",1,0)+IF(G402="x",0.25,0)+IF(H402="x",1,0)+IF(I402="x",0.3,0)</f>
        <v>2.25</v>
      </c>
      <c r="F402" s="127" t="s">
        <v>3212</v>
      </c>
      <c r="G402" s="127" t="s">
        <v>3212</v>
      </c>
      <c r="H402" s="127" t="s">
        <v>3212</v>
      </c>
      <c r="I402" s="127"/>
      <c r="J402" s="48"/>
      <c r="K402" s="48"/>
      <c r="L402" s="89">
        <f>+L$5*E402</f>
        <v>2687.2479711451756</v>
      </c>
      <c r="M402" s="89">
        <f>+M$5*E402</f>
        <v>762.95795085662758</v>
      </c>
      <c r="N402" s="89">
        <f>+L402+M402</f>
        <v>3450.2059220018032</v>
      </c>
      <c r="O402" s="89">
        <f>+O$5*E402</f>
        <v>38147.897542831379</v>
      </c>
      <c r="P402" s="128">
        <v>1.05</v>
      </c>
      <c r="Q402" s="48" t="s">
        <v>3228</v>
      </c>
      <c r="R402" s="87">
        <v>330.83136049452003</v>
      </c>
      <c r="S402" s="87">
        <v>100</v>
      </c>
      <c r="T402" s="87">
        <v>1.4678912162780999</v>
      </c>
      <c r="U402" s="87">
        <v>1.6324270963669001</v>
      </c>
      <c r="V402" s="87">
        <v>1.5507651159638001</v>
      </c>
      <c r="W402" s="87">
        <f>+(S402/100)*R402</f>
        <v>330.83136049452003</v>
      </c>
      <c r="Z402" t="e">
        <v>#N/A</v>
      </c>
      <c r="AA402" t="e">
        <v>#N/A</v>
      </c>
    </row>
    <row r="403" spans="1:27">
      <c r="A403" s="130" t="s">
        <v>602</v>
      </c>
      <c r="B403" s="130" t="s">
        <v>8</v>
      </c>
      <c r="C403" s="130">
        <v>5444421</v>
      </c>
      <c r="D403" s="130" t="s">
        <v>603</v>
      </c>
      <c r="E403" s="126">
        <f>+IF(F403="x",1,0)+IF(G403="x",0.25,0)+IF(H403="x",1,0)+IF(I403="x",0.3,0)</f>
        <v>2.25</v>
      </c>
      <c r="F403" s="127" t="s">
        <v>3212</v>
      </c>
      <c r="G403" s="127" t="s">
        <v>3212</v>
      </c>
      <c r="H403" s="127" t="s">
        <v>3212</v>
      </c>
      <c r="I403" s="127"/>
      <c r="J403" s="48"/>
      <c r="K403" s="48"/>
      <c r="L403" s="89">
        <f>+L$5*E403</f>
        <v>2687.2479711451756</v>
      </c>
      <c r="M403" s="89">
        <f>+M$5*E403</f>
        <v>762.95795085662758</v>
      </c>
      <c r="N403" s="89">
        <f>+L403+M403</f>
        <v>3450.2059220018032</v>
      </c>
      <c r="O403" s="89">
        <f>+O$5*E403</f>
        <v>38147.897542831379</v>
      </c>
      <c r="P403" s="128">
        <v>1.044</v>
      </c>
      <c r="Q403" s="48" t="s">
        <v>3228</v>
      </c>
      <c r="R403" s="87">
        <v>333.51908350677002</v>
      </c>
      <c r="S403" s="87">
        <v>100</v>
      </c>
      <c r="T403" s="87">
        <v>1.5088938474655</v>
      </c>
      <c r="U403" s="87">
        <v>1.6372632980346999</v>
      </c>
      <c r="V403" s="87">
        <v>1.5738990939182</v>
      </c>
      <c r="W403" s="87">
        <f>+(S403/100)*R403</f>
        <v>333.51908350677002</v>
      </c>
      <c r="Z403" t="e">
        <v>#N/A</v>
      </c>
      <c r="AA403" t="e">
        <v>#N/A</v>
      </c>
    </row>
    <row r="404" spans="1:27">
      <c r="A404" s="130" t="s">
        <v>2450</v>
      </c>
      <c r="B404" s="130" t="s">
        <v>8</v>
      </c>
      <c r="C404" s="130">
        <v>5443659</v>
      </c>
      <c r="D404" s="130" t="s">
        <v>2451</v>
      </c>
      <c r="E404" s="65">
        <f>+IF(F404="x",1,0)+IF(G404="x",0.25,0)+IF(H404="x",1,0)+IF(I404="x",0.3,0)</f>
        <v>2.25</v>
      </c>
      <c r="F404" s="127" t="s">
        <v>3212</v>
      </c>
      <c r="G404" s="127" t="s">
        <v>3212</v>
      </c>
      <c r="H404" s="127" t="s">
        <v>3212</v>
      </c>
      <c r="I404" s="127"/>
      <c r="J404" s="48"/>
      <c r="K404" s="48"/>
      <c r="L404" s="89">
        <f>+L$5*E404</f>
        <v>2687.2479711451756</v>
      </c>
      <c r="M404" s="89">
        <f>+M$5*E404</f>
        <v>762.95795085662758</v>
      </c>
      <c r="N404" s="89">
        <f>+L404+M404</f>
        <v>3450.2059220018032</v>
      </c>
      <c r="O404" s="89">
        <f>+O$5*E404</f>
        <v>38147.897542831379</v>
      </c>
      <c r="P404" s="128">
        <v>0.96299999999999997</v>
      </c>
      <c r="Q404" s="48" t="s">
        <v>3228</v>
      </c>
      <c r="R404" s="87">
        <v>1154.5259819982</v>
      </c>
      <c r="S404" s="87">
        <v>100</v>
      </c>
      <c r="T404" s="87">
        <v>1.2541522979735999</v>
      </c>
      <c r="U404" s="87">
        <v>1.4879720211028999</v>
      </c>
      <c r="V404" s="87">
        <v>1.3658597735455</v>
      </c>
      <c r="W404" s="87">
        <f>+(S404/100)*R404</f>
        <v>1154.5259819982</v>
      </c>
      <c r="Z404" t="e">
        <v>#N/A</v>
      </c>
      <c r="AA404" t="e">
        <v>#N/A</v>
      </c>
    </row>
    <row r="405" spans="1:27">
      <c r="A405" s="130" t="s">
        <v>2261</v>
      </c>
      <c r="B405" s="130" t="s">
        <v>8</v>
      </c>
      <c r="C405" s="130">
        <v>5443985</v>
      </c>
      <c r="D405" s="130" t="s">
        <v>2262</v>
      </c>
      <c r="E405" s="65">
        <f>+IF(F405="x",1,0)+IF(G405="x",0.25,0)+IF(H405="x",1,0)+IF(I405="x",0.3,0)</f>
        <v>2.25</v>
      </c>
      <c r="F405" s="127" t="s">
        <v>3212</v>
      </c>
      <c r="G405" s="127" t="s">
        <v>3212</v>
      </c>
      <c r="H405" s="127" t="s">
        <v>3212</v>
      </c>
      <c r="I405" s="127"/>
      <c r="J405" s="48"/>
      <c r="K405" s="48"/>
      <c r="L405" s="89">
        <f>+L$5*E405</f>
        <v>2687.2479711451756</v>
      </c>
      <c r="M405" s="89">
        <f>+M$5*E405</f>
        <v>762.95795085662758</v>
      </c>
      <c r="N405" s="89">
        <f>+L405+M405</f>
        <v>3450.2059220018032</v>
      </c>
      <c r="O405" s="89">
        <f>+O$5*E405</f>
        <v>38147.897542831379</v>
      </c>
      <c r="P405" s="128">
        <v>1.6890000000000001</v>
      </c>
      <c r="Q405" s="48" t="s">
        <v>3228</v>
      </c>
      <c r="R405" s="87">
        <v>1007.4541419832</v>
      </c>
      <c r="S405" s="87">
        <v>100</v>
      </c>
      <c r="T405" s="87">
        <v>0.51179593801498002</v>
      </c>
      <c r="U405" s="87">
        <v>1.1775090694427</v>
      </c>
      <c r="V405" s="87">
        <v>0.82768118054898998</v>
      </c>
      <c r="W405" s="87">
        <f>+(S405/100)*R405</f>
        <v>1007.4541419832</v>
      </c>
      <c r="Z405" t="e">
        <v>#N/A</v>
      </c>
      <c r="AA405" t="e">
        <v>#N/A</v>
      </c>
    </row>
    <row r="406" spans="1:27">
      <c r="A406" s="130" t="s">
        <v>2505</v>
      </c>
      <c r="B406" s="130" t="s">
        <v>8</v>
      </c>
      <c r="C406" s="130">
        <v>5444048</v>
      </c>
      <c r="D406" s="130" t="s">
        <v>2506</v>
      </c>
      <c r="E406" s="126">
        <f>+IF(F406="x",1,0)+IF(G406="x",0.25,0)+IF(H406="x",1,0)+IF(I406="x",0.3,0)</f>
        <v>2.25</v>
      </c>
      <c r="F406" s="127" t="s">
        <v>3212</v>
      </c>
      <c r="G406" s="127" t="s">
        <v>3212</v>
      </c>
      <c r="H406" s="127" t="s">
        <v>3212</v>
      </c>
      <c r="I406" s="127"/>
      <c r="J406" s="48"/>
      <c r="K406" s="48"/>
      <c r="L406" s="89">
        <f>+L$5*E406</f>
        <v>2687.2479711451756</v>
      </c>
      <c r="M406" s="89">
        <f>+M$5*E406</f>
        <v>762.95795085662758</v>
      </c>
      <c r="N406" s="89">
        <f>+L406+M406</f>
        <v>3450.2059220018032</v>
      </c>
      <c r="O406" s="89">
        <f>+O$5*E406</f>
        <v>38147.897542831379</v>
      </c>
      <c r="P406" s="128">
        <v>1.2689999999999999</v>
      </c>
      <c r="Q406" s="48" t="s">
        <v>3228</v>
      </c>
      <c r="R406" s="87">
        <v>1137.3463180097999</v>
      </c>
      <c r="S406" s="87">
        <v>100</v>
      </c>
      <c r="T406" s="87">
        <v>0.95514911413193004</v>
      </c>
      <c r="U406" s="87">
        <v>1.4764071702957</v>
      </c>
      <c r="V406" s="87">
        <v>1.2294038800289</v>
      </c>
      <c r="W406" s="87">
        <f>+(S406/100)*R406</f>
        <v>1137.3463180097999</v>
      </c>
      <c r="Z406" t="e">
        <v>#N/A</v>
      </c>
      <c r="AA406" t="e">
        <v>#N/A</v>
      </c>
    </row>
    <row r="407" spans="1:27">
      <c r="A407" s="130" t="s">
        <v>2263</v>
      </c>
      <c r="B407" s="130" t="s">
        <v>8</v>
      </c>
      <c r="C407" s="130">
        <v>5443986</v>
      </c>
      <c r="D407" s="130" t="s">
        <v>2264</v>
      </c>
      <c r="E407" s="65">
        <f>+IF(F407="x",1,0)+IF(G407="x",0.25,0)+IF(H407="x",1,0)+IF(I407="x",0.3,0)</f>
        <v>2.25</v>
      </c>
      <c r="F407" s="126" t="s">
        <v>3212</v>
      </c>
      <c r="G407" s="126" t="s">
        <v>3212</v>
      </c>
      <c r="H407" s="126" t="s">
        <v>3212</v>
      </c>
      <c r="I407" s="127"/>
      <c r="J407" s="48"/>
      <c r="K407" s="48"/>
      <c r="L407" s="89">
        <f>+L$5*E407</f>
        <v>2687.2479711451756</v>
      </c>
      <c r="M407" s="89">
        <f>+M$5*E407</f>
        <v>762.95795085662758</v>
      </c>
      <c r="N407" s="89">
        <f>+L407+M407</f>
        <v>3450.2059220018032</v>
      </c>
      <c r="O407" s="89">
        <f>+O$5*E407</f>
        <v>38147.897542831379</v>
      </c>
      <c r="P407" s="128">
        <v>1.9139999999999999</v>
      </c>
      <c r="Q407" s="48" t="s">
        <v>3228</v>
      </c>
      <c r="R407" s="87">
        <v>976.15867500553998</v>
      </c>
      <c r="S407" s="87">
        <v>100</v>
      </c>
      <c r="T407" s="87">
        <v>0.28270733356476002</v>
      </c>
      <c r="U407" s="87">
        <v>1.2378565073012999</v>
      </c>
      <c r="V407" s="87">
        <v>0.67530410523925999</v>
      </c>
      <c r="W407" s="87">
        <f>+(S407/100)*R407</f>
        <v>976.15867500553998</v>
      </c>
      <c r="Z407" t="e">
        <v>#N/A</v>
      </c>
      <c r="AA407" t="e">
        <v>#N/A</v>
      </c>
    </row>
    <row r="408" spans="1:27">
      <c r="A408" s="130" t="s">
        <v>1321</v>
      </c>
      <c r="B408" s="130" t="s">
        <v>8</v>
      </c>
      <c r="C408" s="130">
        <v>5443642</v>
      </c>
      <c r="D408" s="130" t="s">
        <v>1322</v>
      </c>
      <c r="E408" s="126">
        <f>+IF(F408="x",1,0)+IF(G408="x",0.25,0)+IF(H408="x",1,0)+IF(I408="x",0.3,0)</f>
        <v>2.25</v>
      </c>
      <c r="F408" s="127" t="s">
        <v>3212</v>
      </c>
      <c r="G408" s="127" t="s">
        <v>3212</v>
      </c>
      <c r="H408" s="127" t="s">
        <v>3212</v>
      </c>
      <c r="I408" s="127"/>
      <c r="J408" s="48"/>
      <c r="K408" s="48"/>
      <c r="L408" s="89">
        <f>+L$5*E408</f>
        <v>2687.2479711451756</v>
      </c>
      <c r="M408" s="89">
        <f>+M$5*E408</f>
        <v>762.95795085662758</v>
      </c>
      <c r="N408" s="89">
        <f>+L408+M408</f>
        <v>3450.2059220018032</v>
      </c>
      <c r="O408" s="89">
        <f>+O$5*E408</f>
        <v>38147.897542831379</v>
      </c>
      <c r="P408" s="128">
        <v>1.3740000000000001</v>
      </c>
      <c r="Q408" s="48" t="s">
        <v>3228</v>
      </c>
      <c r="R408" s="87">
        <v>389.25321149800999</v>
      </c>
      <c r="S408" s="87">
        <v>100</v>
      </c>
      <c r="T408" s="87">
        <v>0.44640210270882003</v>
      </c>
      <c r="U408" s="87">
        <v>1.3932455778121999</v>
      </c>
      <c r="V408" s="87">
        <v>0.90382502334458004</v>
      </c>
      <c r="W408" s="87">
        <f>+(S408/100)*R408</f>
        <v>389.25321149800999</v>
      </c>
      <c r="Z408" t="e">
        <v>#N/A</v>
      </c>
      <c r="AA408" t="e">
        <v>#N/A</v>
      </c>
    </row>
    <row r="409" spans="1:27">
      <c r="A409" s="130" t="s">
        <v>2259</v>
      </c>
      <c r="B409" s="130" t="s">
        <v>8</v>
      </c>
      <c r="C409" s="130">
        <v>5443984</v>
      </c>
      <c r="D409" s="130" t="s">
        <v>2260</v>
      </c>
      <c r="E409" s="126">
        <f>+IF(F409="x",1,0)+IF(G409="x",0.25,0)+IF(H409="x",1,0)+IF(I409="x",0.3,0)</f>
        <v>2.25</v>
      </c>
      <c r="F409" s="127" t="s">
        <v>3212</v>
      </c>
      <c r="G409" s="127" t="s">
        <v>3212</v>
      </c>
      <c r="H409" s="127" t="s">
        <v>3212</v>
      </c>
      <c r="I409" s="127"/>
      <c r="J409" s="48"/>
      <c r="K409" s="48"/>
      <c r="L409" s="89">
        <f>+L$5*E409</f>
        <v>2687.2479711451756</v>
      </c>
      <c r="M409" s="89">
        <f>+M$5*E409</f>
        <v>762.95795085662758</v>
      </c>
      <c r="N409" s="89">
        <f>+L409+M409</f>
        <v>3450.2059220018032</v>
      </c>
      <c r="O409" s="89">
        <f>+O$5*E409</f>
        <v>38147.897542831379</v>
      </c>
      <c r="P409" s="128">
        <v>1.1839999999999999</v>
      </c>
      <c r="Q409" s="48" t="s">
        <v>3228</v>
      </c>
      <c r="R409" s="87">
        <v>1091.1747559912999</v>
      </c>
      <c r="S409" s="87">
        <v>100</v>
      </c>
      <c r="T409" s="87">
        <v>1.0261150598526001</v>
      </c>
      <c r="U409" s="87">
        <v>1.5435882806778001</v>
      </c>
      <c r="V409" s="87">
        <v>1.3096722475228999</v>
      </c>
      <c r="W409" s="87">
        <f>+(S409/100)*R409</f>
        <v>1091.1747559912999</v>
      </c>
      <c r="Z409" t="e">
        <v>#N/A</v>
      </c>
      <c r="AA409" t="e">
        <v>#N/A</v>
      </c>
    </row>
    <row r="410" spans="1:27">
      <c r="A410" s="131" t="s">
        <v>3075</v>
      </c>
      <c r="B410" s="131" t="s">
        <v>24</v>
      </c>
      <c r="C410" s="131">
        <v>100093733</v>
      </c>
      <c r="D410" s="131" t="s">
        <v>3076</v>
      </c>
      <c r="E410" s="126">
        <f>+IF(F410="x",1,0)+IF(G410="x",0.25,0)+IF(H410="x",1,0)+IF(I410="x",0.3,0)+J410+K410</f>
        <v>2.5499999999999998</v>
      </c>
      <c r="F410" s="127" t="s">
        <v>3212</v>
      </c>
      <c r="G410" s="127" t="s">
        <v>3212</v>
      </c>
      <c r="H410" s="127" t="s">
        <v>3212</v>
      </c>
      <c r="I410" s="127" t="s">
        <v>3212</v>
      </c>
      <c r="J410" s="81">
        <v>0</v>
      </c>
      <c r="K410" s="48"/>
      <c r="L410" s="89">
        <f>+L$5*E410</f>
        <v>3045.5477006311989</v>
      </c>
      <c r="M410" s="89">
        <f>+M$5*E410</f>
        <v>864.68567763751116</v>
      </c>
      <c r="N410" s="89">
        <f>+L410+M410</f>
        <v>3910.2333782687101</v>
      </c>
      <c r="O410" s="89">
        <f>+O$5*E410</f>
        <v>43234.283881875563</v>
      </c>
      <c r="P410" s="127">
        <v>1.7949999999999999</v>
      </c>
      <c r="Q410" s="48">
        <v>0.72399999999999998</v>
      </c>
      <c r="R410" s="87">
        <v>181.54324699546001</v>
      </c>
      <c r="S410" s="87">
        <v>100</v>
      </c>
      <c r="T410" s="87">
        <v>1.0187556743621999</v>
      </c>
      <c r="U410" s="87">
        <v>1.2474237680435001</v>
      </c>
      <c r="V410" s="87">
        <v>1.1358033594538</v>
      </c>
      <c r="W410" s="87">
        <v>181.54324699486</v>
      </c>
      <c r="Z410">
        <v>1.7949999999999999</v>
      </c>
      <c r="AA410">
        <v>0.72399999999999998</v>
      </c>
    </row>
    <row r="411" spans="1:27">
      <c r="A411" s="131" t="s">
        <v>3065</v>
      </c>
      <c r="B411" s="131" t="s">
        <v>24</v>
      </c>
      <c r="C411" s="131">
        <v>100093737</v>
      </c>
      <c r="D411" s="131" t="s">
        <v>3066</v>
      </c>
      <c r="E411" s="126">
        <f>+IF(F411="x",1,0)+IF(G411="x",0.25,0)+IF(H411="x",1,0)+IF(I411="x",0.3,0)+J411+K411</f>
        <v>1.25</v>
      </c>
      <c r="F411" s="127" t="s">
        <v>3212</v>
      </c>
      <c r="G411" s="127" t="s">
        <v>3212</v>
      </c>
      <c r="H411" s="127"/>
      <c r="I411" s="127"/>
      <c r="J411" s="81">
        <v>0</v>
      </c>
      <c r="K411" s="48"/>
      <c r="L411" s="89">
        <f>+L$5*E411</f>
        <v>1492.9155395250975</v>
      </c>
      <c r="M411" s="89">
        <f>+M$5*E411</f>
        <v>423.86552825368199</v>
      </c>
      <c r="N411" s="89">
        <f>+L411+M411</f>
        <v>1916.7810677787795</v>
      </c>
      <c r="O411" s="89">
        <f>+O$5*E411</f>
        <v>21193.276412684099</v>
      </c>
      <c r="P411" s="127"/>
      <c r="Q411" s="48"/>
      <c r="R411" s="87">
        <v>2422.8184420276002</v>
      </c>
      <c r="S411" s="87">
        <v>100</v>
      </c>
      <c r="T411" s="87">
        <v>1.0372593402863</v>
      </c>
      <c r="U411" s="87">
        <v>1.9535086154937999</v>
      </c>
      <c r="V411" s="87">
        <v>1.4282183505660999</v>
      </c>
      <c r="W411" s="87">
        <v>2422.8184420183002</v>
      </c>
      <c r="Z411" t="e">
        <v>#N/A</v>
      </c>
      <c r="AA411" t="e">
        <v>#N/A</v>
      </c>
    </row>
    <row r="412" spans="1:27">
      <c r="A412" s="131" t="s">
        <v>3077</v>
      </c>
      <c r="B412" s="131" t="s">
        <v>24</v>
      </c>
      <c r="C412" s="131">
        <v>100093732</v>
      </c>
      <c r="D412" s="131" t="s">
        <v>3078</v>
      </c>
      <c r="E412" s="126">
        <f>+IF(F412="x",1,0)+IF(G412="x",0.25,0)+IF(H412="x",1,0)+IF(I412="x",0.3,0)+J412+K412</f>
        <v>1.25</v>
      </c>
      <c r="F412" s="127" t="s">
        <v>3212</v>
      </c>
      <c r="G412" s="127" t="s">
        <v>3212</v>
      </c>
      <c r="H412" s="127"/>
      <c r="I412" s="127"/>
      <c r="J412" s="81">
        <v>0</v>
      </c>
      <c r="K412" s="48"/>
      <c r="L412" s="89">
        <f>+L$5*E412</f>
        <v>1492.9155395250975</v>
      </c>
      <c r="M412" s="89">
        <f>+M$5*E412</f>
        <v>423.86552825368199</v>
      </c>
      <c r="N412" s="89">
        <f>+L412+M412</f>
        <v>1916.7810677787795</v>
      </c>
      <c r="O412" s="89">
        <f>+O$5*E412</f>
        <v>21193.276412684099</v>
      </c>
      <c r="P412" s="127"/>
      <c r="Q412" s="48"/>
      <c r="R412" s="87">
        <v>193.91852699648999</v>
      </c>
      <c r="S412" s="87">
        <v>100</v>
      </c>
      <c r="T412" s="87">
        <v>0.92119061946868996</v>
      </c>
      <c r="U412" s="87">
        <v>1.2284994125366</v>
      </c>
      <c r="V412" s="87">
        <v>1.0680318474770001</v>
      </c>
      <c r="W412" s="87">
        <v>193.91852699487001</v>
      </c>
      <c r="Z412" t="e">
        <v>#N/A</v>
      </c>
      <c r="AA412" t="e">
        <v>#N/A</v>
      </c>
    </row>
    <row r="413" spans="1:27">
      <c r="A413" s="131" t="s">
        <v>3079</v>
      </c>
      <c r="B413" s="131" t="s">
        <v>24</v>
      </c>
      <c r="C413" s="131">
        <v>100093731</v>
      </c>
      <c r="D413" s="131" t="s">
        <v>3080</v>
      </c>
      <c r="E413" s="126">
        <f>+IF(F413="x",1,0)+IF(G413="x",0.25,0)+IF(H413="x",1,0)+IF(I413="x",0.3,0)+J413+K413</f>
        <v>1.25</v>
      </c>
      <c r="F413" s="127" t="s">
        <v>3212</v>
      </c>
      <c r="G413" s="127" t="s">
        <v>3212</v>
      </c>
      <c r="H413" s="127"/>
      <c r="I413" s="127"/>
      <c r="J413" s="81">
        <v>0</v>
      </c>
      <c r="K413" s="48"/>
      <c r="L413" s="89">
        <f>+L$5*E413</f>
        <v>1492.9155395250975</v>
      </c>
      <c r="M413" s="89">
        <f>+M$5*E413</f>
        <v>423.86552825368199</v>
      </c>
      <c r="N413" s="89">
        <f>+L413+M413</f>
        <v>1916.7810677787795</v>
      </c>
      <c r="O413" s="89">
        <f>+O$5*E413</f>
        <v>21193.276412684099</v>
      </c>
      <c r="P413" s="127"/>
      <c r="Q413" s="48"/>
      <c r="R413" s="87">
        <v>206.28900550025</v>
      </c>
      <c r="S413" s="87">
        <v>100</v>
      </c>
      <c r="T413" s="87">
        <v>0.89974313974380005</v>
      </c>
      <c r="U413" s="87">
        <v>1.1168463230132999</v>
      </c>
      <c r="V413" s="87">
        <v>1.0046660787816999</v>
      </c>
      <c r="W413" s="87">
        <v>206.28900549879</v>
      </c>
      <c r="Z413" t="e">
        <v>#N/A</v>
      </c>
      <c r="AA413" t="e">
        <v>#N/A</v>
      </c>
    </row>
    <row r="414" spans="1:27">
      <c r="A414" s="131" t="s">
        <v>3081</v>
      </c>
      <c r="B414" s="131" t="s">
        <v>24</v>
      </c>
      <c r="C414" s="131">
        <v>100093730</v>
      </c>
      <c r="D414" s="131" t="s">
        <v>3082</v>
      </c>
      <c r="E414" s="126">
        <f>+IF(F414="x",1,0)+IF(G414="x",0.25,0)+IF(H414="x",1,0)+IF(I414="x",0.3,0)+J414+K414</f>
        <v>1.25</v>
      </c>
      <c r="F414" s="127" t="s">
        <v>3212</v>
      </c>
      <c r="G414" s="127" t="s">
        <v>3212</v>
      </c>
      <c r="H414" s="127"/>
      <c r="I414" s="127"/>
      <c r="J414" s="81">
        <v>0</v>
      </c>
      <c r="K414" s="48"/>
      <c r="L414" s="89">
        <f>+L$5*E414</f>
        <v>1492.9155395250975</v>
      </c>
      <c r="M414" s="89">
        <f>+M$5*E414</f>
        <v>423.86552825368199</v>
      </c>
      <c r="N414" s="89">
        <f>+L414+M414</f>
        <v>1916.7810677787795</v>
      </c>
      <c r="O414" s="89">
        <f>+O$5*E414</f>
        <v>21193.276412684099</v>
      </c>
      <c r="P414" s="127"/>
      <c r="Q414" s="48"/>
      <c r="R414" s="87">
        <v>189.78778200508</v>
      </c>
      <c r="S414" s="87">
        <v>100</v>
      </c>
      <c r="T414" s="87">
        <v>0.99520546197891002</v>
      </c>
      <c r="U414" s="87">
        <v>1.129988193512</v>
      </c>
      <c r="V414" s="87">
        <v>1.0617464859696</v>
      </c>
      <c r="W414" s="87">
        <v>189.78778200490001</v>
      </c>
      <c r="Z414" t="e">
        <v>#N/A</v>
      </c>
      <c r="AA414" t="e">
        <v>#N/A</v>
      </c>
    </row>
    <row r="415" spans="1:27">
      <c r="A415" s="131" t="s">
        <v>3175</v>
      </c>
      <c r="B415" s="131" t="s">
        <v>24</v>
      </c>
      <c r="C415" s="131">
        <v>100093729</v>
      </c>
      <c r="D415" s="131" t="s">
        <v>3176</v>
      </c>
      <c r="E415" s="126">
        <f>+IF(F415="x",1,0)+IF(G415="x",0.25,0)+IF(H415="x",1,0)+IF(I415="x",0.3,0)+J415+K415</f>
        <v>1.25</v>
      </c>
      <c r="F415" s="127" t="s">
        <v>3212</v>
      </c>
      <c r="G415" s="127" t="s">
        <v>3212</v>
      </c>
      <c r="H415" s="127"/>
      <c r="I415" s="127"/>
      <c r="J415" s="81">
        <v>0</v>
      </c>
      <c r="K415" s="48"/>
      <c r="L415" s="89">
        <f>+L$5*E415</f>
        <v>1492.9155395250975</v>
      </c>
      <c r="M415" s="89">
        <f>+M$5*E415</f>
        <v>423.86552825368199</v>
      </c>
      <c r="N415" s="89">
        <f>+L415+M415</f>
        <v>1916.7810677787795</v>
      </c>
      <c r="O415" s="89">
        <f>+O$5*E415</f>
        <v>21193.276412684099</v>
      </c>
      <c r="P415" s="127"/>
      <c r="Q415" s="48"/>
      <c r="R415" s="87">
        <v>181.52666049775999</v>
      </c>
      <c r="S415" s="87">
        <v>100</v>
      </c>
      <c r="T415" s="87">
        <v>1.1005505323410001</v>
      </c>
      <c r="U415" s="87">
        <v>1.2362794876098999</v>
      </c>
      <c r="V415" s="87">
        <v>1.1681317725489</v>
      </c>
      <c r="W415" s="87">
        <v>181.52666050049001</v>
      </c>
      <c r="Z415" t="e">
        <v>#N/A</v>
      </c>
      <c r="AA415" t="e">
        <v>#N/A</v>
      </c>
    </row>
    <row r="416" spans="1:27">
      <c r="A416" s="130" t="s">
        <v>3189</v>
      </c>
      <c r="B416" s="130" t="s">
        <v>24</v>
      </c>
      <c r="C416" s="130">
        <v>100093740</v>
      </c>
      <c r="D416" s="130" t="s">
        <v>3190</v>
      </c>
      <c r="E416" s="126">
        <f>+IF(F416="x",1,0)+IF(G416="x",0.25,0)+IF(H416="x",1,0)+IF(I416="x",0.3,0)</f>
        <v>1.25</v>
      </c>
      <c r="F416" s="126" t="s">
        <v>3212</v>
      </c>
      <c r="G416" s="126" t="s">
        <v>3212</v>
      </c>
      <c r="H416" s="127"/>
      <c r="I416" s="127"/>
      <c r="J416" s="48"/>
      <c r="K416" s="48"/>
      <c r="L416" s="89">
        <f>+L$5*E416</f>
        <v>1492.9155395250975</v>
      </c>
      <c r="M416" s="89">
        <f>+M$5*E416</f>
        <v>423.86552825368199</v>
      </c>
      <c r="N416" s="89">
        <f>+L416+M416</f>
        <v>1916.7810677787795</v>
      </c>
      <c r="O416" s="89">
        <f>+O$5*E416</f>
        <v>21193.276412684099</v>
      </c>
      <c r="P416" s="128" t="e">
        <v>#N/A</v>
      </c>
      <c r="Q416" s="48" t="e">
        <v>#N/A</v>
      </c>
      <c r="R416" s="87">
        <v>1325.5045295232001</v>
      </c>
      <c r="S416" s="87">
        <v>100</v>
      </c>
      <c r="T416" s="87">
        <v>0.61524850130080999</v>
      </c>
      <c r="U416" s="87">
        <v>1.0129731893539</v>
      </c>
      <c r="V416" s="87">
        <v>0.77227225568558999</v>
      </c>
      <c r="W416" s="87">
        <f>+(S416/100)*R416</f>
        <v>1325.5045295232001</v>
      </c>
      <c r="Z416" t="e">
        <v>#N/A</v>
      </c>
      <c r="AA416" t="e">
        <v>#N/A</v>
      </c>
    </row>
    <row r="417" spans="1:27">
      <c r="A417" s="131" t="s">
        <v>3177</v>
      </c>
      <c r="B417" s="131" t="s">
        <v>24</v>
      </c>
      <c r="C417" s="131">
        <v>100093728</v>
      </c>
      <c r="D417" s="131" t="s">
        <v>3178</v>
      </c>
      <c r="E417" s="126">
        <f>+IF(F417="x",1,0)+IF(G417="x",0.25,0)+IF(H417="x",1,0)+IF(I417="x",0.3,0)+J417+K417</f>
        <v>1.25</v>
      </c>
      <c r="F417" s="127" t="s">
        <v>3212</v>
      </c>
      <c r="G417" s="127" t="s">
        <v>3212</v>
      </c>
      <c r="H417" s="127"/>
      <c r="I417" s="127"/>
      <c r="J417" s="81">
        <v>0</v>
      </c>
      <c r="K417" s="48"/>
      <c r="L417" s="89">
        <f>+L$5*E417</f>
        <v>1492.9155395250975</v>
      </c>
      <c r="M417" s="89">
        <f>+M$5*E417</f>
        <v>423.86552825368199</v>
      </c>
      <c r="N417" s="89">
        <f>+L417+M417</f>
        <v>1916.7810677787795</v>
      </c>
      <c r="O417" s="89">
        <f>+O$5*E417</f>
        <v>21193.276412684099</v>
      </c>
      <c r="P417" s="127"/>
      <c r="Q417" s="48"/>
      <c r="R417" s="87">
        <v>188.52374550011999</v>
      </c>
      <c r="S417" s="87">
        <v>100</v>
      </c>
      <c r="T417" s="87">
        <v>1.1928588151932</v>
      </c>
      <c r="U417" s="87">
        <v>1.3242771625519001</v>
      </c>
      <c r="V417" s="87">
        <v>1.2506430690939001</v>
      </c>
      <c r="W417" s="87">
        <v>188.52374550095001</v>
      </c>
      <c r="Z417" t="e">
        <v>#N/A</v>
      </c>
      <c r="AA417" t="e">
        <v>#N/A</v>
      </c>
    </row>
    <row r="418" spans="1:27">
      <c r="A418" s="131" t="s">
        <v>3179</v>
      </c>
      <c r="B418" s="131" t="s">
        <v>24</v>
      </c>
      <c r="C418" s="131">
        <v>100093767</v>
      </c>
      <c r="D418" s="131" t="s">
        <v>3180</v>
      </c>
      <c r="E418" s="126">
        <f>+IF(F418="x",1,0)+IF(G418="x",0.25,0)+IF(H418="x",1,0)+IF(I418="x",0.3,0)+J418+K418</f>
        <v>1.25</v>
      </c>
      <c r="F418" s="127" t="s">
        <v>3212</v>
      </c>
      <c r="G418" s="127" t="s">
        <v>3212</v>
      </c>
      <c r="H418" s="127"/>
      <c r="I418" s="127"/>
      <c r="J418" s="81">
        <v>0</v>
      </c>
      <c r="K418" s="48"/>
      <c r="L418" s="89">
        <f>+L$5*E418</f>
        <v>1492.9155395250975</v>
      </c>
      <c r="M418" s="89">
        <f>+M$5*E418</f>
        <v>423.86552825368199</v>
      </c>
      <c r="N418" s="89">
        <f>+L418+M418</f>
        <v>1916.7810677787795</v>
      </c>
      <c r="O418" s="89">
        <f>+O$5*E418</f>
        <v>21193.276412684099</v>
      </c>
      <c r="P418" s="127"/>
      <c r="Q418" s="48"/>
      <c r="R418" s="87">
        <v>234.81983400019001</v>
      </c>
      <c r="S418" s="87">
        <v>100</v>
      </c>
      <c r="T418" s="87">
        <v>1.2197732925414999</v>
      </c>
      <c r="U418" s="87">
        <v>1.4616882801055999</v>
      </c>
      <c r="V418" s="87">
        <v>1.3026668938195001</v>
      </c>
      <c r="W418" s="87">
        <v>234.81983400000999</v>
      </c>
      <c r="Z418" t="e">
        <v>#N/A</v>
      </c>
      <c r="AA418" t="e">
        <v>#N/A</v>
      </c>
    </row>
    <row r="419" spans="1:27">
      <c r="A419" s="130" t="s">
        <v>3181</v>
      </c>
      <c r="B419" s="130" t="s">
        <v>24</v>
      </c>
      <c r="C419" s="130">
        <v>100093766</v>
      </c>
      <c r="D419" s="130" t="s">
        <v>3182</v>
      </c>
      <c r="E419" s="126">
        <f>+IF(F419="x",1,0)+IF(G419="x",0.25,0)+IF(H419="x",1,0)+IF(I419="x",0.3,0)</f>
        <v>1.25</v>
      </c>
      <c r="F419" s="126" t="s">
        <v>3212</v>
      </c>
      <c r="G419" s="126" t="s">
        <v>3212</v>
      </c>
      <c r="H419" s="127"/>
      <c r="I419" s="127"/>
      <c r="J419" s="48"/>
      <c r="K419" s="48"/>
      <c r="L419" s="89">
        <f>+L$5*E419</f>
        <v>1492.9155395250975</v>
      </c>
      <c r="M419" s="89">
        <f>+M$5*E419</f>
        <v>423.86552825368199</v>
      </c>
      <c r="N419" s="89">
        <f>+L419+M419</f>
        <v>1916.7810677787795</v>
      </c>
      <c r="O419" s="89">
        <f>+O$5*E419</f>
        <v>21193.276412684099</v>
      </c>
      <c r="P419" s="128" t="e">
        <v>#N/A</v>
      </c>
      <c r="Q419" s="48" t="e">
        <v>#N/A</v>
      </c>
      <c r="R419" s="87">
        <v>504.49567349969999</v>
      </c>
      <c r="S419" s="87">
        <v>100</v>
      </c>
      <c r="T419" s="87">
        <v>1.2852722406387</v>
      </c>
      <c r="U419" s="87">
        <v>1.7132757902144999</v>
      </c>
      <c r="V419" s="87">
        <v>1.4944772265851001</v>
      </c>
      <c r="W419" s="87">
        <f>+(S419/100)*R419</f>
        <v>504.49567349969999</v>
      </c>
      <c r="Z419" t="e">
        <v>#N/A</v>
      </c>
      <c r="AA419" t="e">
        <v>#N/A</v>
      </c>
    </row>
    <row r="420" spans="1:27">
      <c r="A420" s="131" t="s">
        <v>3183</v>
      </c>
      <c r="B420" s="131" t="s">
        <v>24</v>
      </c>
      <c r="C420" s="131">
        <v>100093764</v>
      </c>
      <c r="D420" s="131" t="s">
        <v>3184</v>
      </c>
      <c r="E420" s="126">
        <f>+IF(F420="x",1,0)+IF(G420="x",0.25,0)+IF(H420="x",1,0)+IF(I420="x",0.3,0)</f>
        <v>1.25</v>
      </c>
      <c r="F420" s="127" t="s">
        <v>3212</v>
      </c>
      <c r="G420" s="127" t="s">
        <v>3212</v>
      </c>
      <c r="H420" s="127"/>
      <c r="I420" s="127"/>
      <c r="J420" s="81">
        <v>0</v>
      </c>
      <c r="K420" s="48" t="s">
        <v>3213</v>
      </c>
      <c r="L420" s="89">
        <f>+L$5*E420</f>
        <v>1492.9155395250975</v>
      </c>
      <c r="M420" s="89">
        <f>+M$5*E420</f>
        <v>423.86552825368199</v>
      </c>
      <c r="N420" s="89">
        <f>+L420+M420</f>
        <v>1916.7810677787795</v>
      </c>
      <c r="O420" s="89">
        <f>+O$5*E420</f>
        <v>21193.276412684099</v>
      </c>
      <c r="P420" s="127"/>
      <c r="Q420" s="48"/>
      <c r="R420" s="87">
        <v>508.93399950537002</v>
      </c>
      <c r="S420" s="87">
        <v>100</v>
      </c>
      <c r="T420" s="87">
        <v>1.4947006702423</v>
      </c>
      <c r="U420" s="87">
        <v>1.8785475492477</v>
      </c>
      <c r="V420" s="87">
        <v>1.6937879074977999</v>
      </c>
      <c r="W420" s="87">
        <v>508.93399950255002</v>
      </c>
      <c r="Z420" t="e">
        <v>#N/A</v>
      </c>
      <c r="AA420" t="e">
        <v>#N/A</v>
      </c>
    </row>
    <row r="421" spans="1:27">
      <c r="A421" s="131" t="s">
        <v>3185</v>
      </c>
      <c r="B421" s="131" t="s">
        <v>24</v>
      </c>
      <c r="C421" s="131">
        <v>100093762</v>
      </c>
      <c r="D421" s="131" t="s">
        <v>3186</v>
      </c>
      <c r="E421" s="126">
        <f>+IF(F421="x",1,0)+IF(G421="x",0.25,0)+IF(H421="x",1,0)+IF(I421="x",0.3,0)</f>
        <v>1.25</v>
      </c>
      <c r="F421" s="127" t="s">
        <v>3212</v>
      </c>
      <c r="G421" s="127" t="s">
        <v>3212</v>
      </c>
      <c r="H421" s="127"/>
      <c r="I421" s="127"/>
      <c r="J421" s="81">
        <v>0</v>
      </c>
      <c r="K421" s="65" t="s">
        <v>3213</v>
      </c>
      <c r="L421" s="89">
        <f>+L$5*E421</f>
        <v>1492.9155395250975</v>
      </c>
      <c r="M421" s="89">
        <f>+M$5*E421</f>
        <v>423.86552825368199</v>
      </c>
      <c r="N421" s="89">
        <f>+L421+M421</f>
        <v>1916.7810677787795</v>
      </c>
      <c r="O421" s="89">
        <f>+O$5*E421</f>
        <v>21193.276412684099</v>
      </c>
      <c r="P421" s="127"/>
      <c r="Q421" s="48"/>
      <c r="R421" s="87">
        <v>502.82360148787001</v>
      </c>
      <c r="S421" s="87">
        <v>100</v>
      </c>
      <c r="T421" s="87">
        <v>1.5100502967834</v>
      </c>
      <c r="U421" s="87">
        <v>1.9251222610473999</v>
      </c>
      <c r="V421" s="87">
        <v>1.7972285886863999</v>
      </c>
      <c r="W421" s="87">
        <v>502.82360149298</v>
      </c>
      <c r="Z421" t="e">
        <v>#N/A</v>
      </c>
      <c r="AA421" t="e">
        <v>#N/A</v>
      </c>
    </row>
    <row r="422" spans="1:27">
      <c r="A422" s="130" t="s">
        <v>3061</v>
      </c>
      <c r="B422" s="130" t="s">
        <v>24</v>
      </c>
      <c r="C422" s="130">
        <v>100093739</v>
      </c>
      <c r="D422" s="130" t="s">
        <v>3062</v>
      </c>
      <c r="E422" s="65">
        <f>+IF(F422="x",1,0)+IF(G422="x",0.25,0)+IF(H422="x",1,0)+IF(I422="x",0.3,0)</f>
        <v>2.25</v>
      </c>
      <c r="F422" s="126" t="s">
        <v>3212</v>
      </c>
      <c r="G422" s="126" t="s">
        <v>3212</v>
      </c>
      <c r="H422" s="126" t="s">
        <v>3212</v>
      </c>
      <c r="I422" s="127"/>
      <c r="J422" s="48"/>
      <c r="K422" s="48"/>
      <c r="L422" s="89">
        <f>+L$5*E422</f>
        <v>2687.2479711451756</v>
      </c>
      <c r="M422" s="89">
        <f>+M$5*E422</f>
        <v>762.95795085662758</v>
      </c>
      <c r="N422" s="89">
        <f>+L422+M422</f>
        <v>3450.2059220018032</v>
      </c>
      <c r="O422" s="89">
        <f>+O$5*E422</f>
        <v>38147.897542831379</v>
      </c>
      <c r="P422" s="128">
        <v>1.2769999999999999</v>
      </c>
      <c r="Q422" s="48" t="s">
        <v>3228</v>
      </c>
      <c r="R422" s="87">
        <v>1944.9725979881</v>
      </c>
      <c r="S422" s="87">
        <v>100</v>
      </c>
      <c r="T422" s="87">
        <v>0.30951666831969998</v>
      </c>
      <c r="U422" s="87">
        <v>0.89764040708542003</v>
      </c>
      <c r="V422" s="87">
        <v>0.76046549534235997</v>
      </c>
      <c r="W422" s="87">
        <f>+(S422/100)*R422</f>
        <v>1944.9725979881</v>
      </c>
      <c r="Z422" t="e">
        <v>#N/A</v>
      </c>
      <c r="AA422" t="e">
        <v>#N/A</v>
      </c>
    </row>
    <row r="423" spans="1:27">
      <c r="A423" s="131" t="s">
        <v>3187</v>
      </c>
      <c r="B423" s="131" t="s">
        <v>24</v>
      </c>
      <c r="C423" s="131">
        <v>100093761</v>
      </c>
      <c r="D423" s="131" t="s">
        <v>3188</v>
      </c>
      <c r="E423" s="126">
        <f>+IF(F423="x",1,0)+IF(G423="x",0.25,0)+IF(H423="x",1,0)+IF(I423="x",0.3,0)</f>
        <v>1.25</v>
      </c>
      <c r="F423" s="127" t="s">
        <v>3212</v>
      </c>
      <c r="G423" s="127" t="s">
        <v>3212</v>
      </c>
      <c r="H423" s="127"/>
      <c r="I423" s="127"/>
      <c r="J423" s="81">
        <v>0</v>
      </c>
      <c r="K423" s="65" t="s">
        <v>3213</v>
      </c>
      <c r="L423" s="89">
        <f>+L$5*E423</f>
        <v>1492.9155395250975</v>
      </c>
      <c r="M423" s="89">
        <f>+M$5*E423</f>
        <v>423.86552825368199</v>
      </c>
      <c r="N423" s="89">
        <f>+L423+M423</f>
        <v>1916.7810677787795</v>
      </c>
      <c r="O423" s="89">
        <f>+O$5*E423</f>
        <v>21193.276412684099</v>
      </c>
      <c r="P423" s="127"/>
      <c r="Q423" s="48"/>
      <c r="R423" s="87">
        <v>500.32507599823998</v>
      </c>
      <c r="S423" s="87">
        <v>100</v>
      </c>
      <c r="T423" s="87">
        <v>1.5306566953659</v>
      </c>
      <c r="U423" s="87">
        <v>1.9412078857421999</v>
      </c>
      <c r="V423" s="87">
        <v>1.8147259833766001</v>
      </c>
      <c r="W423" s="87">
        <v>500.32507599928999</v>
      </c>
      <c r="Z423" t="e">
        <v>#N/A</v>
      </c>
      <c r="AA423" t="e">
        <v>#N/A</v>
      </c>
    </row>
    <row r="424" spans="1:27">
      <c r="A424" s="131" t="s">
        <v>3069</v>
      </c>
      <c r="B424" s="131" t="s">
        <v>24</v>
      </c>
      <c r="C424" s="131">
        <v>100093736</v>
      </c>
      <c r="D424" s="131" t="s">
        <v>3070</v>
      </c>
      <c r="E424" s="126">
        <f>+IF(F424="x",1,0)+IF(G424="x",0.25,0)+IF(H424="x",1,0)+IF(I424="x",0.3,0)+J424+K424</f>
        <v>2.5499999999999998</v>
      </c>
      <c r="F424" s="127" t="s">
        <v>3212</v>
      </c>
      <c r="G424" s="127" t="s">
        <v>3212</v>
      </c>
      <c r="H424" s="127" t="s">
        <v>3212</v>
      </c>
      <c r="I424" s="127" t="s">
        <v>3212</v>
      </c>
      <c r="J424" s="81">
        <v>0</v>
      </c>
      <c r="K424" s="48"/>
      <c r="L424" s="89">
        <f>+L$5*E424</f>
        <v>3045.5477006311989</v>
      </c>
      <c r="M424" s="89">
        <f>+M$5*E424</f>
        <v>864.68567763751116</v>
      </c>
      <c r="N424" s="89">
        <f>+L424+M424</f>
        <v>3910.2333782687101</v>
      </c>
      <c r="O424" s="89">
        <f>+O$5*E424</f>
        <v>43234.283881875563</v>
      </c>
      <c r="P424" s="127">
        <v>1.77</v>
      </c>
      <c r="Q424" s="48">
        <v>0.67</v>
      </c>
      <c r="R424" s="87">
        <v>181.56410550238999</v>
      </c>
      <c r="S424" s="87">
        <v>100</v>
      </c>
      <c r="T424" s="87">
        <v>0.81132483482360995</v>
      </c>
      <c r="U424" s="87">
        <v>1.2542574405669999</v>
      </c>
      <c r="V424" s="87">
        <v>1.0801818407499</v>
      </c>
      <c r="W424" s="87">
        <v>181.56410550461999</v>
      </c>
      <c r="Z424" t="e">
        <v>#N/A</v>
      </c>
      <c r="AA424" t="e">
        <v>#N/A</v>
      </c>
    </row>
    <row r="425" spans="1:27">
      <c r="A425" s="116" t="s">
        <v>1561</v>
      </c>
      <c r="B425" s="116" t="s">
        <v>24</v>
      </c>
      <c r="C425" s="116">
        <v>5443463</v>
      </c>
      <c r="D425" s="116" t="s">
        <v>1562</v>
      </c>
      <c r="E425" s="126">
        <f>+IF(F425="x",1,0)+IF(G425="x",0.25,0)+IF(H425="x",1,0)+IF(I425="x",0.3,0)+J425</f>
        <v>1.4400178292277925</v>
      </c>
      <c r="F425" s="126" t="s">
        <v>3212</v>
      </c>
      <c r="G425" s="127" t="s">
        <v>3213</v>
      </c>
      <c r="H425" s="127"/>
      <c r="I425" s="127"/>
      <c r="J425" s="48">
        <f>0.75*(W425/10000)</f>
        <v>0.44001782922779248</v>
      </c>
      <c r="K425" s="48"/>
      <c r="L425" s="89">
        <f>+L$5*E425</f>
        <v>1719.8599955578957</v>
      </c>
      <c r="M425" s="89">
        <f>+M$5*E425</f>
        <v>488.29913430428695</v>
      </c>
      <c r="N425" s="89">
        <f>+L425+M425</f>
        <v>2208.1591298621825</v>
      </c>
      <c r="O425" s="89">
        <f>+O$5*E425</f>
        <v>24414.956715214346</v>
      </c>
      <c r="P425" s="127"/>
      <c r="Q425" s="48"/>
      <c r="R425" s="87">
        <v>6907.8449574747001</v>
      </c>
      <c r="S425" s="87">
        <v>84.930999999999997</v>
      </c>
      <c r="T425" s="87">
        <v>1.4929133467376E-2</v>
      </c>
      <c r="U425" s="87">
        <v>1.3657002449036</v>
      </c>
      <c r="V425" s="87">
        <v>0.69295374658345998</v>
      </c>
      <c r="W425" s="87">
        <v>5866.9043897039001</v>
      </c>
      <c r="Z425" t="e">
        <v>#N/A</v>
      </c>
      <c r="AA425" t="e">
        <v>#N/A</v>
      </c>
    </row>
    <row r="426" spans="1:27">
      <c r="A426" s="131" t="s">
        <v>3071</v>
      </c>
      <c r="B426" s="131" t="s">
        <v>24</v>
      </c>
      <c r="C426" s="131">
        <v>100093735</v>
      </c>
      <c r="D426" s="131" t="s">
        <v>3072</v>
      </c>
      <c r="E426" s="126">
        <f>+IF(F426="x",1,0)+IF(G426="x",0.25,0)+IF(H426="x",1,0)+IF(I426="x",0.3,0)+J426+K426</f>
        <v>2.5499999999999998</v>
      </c>
      <c r="F426" s="127" t="s">
        <v>3212</v>
      </c>
      <c r="G426" s="127" t="s">
        <v>3212</v>
      </c>
      <c r="H426" s="127" t="s">
        <v>3212</v>
      </c>
      <c r="I426" s="127" t="s">
        <v>3212</v>
      </c>
      <c r="J426" s="81">
        <v>0</v>
      </c>
      <c r="K426" s="48"/>
      <c r="L426" s="89">
        <f>+L$5*E426</f>
        <v>3045.5477006311989</v>
      </c>
      <c r="M426" s="89">
        <f>+M$5*E426</f>
        <v>864.68567763751116</v>
      </c>
      <c r="N426" s="89">
        <f>+L426+M426</f>
        <v>3910.2333782687101</v>
      </c>
      <c r="O426" s="89">
        <f>+O$5*E426</f>
        <v>43234.283881875563</v>
      </c>
      <c r="P426" s="127">
        <v>1.782</v>
      </c>
      <c r="Q426" s="48">
        <v>0.69299999999999995</v>
      </c>
      <c r="R426" s="87">
        <v>181.54923050216999</v>
      </c>
      <c r="S426" s="87">
        <v>100</v>
      </c>
      <c r="T426" s="87">
        <v>0.99163091182708996</v>
      </c>
      <c r="U426" s="87">
        <v>1.2716046571732</v>
      </c>
      <c r="V426" s="87">
        <v>1.1514473812921</v>
      </c>
      <c r="W426" s="87">
        <v>181.54923050287999</v>
      </c>
      <c r="Z426">
        <v>1.782</v>
      </c>
      <c r="AA426">
        <v>0.69299999999999995</v>
      </c>
    </row>
    <row r="427" spans="1:27">
      <c r="A427" s="131" t="s">
        <v>3073</v>
      </c>
      <c r="B427" s="131" t="s">
        <v>24</v>
      </c>
      <c r="C427" s="131">
        <v>100093734</v>
      </c>
      <c r="D427" s="131" t="s">
        <v>3074</v>
      </c>
      <c r="E427" s="126">
        <f>+IF(F427="x",1,0)+IF(G427="x",0.25,0)+IF(H427="x",1,0)+IF(I427="x",0.3,0)+J427+K427</f>
        <v>2.5499999999999998</v>
      </c>
      <c r="F427" s="127" t="s">
        <v>3212</v>
      </c>
      <c r="G427" s="127" t="s">
        <v>3212</v>
      </c>
      <c r="H427" s="127" t="s">
        <v>3212</v>
      </c>
      <c r="I427" s="127" t="s">
        <v>3212</v>
      </c>
      <c r="J427" s="81">
        <v>0</v>
      </c>
      <c r="K427" s="48"/>
      <c r="L427" s="89">
        <f>+L$5*E427</f>
        <v>3045.5477006311989</v>
      </c>
      <c r="M427" s="89">
        <f>+M$5*E427</f>
        <v>864.68567763751116</v>
      </c>
      <c r="N427" s="89">
        <f>+L427+M427</f>
        <v>3910.2333782687101</v>
      </c>
      <c r="O427" s="89">
        <f>+O$5*E427</f>
        <v>43234.283881875563</v>
      </c>
      <c r="P427" s="127">
        <v>1.774</v>
      </c>
      <c r="Q427" s="48">
        <v>0.92500000000000004</v>
      </c>
      <c r="R427" s="87">
        <v>181.54490849826999</v>
      </c>
      <c r="S427" s="87">
        <v>100</v>
      </c>
      <c r="T427" s="87">
        <v>0.98448175191878995</v>
      </c>
      <c r="U427" s="87">
        <v>1.2696071863174001</v>
      </c>
      <c r="V427" s="87">
        <v>1.1385413179031001</v>
      </c>
      <c r="W427" s="87">
        <v>181.54490849965001</v>
      </c>
      <c r="Z427">
        <v>1.774</v>
      </c>
      <c r="AA427">
        <v>0.92500000000000004</v>
      </c>
    </row>
    <row r="428" spans="1:27">
      <c r="A428" s="130" t="s">
        <v>3063</v>
      </c>
      <c r="B428" s="130" t="s">
        <v>24</v>
      </c>
      <c r="C428" s="130">
        <v>100093738</v>
      </c>
      <c r="D428" s="130" t="s">
        <v>3064</v>
      </c>
      <c r="E428" s="126">
        <f>+IF(F428="x",1,0)+IF(G428="x",0.25,0)+IF(H428="x",1,0)+IF(I428="x",0.3,0)</f>
        <v>1.25</v>
      </c>
      <c r="F428" s="126" t="s">
        <v>3212</v>
      </c>
      <c r="G428" s="126" t="s">
        <v>3212</v>
      </c>
      <c r="H428" s="127"/>
      <c r="I428" s="127"/>
      <c r="J428" s="48"/>
      <c r="K428" s="48"/>
      <c r="L428" s="89">
        <f>+L$5*E428</f>
        <v>1492.9155395250975</v>
      </c>
      <c r="M428" s="89">
        <f>+M$5*E428</f>
        <v>423.86552825368199</v>
      </c>
      <c r="N428" s="89">
        <f>+L428+M428</f>
        <v>1916.7810677787795</v>
      </c>
      <c r="O428" s="89">
        <f>+O$5*E428</f>
        <v>21193.276412684099</v>
      </c>
      <c r="P428" s="128" t="e">
        <v>#N/A</v>
      </c>
      <c r="Q428" s="48" t="e">
        <v>#N/A</v>
      </c>
      <c r="R428" s="87">
        <v>3020.5201729999999</v>
      </c>
      <c r="S428" s="87">
        <v>100</v>
      </c>
      <c r="T428" s="87">
        <v>0.63207006454467995</v>
      </c>
      <c r="U428" s="87">
        <v>1.2869544029236</v>
      </c>
      <c r="V428" s="87">
        <v>1.0442076494296</v>
      </c>
      <c r="W428" s="87">
        <f>+(S428/100)*R428</f>
        <v>3020.5201729999999</v>
      </c>
      <c r="Z428" t="e">
        <v>#N/A</v>
      </c>
      <c r="AA428" t="e">
        <v>#N/A</v>
      </c>
    </row>
    <row r="429" spans="1:27">
      <c r="A429" s="116" t="s">
        <v>1159</v>
      </c>
      <c r="B429" s="116" t="s">
        <v>9</v>
      </c>
      <c r="C429" s="116">
        <v>2677770</v>
      </c>
      <c r="D429" s="116" t="s">
        <v>1157</v>
      </c>
      <c r="E429" s="126">
        <f>+IF(F429="x",1,0)+IF(G429="x",0.25,0)+IF(H429="x",1,0)+IF(I429="x",0.3,0)+J429</f>
        <v>4.7095646887994</v>
      </c>
      <c r="F429" s="126" t="s">
        <v>3212</v>
      </c>
      <c r="G429" s="126" t="s">
        <v>3213</v>
      </c>
      <c r="H429" s="126" t="s">
        <v>3212</v>
      </c>
      <c r="I429" s="127"/>
      <c r="J429" s="48">
        <f>0.75*(W429/10000)</f>
        <v>2.7095646887994</v>
      </c>
      <c r="K429" s="48"/>
      <c r="L429" s="89">
        <f>+L$5*E429</f>
        <v>5624.7858466458438</v>
      </c>
      <c r="M429" s="89">
        <f>+M$5*E429</f>
        <v>1596.9776997302761</v>
      </c>
      <c r="N429" s="89">
        <f>+L429+M429</f>
        <v>7221.7635463761198</v>
      </c>
      <c r="O429" s="89">
        <f>+O$5*E429</f>
        <v>79848.884986513804</v>
      </c>
      <c r="P429" s="127" t="s">
        <v>3230</v>
      </c>
      <c r="Q429" s="48"/>
      <c r="R429" s="87">
        <v>41242.139798005002</v>
      </c>
      <c r="S429" s="87">
        <v>87.598600000000005</v>
      </c>
      <c r="T429" s="87">
        <v>1.6611289232969E-2</v>
      </c>
      <c r="U429" s="87">
        <v>1.0343155860901001</v>
      </c>
      <c r="V429" s="87">
        <v>0.53443637875765004</v>
      </c>
      <c r="W429" s="87">
        <v>36127.529183992003</v>
      </c>
      <c r="Z429">
        <v>1.9139999999999999</v>
      </c>
      <c r="AA429">
        <v>0</v>
      </c>
    </row>
    <row r="430" spans="1:27">
      <c r="A430" s="130" t="s">
        <v>475</v>
      </c>
      <c r="B430" s="130" t="s">
        <v>9</v>
      </c>
      <c r="C430" s="130">
        <v>9428394</v>
      </c>
      <c r="D430" s="130" t="s">
        <v>1157</v>
      </c>
      <c r="E430" s="126">
        <f>+IF(F430="x",1,0)+IF(G430="x",0.25,0)+IF(H430="x",1,0)+IF(I430="x",0.3,0)</f>
        <v>1.55</v>
      </c>
      <c r="F430" s="127" t="s">
        <v>3212</v>
      </c>
      <c r="G430" s="127" t="s">
        <v>3212</v>
      </c>
      <c r="H430" s="127"/>
      <c r="I430" s="127" t="s">
        <v>3212</v>
      </c>
      <c r="J430" s="48"/>
      <c r="K430" s="48"/>
      <c r="L430" s="89">
        <f>+L$5*E430</f>
        <v>1851.2152690111211</v>
      </c>
      <c r="M430" s="89">
        <f>+M$5*E430</f>
        <v>525.59325503456569</v>
      </c>
      <c r="N430" s="89">
        <f>+L430+M430</f>
        <v>2376.8085240456867</v>
      </c>
      <c r="O430" s="89">
        <f>+O$5*E430</f>
        <v>26279.662751728283</v>
      </c>
      <c r="P430" s="127">
        <v>2.5920000000000001</v>
      </c>
      <c r="Q430" s="48">
        <v>-0.32</v>
      </c>
      <c r="R430" s="87">
        <v>20859.644075479999</v>
      </c>
      <c r="S430" s="87">
        <v>13.523899999999999</v>
      </c>
      <c r="T430" s="87">
        <v>3.7848506122828002E-2</v>
      </c>
      <c r="U430" s="87">
        <v>0.87724429368973</v>
      </c>
      <c r="V430" s="87">
        <v>0.33266171040240999</v>
      </c>
      <c r="W430" s="87">
        <f>+(S430/100)*R430</f>
        <v>2821.0374051238396</v>
      </c>
      <c r="Z430">
        <v>2.5920000000000001</v>
      </c>
      <c r="AA430" t="s">
        <v>3228</v>
      </c>
    </row>
    <row r="431" spans="1:27">
      <c r="A431" s="131" t="s">
        <v>1156</v>
      </c>
      <c r="B431" s="131" t="s">
        <v>9</v>
      </c>
      <c r="C431" s="131">
        <v>2677770</v>
      </c>
      <c r="D431" s="131" t="s">
        <v>1157</v>
      </c>
      <c r="E431" s="126">
        <f>+IF(F431="x",1,0)+IF(G431="x",0.25,0)+IF(H431="x",1,0)+IF(I431="x",0.3,0)+J431+K431</f>
        <v>0.25</v>
      </c>
      <c r="F431" s="126" t="s">
        <v>3213</v>
      </c>
      <c r="G431" s="126" t="s">
        <v>3212</v>
      </c>
      <c r="H431" s="127"/>
      <c r="I431" s="127"/>
      <c r="J431" s="65">
        <v>0</v>
      </c>
      <c r="K431" s="48"/>
      <c r="L431" s="89">
        <f>+L$5*E431</f>
        <v>298.58310790501952</v>
      </c>
      <c r="M431" s="89">
        <f>+M$5*E431</f>
        <v>84.773105650736397</v>
      </c>
      <c r="N431" s="89">
        <f>+L431+M431</f>
        <v>383.35621355575591</v>
      </c>
      <c r="O431" s="89">
        <f>+O$5*E431</f>
        <v>4238.6552825368199</v>
      </c>
      <c r="P431" s="127"/>
      <c r="Q431" s="48"/>
      <c r="R431" s="87">
        <v>515.14521550569998</v>
      </c>
      <c r="S431" s="87">
        <v>100</v>
      </c>
      <c r="T431" s="87">
        <v>0.1662180274725</v>
      </c>
      <c r="U431" s="87">
        <v>0.51537048816680997</v>
      </c>
      <c r="V431" s="87">
        <v>0.41145437286997</v>
      </c>
      <c r="W431" s="87">
        <v>515.14521550772997</v>
      </c>
      <c r="Z431" t="e">
        <v>#N/A</v>
      </c>
      <c r="AA431" t="e">
        <v>#N/A</v>
      </c>
    </row>
    <row r="432" spans="1:27">
      <c r="A432" s="46" t="s">
        <v>2110</v>
      </c>
      <c r="B432" s="46" t="s">
        <v>8</v>
      </c>
      <c r="C432" s="46">
        <v>5443768</v>
      </c>
      <c r="D432" s="46" t="s">
        <v>2111</v>
      </c>
      <c r="E432" s="126">
        <f>+IF(F432="x",1,0)+IF(G432="x",0.25,0)+IF(H432="x",1,0)+IF(I432="x",0.3,0)+J432</f>
        <v>6.3791553140749002</v>
      </c>
      <c r="F432" s="65" t="s">
        <v>3212</v>
      </c>
      <c r="G432" s="65" t="s">
        <v>3213</v>
      </c>
      <c r="H432" s="48"/>
      <c r="I432" s="48"/>
      <c r="J432" s="48">
        <f>0.75*(W432/10000)</f>
        <v>5.3791553140749002</v>
      </c>
      <c r="K432" s="48" t="s">
        <v>3213</v>
      </c>
      <c r="L432" s="89">
        <f>+L$5*E432</f>
        <v>7618.8320779412188</v>
      </c>
      <c r="M432" s="89">
        <f>+M$5*E432</f>
        <v>2163.123229610112</v>
      </c>
      <c r="N432" s="89">
        <f>+L432+M432</f>
        <v>9781.9553075513304</v>
      </c>
      <c r="O432" s="89">
        <f>+O$5*E432</f>
        <v>108156.1614805056</v>
      </c>
      <c r="P432" s="48"/>
      <c r="Q432" s="48"/>
      <c r="R432" s="87">
        <v>72173.695289491006</v>
      </c>
      <c r="S432" s="87">
        <v>99.374300000000005</v>
      </c>
      <c r="T432" s="87">
        <v>2.1026948525105E-4</v>
      </c>
      <c r="U432" s="87">
        <v>1.5679795742035001</v>
      </c>
      <c r="V432" s="87">
        <v>0.52649007852006002</v>
      </c>
      <c r="W432" s="87">
        <v>71722.070854332007</v>
      </c>
      <c r="Z432" t="e">
        <v>#N/A</v>
      </c>
      <c r="AA432" t="e">
        <v>#N/A</v>
      </c>
    </row>
    <row r="433" spans="1:27">
      <c r="A433" s="130" t="s">
        <v>2283</v>
      </c>
      <c r="B433" s="130" t="s">
        <v>8</v>
      </c>
      <c r="C433" s="130">
        <v>5443987</v>
      </c>
      <c r="D433" s="130" t="s">
        <v>2284</v>
      </c>
      <c r="E433" s="65">
        <f>+IF(F433="x",1,0)+IF(G433="x",0.25,0)+IF(H433="x",1,0)+IF(I433="x",0.3,0)</f>
        <v>2.25</v>
      </c>
      <c r="F433" s="127" t="s">
        <v>3212</v>
      </c>
      <c r="G433" s="127" t="s">
        <v>3212</v>
      </c>
      <c r="H433" s="127" t="s">
        <v>3212</v>
      </c>
      <c r="I433" s="127"/>
      <c r="J433" s="48"/>
      <c r="K433" s="48"/>
      <c r="L433" s="89">
        <f>+L$5*E433</f>
        <v>2687.2479711451756</v>
      </c>
      <c r="M433" s="89">
        <f>+M$5*E433</f>
        <v>762.95795085662758</v>
      </c>
      <c r="N433" s="89">
        <f>+L433+M433</f>
        <v>3450.2059220018032</v>
      </c>
      <c r="O433" s="89">
        <f>+O$5*E433</f>
        <v>38147.897542831379</v>
      </c>
      <c r="P433" s="128">
        <v>1.4430000000000001</v>
      </c>
      <c r="Q433" s="48" t="s">
        <v>3228</v>
      </c>
      <c r="R433" s="87">
        <v>535.72807200941998</v>
      </c>
      <c r="S433" s="87">
        <v>100</v>
      </c>
      <c r="T433" s="87">
        <v>0.62292337417603005</v>
      </c>
      <c r="U433" s="87">
        <v>0.96093153953552002</v>
      </c>
      <c r="V433" s="87">
        <v>0.82629550508287997</v>
      </c>
      <c r="W433" s="87">
        <f>+(S433/100)*R433</f>
        <v>535.72807200941998</v>
      </c>
      <c r="Z433" t="e">
        <v>#N/A</v>
      </c>
      <c r="AA433" t="e">
        <v>#N/A</v>
      </c>
    </row>
    <row r="434" spans="1:27">
      <c r="A434" s="130" t="s">
        <v>2301</v>
      </c>
      <c r="B434" s="130" t="s">
        <v>8</v>
      </c>
      <c r="C434" s="130">
        <v>5443994</v>
      </c>
      <c r="D434" s="130" t="s">
        <v>2302</v>
      </c>
      <c r="E434" s="65">
        <f>+IF(F434="x",1,0)+IF(G434="x",0.25,0)+IF(H434="x",1,0)+IF(I434="x",0.3,0)</f>
        <v>2.25</v>
      </c>
      <c r="F434" s="127" t="s">
        <v>3212</v>
      </c>
      <c r="G434" s="127" t="s">
        <v>3212</v>
      </c>
      <c r="H434" s="127" t="s">
        <v>3212</v>
      </c>
      <c r="I434" s="127"/>
      <c r="J434" s="48"/>
      <c r="K434" s="48"/>
      <c r="L434" s="89">
        <f>+L$5*E434</f>
        <v>2687.2479711451756</v>
      </c>
      <c r="M434" s="89">
        <f>+M$5*E434</f>
        <v>762.95795085662758</v>
      </c>
      <c r="N434" s="89">
        <f>+L434+M434</f>
        <v>3450.2059220018032</v>
      </c>
      <c r="O434" s="89">
        <f>+O$5*E434</f>
        <v>38147.897542831379</v>
      </c>
      <c r="P434" s="128">
        <v>1.4870000000000001</v>
      </c>
      <c r="Q434" s="48" t="s">
        <v>3228</v>
      </c>
      <c r="R434" s="87">
        <v>315.59958649889001</v>
      </c>
      <c r="S434" s="87">
        <v>100</v>
      </c>
      <c r="T434" s="87">
        <v>0.57981812953948997</v>
      </c>
      <c r="U434" s="87">
        <v>0.96240341663360995</v>
      </c>
      <c r="V434" s="87">
        <v>0.82107605359383995</v>
      </c>
      <c r="W434" s="87">
        <f>+(S434/100)*R434</f>
        <v>315.59958649889001</v>
      </c>
      <c r="Z434" t="e">
        <v>#N/A</v>
      </c>
      <c r="AA434" t="e">
        <v>#N/A</v>
      </c>
    </row>
    <row r="435" spans="1:27">
      <c r="A435" s="130" t="s">
        <v>2192</v>
      </c>
      <c r="B435" s="132" t="s">
        <v>8</v>
      </c>
      <c r="C435" s="130">
        <v>5444846</v>
      </c>
      <c r="D435" s="130" t="s">
        <v>2193</v>
      </c>
      <c r="E435" s="65">
        <f>+IF(F435="x",1,0)+IF(G435="x",0.25,0)+IF(H435="x",1,0)+IF(I435="x",0.3,0)</f>
        <v>2.25</v>
      </c>
      <c r="F435" s="127" t="s">
        <v>3212</v>
      </c>
      <c r="G435" s="127" t="s">
        <v>3212</v>
      </c>
      <c r="H435" s="126" t="s">
        <v>3212</v>
      </c>
      <c r="I435" s="127"/>
      <c r="J435" s="48"/>
      <c r="K435" s="48"/>
      <c r="L435" s="89">
        <f>+L$5*E435</f>
        <v>2687.2479711451756</v>
      </c>
      <c r="M435" s="89">
        <f>+M$5*E435</f>
        <v>762.95795085662758</v>
      </c>
      <c r="N435" s="89">
        <f>+L435+M435</f>
        <v>3450.2059220018032</v>
      </c>
      <c r="O435" s="89">
        <f>+O$5*E435</f>
        <v>38147.897542831379</v>
      </c>
      <c r="P435" s="128">
        <v>2.48</v>
      </c>
      <c r="Q435" s="48">
        <v>1.575</v>
      </c>
      <c r="R435" s="87">
        <v>1207.8264545019999</v>
      </c>
      <c r="S435" s="87">
        <v>100</v>
      </c>
      <c r="T435" s="87">
        <v>0.25474148988723999</v>
      </c>
      <c r="U435" s="87">
        <v>0.51810401678085005</v>
      </c>
      <c r="V435" s="87">
        <v>0.36615528523082003</v>
      </c>
      <c r="W435" s="87">
        <f>+(S435/100)*R435</f>
        <v>1207.8264545019999</v>
      </c>
      <c r="Z435" t="e">
        <v>#N/A</v>
      </c>
      <c r="AA435" t="e">
        <v>#N/A</v>
      </c>
    </row>
    <row r="436" spans="1:27">
      <c r="A436" s="130" t="s">
        <v>2303</v>
      </c>
      <c r="B436" s="130" t="s">
        <v>8</v>
      </c>
      <c r="C436" s="130">
        <v>5443995</v>
      </c>
      <c r="D436" s="130" t="s">
        <v>2304</v>
      </c>
      <c r="E436" s="65">
        <f>+IF(F436="x",1,0)+IF(G436="x",0.25,0)+IF(H436="x",1,0)+IF(I436="x",0.3,0)</f>
        <v>2.25</v>
      </c>
      <c r="F436" s="126" t="s">
        <v>3212</v>
      </c>
      <c r="G436" s="126" t="s">
        <v>3212</v>
      </c>
      <c r="H436" s="126" t="s">
        <v>3212</v>
      </c>
      <c r="I436" s="127"/>
      <c r="J436" s="48"/>
      <c r="K436" s="48"/>
      <c r="L436" s="89">
        <f>+L$5*E436</f>
        <v>2687.2479711451756</v>
      </c>
      <c r="M436" s="89">
        <f>+M$5*E436</f>
        <v>762.95795085662758</v>
      </c>
      <c r="N436" s="89">
        <f>+L436+M436</f>
        <v>3450.2059220018032</v>
      </c>
      <c r="O436" s="89">
        <f>+O$5*E436</f>
        <v>38147.897542831379</v>
      </c>
      <c r="P436" s="128">
        <v>1.502</v>
      </c>
      <c r="Q436" s="48" t="s">
        <v>3228</v>
      </c>
      <c r="R436" s="87">
        <v>429.56860999310999</v>
      </c>
      <c r="S436" s="87">
        <v>100</v>
      </c>
      <c r="T436" s="87">
        <v>0.57981812953948997</v>
      </c>
      <c r="U436" s="87">
        <v>0.96240341663360995</v>
      </c>
      <c r="V436" s="87">
        <v>0.80963534944587001</v>
      </c>
      <c r="W436" s="87">
        <f>+(S436/100)*R436</f>
        <v>429.56860999310999</v>
      </c>
      <c r="Z436" t="e">
        <v>#N/A</v>
      </c>
      <c r="AA436" t="e">
        <v>#N/A</v>
      </c>
    </row>
    <row r="437" spans="1:27">
      <c r="A437" s="130" t="s">
        <v>2305</v>
      </c>
      <c r="B437" s="130" t="s">
        <v>8</v>
      </c>
      <c r="C437" s="130">
        <v>5443996</v>
      </c>
      <c r="D437" s="130" t="s">
        <v>2306</v>
      </c>
      <c r="E437" s="65">
        <f>+IF(F437="x",1,0)+IF(G437="x",0.25,0)+IF(H437="x",1,0)+IF(I437="x",0.3,0)</f>
        <v>2.25</v>
      </c>
      <c r="F437" s="126" t="s">
        <v>3212</v>
      </c>
      <c r="G437" s="126" t="s">
        <v>3212</v>
      </c>
      <c r="H437" s="126" t="s">
        <v>3212</v>
      </c>
      <c r="I437" s="127"/>
      <c r="J437" s="48"/>
      <c r="K437" s="48"/>
      <c r="L437" s="89">
        <f>+L$5*E437</f>
        <v>2687.2479711451756</v>
      </c>
      <c r="M437" s="89">
        <f>+M$5*E437</f>
        <v>762.95795085662758</v>
      </c>
      <c r="N437" s="89">
        <f>+L437+M437</f>
        <v>3450.2059220018032</v>
      </c>
      <c r="O437" s="89">
        <f>+O$5*E437</f>
        <v>38147.897542831379</v>
      </c>
      <c r="P437" s="128">
        <v>1.5029999999999999</v>
      </c>
      <c r="Q437" s="48" t="s">
        <v>3228</v>
      </c>
      <c r="R437" s="87">
        <v>315.51878499917001</v>
      </c>
      <c r="S437" s="87">
        <v>100</v>
      </c>
      <c r="T437" s="87">
        <v>0.63164955377579002</v>
      </c>
      <c r="U437" s="87">
        <v>0.91204386949538996</v>
      </c>
      <c r="V437" s="87">
        <v>0.80553402204429003</v>
      </c>
      <c r="W437" s="87">
        <f>+(S437/100)*R437</f>
        <v>315.51878499917001</v>
      </c>
      <c r="Z437" t="e">
        <v>#N/A</v>
      </c>
      <c r="AA437" t="e">
        <v>#N/A</v>
      </c>
    </row>
    <row r="438" spans="1:27">
      <c r="A438" s="130" t="s">
        <v>2307</v>
      </c>
      <c r="B438" s="130" t="s">
        <v>8</v>
      </c>
      <c r="C438" s="130">
        <v>5443997</v>
      </c>
      <c r="D438" s="130" t="s">
        <v>2308</v>
      </c>
      <c r="E438" s="65">
        <f>+IF(F438="x",1,0)+IF(G438="x",0.25,0)+IF(H438="x",1,0)+IF(I438="x",0.3,0)</f>
        <v>2.25</v>
      </c>
      <c r="F438" s="126" t="s">
        <v>3212</v>
      </c>
      <c r="G438" s="126" t="s">
        <v>3212</v>
      </c>
      <c r="H438" s="126" t="s">
        <v>3212</v>
      </c>
      <c r="I438" s="127"/>
      <c r="J438" s="48"/>
      <c r="K438" s="48"/>
      <c r="L438" s="89">
        <f>+L$5*E438</f>
        <v>2687.2479711451756</v>
      </c>
      <c r="M438" s="89">
        <f>+M$5*E438</f>
        <v>762.95795085662758</v>
      </c>
      <c r="N438" s="89">
        <f>+L438+M438</f>
        <v>3450.2059220018032</v>
      </c>
      <c r="O438" s="89">
        <f>+O$5*E438</f>
        <v>38147.897542831379</v>
      </c>
      <c r="P438" s="128">
        <v>1.381</v>
      </c>
      <c r="Q438" s="48" t="s">
        <v>3228</v>
      </c>
      <c r="R438" s="87">
        <v>429.46861650042001</v>
      </c>
      <c r="S438" s="87">
        <v>100</v>
      </c>
      <c r="T438" s="87">
        <v>0.64090138673782004</v>
      </c>
      <c r="U438" s="87">
        <v>0.90216124057769997</v>
      </c>
      <c r="V438" s="87">
        <v>0.79787052055480001</v>
      </c>
      <c r="W438" s="87">
        <f>+(S438/100)*R438</f>
        <v>429.46861650042001</v>
      </c>
      <c r="Z438" t="e">
        <v>#N/A</v>
      </c>
      <c r="AA438" t="e">
        <v>#N/A</v>
      </c>
    </row>
    <row r="439" spans="1:27">
      <c r="A439" s="130" t="s">
        <v>2309</v>
      </c>
      <c r="B439" s="130" t="s">
        <v>8</v>
      </c>
      <c r="C439" s="130">
        <v>5443998</v>
      </c>
      <c r="D439" s="130" t="s">
        <v>2310</v>
      </c>
      <c r="E439" s="65">
        <f>+IF(F439="x",1,0)+IF(G439="x",0.25,0)+IF(H439="x",1,0)+IF(I439="x",0.3,0)</f>
        <v>2.25</v>
      </c>
      <c r="F439" s="126" t="s">
        <v>3212</v>
      </c>
      <c r="G439" s="126" t="s">
        <v>3212</v>
      </c>
      <c r="H439" s="126" t="s">
        <v>3212</v>
      </c>
      <c r="I439" s="127"/>
      <c r="J439" s="48"/>
      <c r="K439" s="48"/>
      <c r="L439" s="89">
        <f>+L$5*E439</f>
        <v>2687.2479711451756</v>
      </c>
      <c r="M439" s="89">
        <f>+M$5*E439</f>
        <v>762.95795085662758</v>
      </c>
      <c r="N439" s="89">
        <f>+L439+M439</f>
        <v>3450.2059220018032</v>
      </c>
      <c r="O439" s="89">
        <f>+O$5*E439</f>
        <v>38147.897542831379</v>
      </c>
      <c r="P439" s="128">
        <v>1.411</v>
      </c>
      <c r="Q439" s="48" t="s">
        <v>3228</v>
      </c>
      <c r="R439" s="87">
        <v>435.34016999852997</v>
      </c>
      <c r="S439" s="87">
        <v>100</v>
      </c>
      <c r="T439" s="87">
        <v>0.60915070772170998</v>
      </c>
      <c r="U439" s="87">
        <v>0.88029319047928001</v>
      </c>
      <c r="V439" s="87">
        <v>0.77443403087249996</v>
      </c>
      <c r="W439" s="87">
        <f>+(S439/100)*R439</f>
        <v>435.34016999852997</v>
      </c>
      <c r="Z439" t="e">
        <v>#N/A</v>
      </c>
      <c r="AA439" t="e">
        <v>#N/A</v>
      </c>
    </row>
    <row r="440" spans="1:27">
      <c r="A440" s="130" t="s">
        <v>2311</v>
      </c>
      <c r="B440" s="130" t="s">
        <v>8</v>
      </c>
      <c r="C440" s="130">
        <v>5443999</v>
      </c>
      <c r="D440" s="130" t="s">
        <v>2312</v>
      </c>
      <c r="E440" s="65">
        <f>+IF(F440="x",1,0)+IF(G440="x",0.25,0)+IF(H440="x",1,0)+IF(I440="x",0.3,0)</f>
        <v>2.25</v>
      </c>
      <c r="F440" s="126" t="s">
        <v>3212</v>
      </c>
      <c r="G440" s="126" t="s">
        <v>3212</v>
      </c>
      <c r="H440" s="126" t="s">
        <v>3212</v>
      </c>
      <c r="I440" s="127"/>
      <c r="J440" s="48"/>
      <c r="K440" s="48"/>
      <c r="L440" s="89">
        <f>+L$5*E440</f>
        <v>2687.2479711451756</v>
      </c>
      <c r="M440" s="89">
        <f>+M$5*E440</f>
        <v>762.95795085662758</v>
      </c>
      <c r="N440" s="89">
        <f>+L440+M440</f>
        <v>3450.2059220018032</v>
      </c>
      <c r="O440" s="89">
        <f>+O$5*E440</f>
        <v>38147.897542831379</v>
      </c>
      <c r="P440" s="128">
        <v>1.5229999999999999</v>
      </c>
      <c r="Q440" s="48" t="s">
        <v>3228</v>
      </c>
      <c r="R440" s="87">
        <v>549.51533700216999</v>
      </c>
      <c r="S440" s="87">
        <v>100</v>
      </c>
      <c r="T440" s="87">
        <v>0.59632426500320002</v>
      </c>
      <c r="U440" s="87">
        <v>0.86494350433349998</v>
      </c>
      <c r="V440" s="87">
        <v>0.74857447133666999</v>
      </c>
      <c r="W440" s="87">
        <f>+(S440/100)*R440</f>
        <v>549.51533700216999</v>
      </c>
      <c r="Z440" t="e">
        <v>#N/A</v>
      </c>
      <c r="AA440" t="e">
        <v>#N/A</v>
      </c>
    </row>
    <row r="441" spans="1:27">
      <c r="A441" s="130" t="s">
        <v>2313</v>
      </c>
      <c r="B441" s="130" t="s">
        <v>8</v>
      </c>
      <c r="C441" s="130">
        <v>5444000</v>
      </c>
      <c r="D441" s="130" t="s">
        <v>2314</v>
      </c>
      <c r="E441" s="65">
        <f>+IF(F441="x",1,0)+IF(G441="x",0.25,0)+IF(H441="x",1,0)+IF(I441="x",0.3,0)</f>
        <v>2.25</v>
      </c>
      <c r="F441" s="126" t="s">
        <v>3212</v>
      </c>
      <c r="G441" s="126" t="s">
        <v>3212</v>
      </c>
      <c r="H441" s="126" t="s">
        <v>3212</v>
      </c>
      <c r="I441" s="127"/>
      <c r="J441" s="48"/>
      <c r="K441" s="48"/>
      <c r="L441" s="89">
        <f>+L$5*E441</f>
        <v>2687.2479711451756</v>
      </c>
      <c r="M441" s="89">
        <f>+M$5*E441</f>
        <v>762.95795085662758</v>
      </c>
      <c r="N441" s="89">
        <f>+L441+M441</f>
        <v>3450.2059220018032</v>
      </c>
      <c r="O441" s="89">
        <f>+O$5*E441</f>
        <v>38147.897542831379</v>
      </c>
      <c r="P441" s="128">
        <v>1.5389999999999999</v>
      </c>
      <c r="Q441" s="48" t="s">
        <v>3228</v>
      </c>
      <c r="R441" s="87">
        <v>541.85543050290005</v>
      </c>
      <c r="S441" s="87">
        <v>100</v>
      </c>
      <c r="T441" s="87">
        <v>0.58318239450455001</v>
      </c>
      <c r="U441" s="87">
        <v>0.82930284738541005</v>
      </c>
      <c r="V441" s="87">
        <v>0.73928273409262002</v>
      </c>
      <c r="W441" s="87">
        <f>+(S441/100)*R441</f>
        <v>541.85543050290005</v>
      </c>
      <c r="Z441" t="e">
        <v>#N/A</v>
      </c>
      <c r="AA441" t="e">
        <v>#N/A</v>
      </c>
    </row>
    <row r="442" spans="1:27">
      <c r="A442" s="130" t="s">
        <v>2315</v>
      </c>
      <c r="B442" s="130" t="s">
        <v>8</v>
      </c>
      <c r="C442" s="130">
        <v>5444001</v>
      </c>
      <c r="D442" s="130" t="s">
        <v>2316</v>
      </c>
      <c r="E442" s="65">
        <f>+IF(F442="x",1,0)+IF(G442="x",0.25,0)+IF(H442="x",1,0)+IF(I442="x",0.3,0)</f>
        <v>2.25</v>
      </c>
      <c r="F442" s="126" t="s">
        <v>3212</v>
      </c>
      <c r="G442" s="126" t="s">
        <v>3212</v>
      </c>
      <c r="H442" s="126" t="s">
        <v>3212</v>
      </c>
      <c r="I442" s="127"/>
      <c r="J442" s="48"/>
      <c r="K442" s="48"/>
      <c r="L442" s="89">
        <f>+L$5*E442</f>
        <v>2687.2479711451756</v>
      </c>
      <c r="M442" s="89">
        <f>+M$5*E442</f>
        <v>762.95795085662758</v>
      </c>
      <c r="N442" s="89">
        <f>+L442+M442</f>
        <v>3450.2059220018032</v>
      </c>
      <c r="O442" s="89">
        <f>+O$5*E442</f>
        <v>38147.897542831379</v>
      </c>
      <c r="P442" s="128">
        <v>1.5209999999999999</v>
      </c>
      <c r="Q442" s="48" t="s">
        <v>3228</v>
      </c>
      <c r="R442" s="87">
        <v>429.08122399402998</v>
      </c>
      <c r="S442" s="87">
        <v>100</v>
      </c>
      <c r="T442" s="87">
        <v>0.61524850130080999</v>
      </c>
      <c r="U442" s="87">
        <v>0.83960604667663996</v>
      </c>
      <c r="V442" s="87">
        <v>0.75405651372629001</v>
      </c>
      <c r="W442" s="87">
        <f>+(S442/100)*R442</f>
        <v>429.08122399402998</v>
      </c>
      <c r="Z442" t="e">
        <v>#N/A</v>
      </c>
      <c r="AA442" t="e">
        <v>#N/A</v>
      </c>
    </row>
    <row r="443" spans="1:27">
      <c r="A443" s="130" t="s">
        <v>2317</v>
      </c>
      <c r="B443" s="130" t="s">
        <v>8</v>
      </c>
      <c r="C443" s="130">
        <v>5444002</v>
      </c>
      <c r="D443" s="130" t="s">
        <v>2318</v>
      </c>
      <c r="E443" s="65">
        <f>+IF(F443="x",1,0)+IF(G443="x",0.25,0)+IF(H443="x",1,0)+IF(I443="x",0.3,0)</f>
        <v>2.25</v>
      </c>
      <c r="F443" s="126" t="s">
        <v>3212</v>
      </c>
      <c r="G443" s="126" t="s">
        <v>3212</v>
      </c>
      <c r="H443" s="126" t="s">
        <v>3212</v>
      </c>
      <c r="I443" s="127"/>
      <c r="J443" s="48"/>
      <c r="K443" s="48"/>
      <c r="L443" s="89">
        <f>+L$5*E443</f>
        <v>2687.2479711451756</v>
      </c>
      <c r="M443" s="89">
        <f>+M$5*E443</f>
        <v>762.95795085662758</v>
      </c>
      <c r="N443" s="89">
        <f>+L443+M443</f>
        <v>3450.2059220018032</v>
      </c>
      <c r="O443" s="89">
        <f>+O$5*E443</f>
        <v>38147.897542831379</v>
      </c>
      <c r="P443" s="128">
        <v>1.5349999999999999</v>
      </c>
      <c r="Q443" s="48" t="s">
        <v>3228</v>
      </c>
      <c r="R443" s="87">
        <v>541.67063750094997</v>
      </c>
      <c r="S443" s="87">
        <v>100</v>
      </c>
      <c r="T443" s="87">
        <v>0.62355417013168002</v>
      </c>
      <c r="U443" s="87">
        <v>0.83697766065598</v>
      </c>
      <c r="V443" s="87">
        <v>0.75286989025986994</v>
      </c>
      <c r="W443" s="87">
        <f>+(S443/100)*R443</f>
        <v>541.67063750094997</v>
      </c>
      <c r="Z443" t="e">
        <v>#N/A</v>
      </c>
      <c r="AA443" t="e">
        <v>#N/A</v>
      </c>
    </row>
    <row r="444" spans="1:27">
      <c r="A444" s="130" t="s">
        <v>2319</v>
      </c>
      <c r="B444" s="130" t="s">
        <v>8</v>
      </c>
      <c r="C444" s="130">
        <v>5444003</v>
      </c>
      <c r="D444" s="130" t="s">
        <v>2320</v>
      </c>
      <c r="E444" s="65">
        <f>+IF(F444="x",1,0)+IF(G444="x",0.25,0)+IF(H444="x",1,0)+IF(I444="x",0.3,0)</f>
        <v>2.25</v>
      </c>
      <c r="F444" s="126" t="s">
        <v>3212</v>
      </c>
      <c r="G444" s="126" t="s">
        <v>3212</v>
      </c>
      <c r="H444" s="126" t="s">
        <v>3212</v>
      </c>
      <c r="I444" s="127"/>
      <c r="J444" s="48"/>
      <c r="K444" s="48"/>
      <c r="L444" s="89">
        <f>+L$5*E444</f>
        <v>2687.2479711451756</v>
      </c>
      <c r="M444" s="89">
        <f>+M$5*E444</f>
        <v>762.95795085662758</v>
      </c>
      <c r="N444" s="89">
        <f>+L444+M444</f>
        <v>3450.2059220018032</v>
      </c>
      <c r="O444" s="89">
        <f>+O$5*E444</f>
        <v>38147.897542831379</v>
      </c>
      <c r="P444" s="128">
        <v>1.5269999999999999</v>
      </c>
      <c r="Q444" s="48" t="s">
        <v>3228</v>
      </c>
      <c r="R444" s="87">
        <v>429.05183300176998</v>
      </c>
      <c r="S444" s="87">
        <v>100</v>
      </c>
      <c r="T444" s="87">
        <v>0.61545878648758001</v>
      </c>
      <c r="U444" s="87">
        <v>0.84486281871795998</v>
      </c>
      <c r="V444" s="87">
        <v>0.74269551332567996</v>
      </c>
      <c r="W444" s="87">
        <f>+(S444/100)*R444</f>
        <v>429.05183300176998</v>
      </c>
      <c r="Z444" t="e">
        <v>#N/A</v>
      </c>
      <c r="AA444" t="e">
        <v>#N/A</v>
      </c>
    </row>
    <row r="445" spans="1:27">
      <c r="A445" s="130" t="s">
        <v>2321</v>
      </c>
      <c r="B445" s="130" t="s">
        <v>8</v>
      </c>
      <c r="C445" s="130">
        <v>5444004</v>
      </c>
      <c r="D445" s="130" t="s">
        <v>2322</v>
      </c>
      <c r="E445" s="65">
        <f>+IF(F445="x",1,0)+IF(G445="x",0.25,0)+IF(H445="x",1,0)+IF(I445="x",0.3,0)</f>
        <v>2.25</v>
      </c>
      <c r="F445" s="126" t="s">
        <v>3212</v>
      </c>
      <c r="G445" s="126" t="s">
        <v>3212</v>
      </c>
      <c r="H445" s="126" t="s">
        <v>3212</v>
      </c>
      <c r="I445" s="127"/>
      <c r="J445" s="48"/>
      <c r="K445" s="48"/>
      <c r="L445" s="89">
        <f>+L$5*E445</f>
        <v>2687.2479711451756</v>
      </c>
      <c r="M445" s="89">
        <f>+M$5*E445</f>
        <v>762.95795085662758</v>
      </c>
      <c r="N445" s="89">
        <f>+L445+M445</f>
        <v>3450.2059220018032</v>
      </c>
      <c r="O445" s="89">
        <f>+O$5*E445</f>
        <v>38147.897542831379</v>
      </c>
      <c r="P445" s="128">
        <v>1.52</v>
      </c>
      <c r="Q445" s="48" t="s">
        <v>3228</v>
      </c>
      <c r="R445" s="87">
        <v>647.59037700098997</v>
      </c>
      <c r="S445" s="87">
        <v>100</v>
      </c>
      <c r="T445" s="87">
        <v>0.62660306692123002</v>
      </c>
      <c r="U445" s="87">
        <v>0.85190683603286999</v>
      </c>
      <c r="V445" s="87">
        <v>0.73218778371811</v>
      </c>
      <c r="W445" s="87">
        <f>+(S445/100)*R445</f>
        <v>647.59037700098997</v>
      </c>
      <c r="Z445" t="e">
        <v>#N/A</v>
      </c>
      <c r="AA445" t="e">
        <v>#N/A</v>
      </c>
    </row>
    <row r="446" spans="1:27">
      <c r="A446" s="130" t="s">
        <v>2819</v>
      </c>
      <c r="B446" s="130" t="s">
        <v>8</v>
      </c>
      <c r="C446" s="130">
        <v>5443709</v>
      </c>
      <c r="D446" s="130" t="s">
        <v>2820</v>
      </c>
      <c r="E446" s="65">
        <f>+IF(F446="x",1,0)+IF(G446="x",0.25,0)+IF(H446="x",1,0)+IF(I446="x",0.3,0)</f>
        <v>2.25</v>
      </c>
      <c r="F446" s="126" t="s">
        <v>3212</v>
      </c>
      <c r="G446" s="126" t="s">
        <v>3212</v>
      </c>
      <c r="H446" s="126" t="s">
        <v>3212</v>
      </c>
      <c r="I446" s="127"/>
      <c r="J446" s="48"/>
      <c r="K446" s="48"/>
      <c r="L446" s="89">
        <f>+L$5*E446</f>
        <v>2687.2479711451756</v>
      </c>
      <c r="M446" s="89">
        <f>+M$5*E446</f>
        <v>762.95795085662758</v>
      </c>
      <c r="N446" s="89">
        <f>+L446+M446</f>
        <v>3450.2059220018032</v>
      </c>
      <c r="O446" s="89">
        <f>+O$5*E446</f>
        <v>38147.897542831379</v>
      </c>
      <c r="P446" s="128">
        <v>1.825</v>
      </c>
      <c r="Q446" s="48" t="s">
        <v>3228</v>
      </c>
      <c r="R446" s="87">
        <v>2885.7604800085001</v>
      </c>
      <c r="S446" s="87">
        <v>100</v>
      </c>
      <c r="T446" s="87">
        <v>0.37974667549133001</v>
      </c>
      <c r="U446" s="87">
        <v>1.0614403486252</v>
      </c>
      <c r="V446" s="87">
        <v>0.70912826223054004</v>
      </c>
      <c r="W446" s="87">
        <f>+(S446/100)*R446</f>
        <v>2885.7604800085001</v>
      </c>
      <c r="Z446" t="e">
        <v>#N/A</v>
      </c>
      <c r="AA446" t="e">
        <v>#N/A</v>
      </c>
    </row>
    <row r="447" spans="1:27">
      <c r="A447" s="119" t="s">
        <v>2713</v>
      </c>
      <c r="B447" s="119" t="s">
        <v>8</v>
      </c>
      <c r="C447" s="119">
        <v>5443708</v>
      </c>
      <c r="D447" s="119" t="s">
        <v>2714</v>
      </c>
      <c r="E447" s="126">
        <f>+IF(F447="x",1,0)+IF(G447="x",0.25,0)+IF(H447="x",1,0)+IF(I447="x",0.3,0)+J447</f>
        <v>3.3777621867313097</v>
      </c>
      <c r="F447" s="126" t="s">
        <v>3212</v>
      </c>
      <c r="G447" s="126" t="s">
        <v>3213</v>
      </c>
      <c r="H447" s="126" t="s">
        <v>3212</v>
      </c>
      <c r="I447" s="127"/>
      <c r="J447" s="48">
        <f>0.75*(W447/10000)</f>
        <v>1.3777621867313097</v>
      </c>
      <c r="K447" s="48"/>
      <c r="L447" s="89">
        <f>+L$5*E447</f>
        <v>4034.1709259131571</v>
      </c>
      <c r="M447" s="89">
        <f>+M$5*E447</f>
        <v>1145.3735628753429</v>
      </c>
      <c r="N447" s="89">
        <f>+L447+M447</f>
        <v>5179.5444887885005</v>
      </c>
      <c r="O447" s="89">
        <f>+O$5*E447</f>
        <v>57268.678143767145</v>
      </c>
      <c r="P447" s="128">
        <v>2.1379999999999999</v>
      </c>
      <c r="Q447" s="48" t="s">
        <v>3228</v>
      </c>
      <c r="R447" s="87">
        <v>20659.759698587</v>
      </c>
      <c r="S447" s="87">
        <v>88.917599999999993</v>
      </c>
      <c r="T447" s="87">
        <v>1.5244537964463E-2</v>
      </c>
      <c r="U447" s="87">
        <v>0.80648863315581998</v>
      </c>
      <c r="V447" s="87">
        <v>0.34889435674267999</v>
      </c>
      <c r="W447" s="87">
        <f>+(S447/100)*R447</f>
        <v>18370.162489750794</v>
      </c>
      <c r="Z447" t="e">
        <v>#N/A</v>
      </c>
      <c r="AA447" t="e">
        <v>#N/A</v>
      </c>
    </row>
    <row r="448" spans="1:27">
      <c r="A448" s="131" t="s">
        <v>1367</v>
      </c>
      <c r="B448" s="131" t="s">
        <v>8</v>
      </c>
      <c r="C448" s="131">
        <v>8522987</v>
      </c>
      <c r="D448" s="131" t="s">
        <v>1368</v>
      </c>
      <c r="E448" s="65">
        <f>+IF(F448="x",1,0)+IF(G448="x",0.25,0)+IF(H448="x",1,0)+IF(I448="x",0.3,0)+J448+K448</f>
        <v>1</v>
      </c>
      <c r="F448" s="126" t="s">
        <v>3212</v>
      </c>
      <c r="G448" s="127" t="s">
        <v>3213</v>
      </c>
      <c r="H448" s="127"/>
      <c r="I448" s="127"/>
      <c r="J448" s="81">
        <v>0</v>
      </c>
      <c r="K448" s="48"/>
      <c r="L448" s="89">
        <f>+L$5*E448</f>
        <v>1194.3324316200781</v>
      </c>
      <c r="M448" s="89">
        <f>+M$5*E448</f>
        <v>339.09242260294559</v>
      </c>
      <c r="N448" s="89">
        <f>+L448+M448</f>
        <v>1533.4248542230237</v>
      </c>
      <c r="O448" s="89">
        <f>+O$5*E448</f>
        <v>16954.621130147279</v>
      </c>
      <c r="P448" s="127"/>
      <c r="Q448" s="48"/>
      <c r="R448" s="87">
        <v>111.97077399894</v>
      </c>
      <c r="S448" s="87">
        <v>76.733500000000006</v>
      </c>
      <c r="T448" s="87">
        <v>0.1711593568325</v>
      </c>
      <c r="U448" s="87">
        <v>0.40729197859763999</v>
      </c>
      <c r="V448" s="87">
        <v>0.26036110231953002</v>
      </c>
      <c r="W448" s="87">
        <v>85.919111094968002</v>
      </c>
      <c r="Z448" t="e">
        <v>#N/A</v>
      </c>
      <c r="AA448" t="e">
        <v>#N/A</v>
      </c>
    </row>
    <row r="449" spans="1:27">
      <c r="A449" s="45" t="s">
        <v>1369</v>
      </c>
      <c r="B449" s="45" t="s">
        <v>8</v>
      </c>
      <c r="C449" s="45">
        <v>8522987</v>
      </c>
      <c r="D449" s="45" t="s">
        <v>1368</v>
      </c>
      <c r="E449" s="126">
        <f>+IF(F449="x",1,0)+IF(G449="x",0.25,0)+IF(H449="x",1,0)+IF(I449="x",0.3,0)+J449+K449</f>
        <v>8.7652291115820194E-2</v>
      </c>
      <c r="F449" s="65" t="s">
        <v>3213</v>
      </c>
      <c r="G449" s="48"/>
      <c r="H449" s="48"/>
      <c r="I449" s="48"/>
      <c r="J449" s="81">
        <v>0</v>
      </c>
      <c r="K449" s="48">
        <v>8.7652291115820194E-2</v>
      </c>
      <c r="L449" s="89">
        <f>+L$5*E449</f>
        <v>104.6859739854285</v>
      </c>
      <c r="M449" s="89">
        <f>+M$5*E449</f>
        <v>29.722227741162115</v>
      </c>
      <c r="N449" s="89">
        <f>+L449+M449</f>
        <v>134.40820172659062</v>
      </c>
      <c r="O449" s="89">
        <f>+O$5*E449</f>
        <v>1486.1113870581057</v>
      </c>
      <c r="P449" s="48"/>
      <c r="Q449" s="48"/>
      <c r="R449" s="87">
        <v>1537.9578088722001</v>
      </c>
      <c r="S449" s="87">
        <v>37.995100000000001</v>
      </c>
      <c r="T449" s="87">
        <v>4.5733612030744997E-2</v>
      </c>
      <c r="U449" s="87">
        <v>0.34662923216820002</v>
      </c>
      <c r="V449" s="87">
        <v>0.18895890649822</v>
      </c>
      <c r="W449" s="87">
        <v>584.34829424035001</v>
      </c>
      <c r="Z449" t="e">
        <v>#N/A</v>
      </c>
      <c r="AA449" t="e">
        <v>#N/A</v>
      </c>
    </row>
    <row r="450" spans="1:27">
      <c r="A450" s="130" t="s">
        <v>2821</v>
      </c>
      <c r="B450" s="130" t="s">
        <v>8</v>
      </c>
      <c r="C450" s="130">
        <v>5443712</v>
      </c>
      <c r="D450" s="130" t="s">
        <v>2822</v>
      </c>
      <c r="E450" s="65">
        <f>+IF(F450="x",1,0)+IF(G450="x",0.25,0)+IF(H450="x",1,0)+IF(I450="x",0.3,0)</f>
        <v>2.25</v>
      </c>
      <c r="F450" s="126" t="s">
        <v>3212</v>
      </c>
      <c r="G450" s="126" t="s">
        <v>3212</v>
      </c>
      <c r="H450" s="127" t="s">
        <v>3212</v>
      </c>
      <c r="I450" s="127"/>
      <c r="J450" s="48"/>
      <c r="K450" s="48"/>
      <c r="L450" s="89">
        <f>+L$5*E450</f>
        <v>2687.2479711451756</v>
      </c>
      <c r="M450" s="89">
        <f>+M$5*E450</f>
        <v>762.95795085662758</v>
      </c>
      <c r="N450" s="89">
        <f>+L450+M450</f>
        <v>3450.2059220018032</v>
      </c>
      <c r="O450" s="89">
        <f>+O$5*E450</f>
        <v>38147.897542831379</v>
      </c>
      <c r="P450" s="127">
        <v>1.9910000000000001</v>
      </c>
      <c r="Q450" s="48" t="e">
        <v>#N/A</v>
      </c>
      <c r="R450" s="87">
        <v>2516.5963414938001</v>
      </c>
      <c r="S450" s="87">
        <v>100</v>
      </c>
      <c r="T450" s="87">
        <v>0.52441209554671997</v>
      </c>
      <c r="U450" s="87">
        <v>1.1354552507400999</v>
      </c>
      <c r="V450" s="87">
        <v>0.80023399293423003</v>
      </c>
      <c r="W450" s="87">
        <f>+(S450/100)*R450</f>
        <v>2516.5963414938001</v>
      </c>
      <c r="Z450">
        <v>1.9910000000000001</v>
      </c>
      <c r="AA450" t="s">
        <v>3228</v>
      </c>
    </row>
    <row r="451" spans="1:27">
      <c r="A451" s="119" t="s">
        <v>2828</v>
      </c>
      <c r="B451" s="119" t="s">
        <v>8</v>
      </c>
      <c r="C451" s="119">
        <v>7804036</v>
      </c>
      <c r="D451" s="119" t="s">
        <v>2829</v>
      </c>
      <c r="E451" s="126">
        <f>+IF(F451="x",1,0)+IF(G451="x",0.25,0)+IF(H451="x",1,0)+IF(I451="x",0.3,0)+J451</f>
        <v>2.6132900841507198</v>
      </c>
      <c r="F451" s="127" t="s">
        <v>3212</v>
      </c>
      <c r="G451" s="127" t="s">
        <v>3213</v>
      </c>
      <c r="H451" s="126" t="s">
        <v>3212</v>
      </c>
      <c r="I451" s="127"/>
      <c r="J451" s="48">
        <f>0.75*(W451/10000)</f>
        <v>0.61329008415071995</v>
      </c>
      <c r="K451" s="48"/>
      <c r="L451" s="89">
        <f>+L$5*E451</f>
        <v>3121.1371007323678</v>
      </c>
      <c r="M451" s="89">
        <f>+M$5*E451</f>
        <v>886.14686559892311</v>
      </c>
      <c r="N451" s="89">
        <f>+L451+M451</f>
        <v>4007.2839663312907</v>
      </c>
      <c r="O451" s="89">
        <f>+O$5*E451</f>
        <v>44307.343279946159</v>
      </c>
      <c r="P451" s="128">
        <v>1.337</v>
      </c>
      <c r="Q451" s="48" t="s">
        <v>3228</v>
      </c>
      <c r="R451" s="87">
        <v>8177.2011220096001</v>
      </c>
      <c r="S451" s="87">
        <v>100</v>
      </c>
      <c r="T451" s="87">
        <v>0.69452011585235995</v>
      </c>
      <c r="U451" s="87">
        <v>1.2106266021729</v>
      </c>
      <c r="V451" s="87">
        <v>0.94594777739197</v>
      </c>
      <c r="W451" s="87">
        <f>+(S451/100)*R451</f>
        <v>8177.2011220096001</v>
      </c>
      <c r="Z451" t="e">
        <v>#N/A</v>
      </c>
      <c r="AA451" t="e">
        <v>#N/A</v>
      </c>
    </row>
    <row r="452" spans="1:27">
      <c r="A452" s="130" t="s">
        <v>2970</v>
      </c>
      <c r="B452" s="130" t="s">
        <v>8</v>
      </c>
      <c r="C452" s="130">
        <v>10041170</v>
      </c>
      <c r="D452" s="130" t="s">
        <v>2971</v>
      </c>
      <c r="E452" s="65">
        <f>+IF(F452="x",1,0)+IF(G452="x",0.25,0)+IF(H452="x",1,0)+IF(I452="x",0.3,0)</f>
        <v>2.25</v>
      </c>
      <c r="F452" s="127" t="s">
        <v>3212</v>
      </c>
      <c r="G452" s="127" t="s">
        <v>3212</v>
      </c>
      <c r="H452" s="126" t="s">
        <v>3212</v>
      </c>
      <c r="I452" s="127"/>
      <c r="J452" s="48"/>
      <c r="K452" s="48"/>
      <c r="L452" s="89">
        <f>+L$5*E452</f>
        <v>2687.2479711451756</v>
      </c>
      <c r="M452" s="89">
        <f>+M$5*E452</f>
        <v>762.95795085662758</v>
      </c>
      <c r="N452" s="89">
        <f>+L452+M452</f>
        <v>3450.2059220018032</v>
      </c>
      <c r="O452" s="89">
        <f>+O$5*E452</f>
        <v>38147.897542831379</v>
      </c>
      <c r="P452" s="128">
        <v>1.853</v>
      </c>
      <c r="Q452" s="48" t="s">
        <v>3228</v>
      </c>
      <c r="R452" s="87">
        <v>1391.2216775013001</v>
      </c>
      <c r="S452" s="87">
        <v>100</v>
      </c>
      <c r="T452" s="87">
        <v>0.61766660213470004</v>
      </c>
      <c r="U452" s="87">
        <v>0.85148626565933005</v>
      </c>
      <c r="V452" s="87">
        <v>0.67409688836395998</v>
      </c>
      <c r="W452" s="87">
        <f>+(S452/100)*R452</f>
        <v>1391.2216775013001</v>
      </c>
      <c r="Z452" t="e">
        <v>#N/A</v>
      </c>
      <c r="AA452" t="e">
        <v>#N/A</v>
      </c>
    </row>
    <row r="453" spans="1:27">
      <c r="A453" s="130" t="s">
        <v>2968</v>
      </c>
      <c r="B453" s="130" t="s">
        <v>8</v>
      </c>
      <c r="C453" s="130">
        <v>10041169</v>
      </c>
      <c r="D453" s="130" t="s">
        <v>2969</v>
      </c>
      <c r="E453" s="65">
        <f>+IF(F453="x",1,0)+IF(G453="x",0.25,0)+IF(H453="x",1,0)+IF(I453="x",0.3,0)</f>
        <v>2.25</v>
      </c>
      <c r="F453" s="127" t="s">
        <v>3212</v>
      </c>
      <c r="G453" s="127" t="s">
        <v>3212</v>
      </c>
      <c r="H453" s="126" t="s">
        <v>3212</v>
      </c>
      <c r="I453" s="127"/>
      <c r="J453" s="48"/>
      <c r="K453" s="48"/>
      <c r="L453" s="89">
        <f>+L$5*E453</f>
        <v>2687.2479711451756</v>
      </c>
      <c r="M453" s="89">
        <f>+M$5*E453</f>
        <v>762.95795085662758</v>
      </c>
      <c r="N453" s="89">
        <f>+L453+M453</f>
        <v>3450.2059220018032</v>
      </c>
      <c r="O453" s="89">
        <f>+O$5*E453</f>
        <v>38147.897542831379</v>
      </c>
      <c r="P453" s="128">
        <v>1.8340000000000001</v>
      </c>
      <c r="Q453" s="48" t="s">
        <v>3228</v>
      </c>
      <c r="R453" s="87">
        <v>2972.4901595371998</v>
      </c>
      <c r="S453" s="87">
        <v>99.802599999999998</v>
      </c>
      <c r="T453" s="87">
        <v>0.19481468200683999</v>
      </c>
      <c r="U453" s="87">
        <v>0.82677960395812999</v>
      </c>
      <c r="V453" s="87">
        <v>0.63870650753746006</v>
      </c>
      <c r="W453" s="87">
        <f>+(S453/100)*R453</f>
        <v>2966.6224639622733</v>
      </c>
      <c r="Z453" t="e">
        <v>#N/A</v>
      </c>
      <c r="AA453" t="e">
        <v>#N/A</v>
      </c>
    </row>
    <row r="454" spans="1:27">
      <c r="A454" s="116" t="s">
        <v>612</v>
      </c>
      <c r="B454" s="116" t="s">
        <v>15</v>
      </c>
      <c r="C454" s="116">
        <v>9428438</v>
      </c>
      <c r="D454" s="116" t="s">
        <v>611</v>
      </c>
      <c r="E454" s="126">
        <f>+IF(F454="x",1,0)+IF(G454="x",0.25,0)+IF(H454="x",1,0)+IF(I454="x",0.3,0)+J454</f>
        <v>1.8355938924253001</v>
      </c>
      <c r="F454" s="126" t="s">
        <v>3212</v>
      </c>
      <c r="G454" s="127"/>
      <c r="H454" s="127"/>
      <c r="I454" s="127"/>
      <c r="J454" s="48">
        <f>0.75*(W454/10000)</f>
        <v>0.83559389242530013</v>
      </c>
      <c r="K454" s="48"/>
      <c r="L454" s="89">
        <f>+L$5*E454</f>
        <v>2192.3093170072725</v>
      </c>
      <c r="M454" s="89">
        <f>+M$5*E454</f>
        <v>622.43597989766567</v>
      </c>
      <c r="N454" s="89">
        <f>+L454+M454</f>
        <v>2814.7452969049382</v>
      </c>
      <c r="O454" s="89">
        <f>+O$5*E454</f>
        <v>31121.798994883287</v>
      </c>
      <c r="P454" s="127"/>
      <c r="Q454" s="48"/>
      <c r="R454" s="87">
        <v>11141.251898992001</v>
      </c>
      <c r="S454" s="87">
        <v>100</v>
      </c>
      <c r="T454" s="87">
        <v>1.9203912019730001</v>
      </c>
      <c r="U454" s="87">
        <v>2.4968450069427002</v>
      </c>
      <c r="V454" s="87">
        <v>2.103070564727</v>
      </c>
      <c r="W454" s="87">
        <v>11141.251899004001</v>
      </c>
      <c r="Z454" t="e">
        <v>#N/A</v>
      </c>
      <c r="AA454" t="e">
        <v>#N/A</v>
      </c>
    </row>
    <row r="455" spans="1:27">
      <c r="A455" s="116" t="s">
        <v>610</v>
      </c>
      <c r="B455" s="116" t="s">
        <v>15</v>
      </c>
      <c r="C455" s="116">
        <v>9428438</v>
      </c>
      <c r="D455" s="116" t="s">
        <v>611</v>
      </c>
      <c r="E455" s="126">
        <f>+IF(F455="x",1,0)+IF(G455="x",0.25,0)+IF(H455="x",1,0)+IF(I455="x",0.3,0)+J455</f>
        <v>0.84898384871354993</v>
      </c>
      <c r="F455" s="126" t="s">
        <v>3213</v>
      </c>
      <c r="G455" s="127"/>
      <c r="H455" s="127"/>
      <c r="I455" s="127"/>
      <c r="J455" s="48">
        <f>0.75*(W455/10000)</f>
        <v>0.84898384871354993</v>
      </c>
      <c r="K455" s="48"/>
      <c r="L455" s="89">
        <f>+L$5*E455</f>
        <v>1013.9689444402266</v>
      </c>
      <c r="M455" s="89">
        <f>+M$5*E455</f>
        <v>287.88399001105029</v>
      </c>
      <c r="N455" s="89">
        <f>+L455+M455</f>
        <v>1301.8529344512767</v>
      </c>
      <c r="O455" s="89">
        <f>+O$5*E455</f>
        <v>14394.199500552515</v>
      </c>
      <c r="P455" s="127"/>
      <c r="Q455" s="48"/>
      <c r="R455" s="87">
        <v>11319.784649507001</v>
      </c>
      <c r="S455" s="87">
        <v>100</v>
      </c>
      <c r="T455" s="87">
        <v>1.9556113481521999</v>
      </c>
      <c r="U455" s="87">
        <v>2.3821430206299001</v>
      </c>
      <c r="V455" s="87">
        <v>2.2522861953964002</v>
      </c>
      <c r="W455" s="87">
        <v>11319.784649514</v>
      </c>
      <c r="Z455" t="e">
        <v>#N/A</v>
      </c>
      <c r="AA455" t="e">
        <v>#N/A</v>
      </c>
    </row>
    <row r="456" spans="1:27">
      <c r="A456" s="116" t="s">
        <v>340</v>
      </c>
      <c r="B456" s="116" t="s">
        <v>15</v>
      </c>
      <c r="C456" s="116">
        <v>7374602</v>
      </c>
      <c r="D456" s="116" t="s">
        <v>613</v>
      </c>
      <c r="E456" s="126">
        <f>+IF(F456="x",1,0)+IF(G456="x",0.25,0)+IF(H456="x",1,0)+IF(I456="x",0.3,0)+J456</f>
        <v>2.6054527744780751</v>
      </c>
      <c r="F456" s="126" t="s">
        <v>3212</v>
      </c>
      <c r="G456" s="127"/>
      <c r="H456" s="127"/>
      <c r="I456" s="127"/>
      <c r="J456" s="48">
        <f>0.75*(W456/10000)</f>
        <v>1.6054527744780751</v>
      </c>
      <c r="K456" s="48"/>
      <c r="L456" s="89">
        <f>+L$5*E456</f>
        <v>3111.7767476136783</v>
      </c>
      <c r="M456" s="89">
        <f>+M$5*E456</f>
        <v>883.48929327533654</v>
      </c>
      <c r="N456" s="89">
        <f>+L456+M456</f>
        <v>3995.2660408890147</v>
      </c>
      <c r="O456" s="89">
        <f>+O$5*E456</f>
        <v>44174.464663766827</v>
      </c>
      <c r="P456" s="127"/>
      <c r="Q456" s="48"/>
      <c r="R456" s="87">
        <v>21406.03699303</v>
      </c>
      <c r="S456" s="87">
        <v>100</v>
      </c>
      <c r="T456" s="87">
        <v>1.7639507055282999</v>
      </c>
      <c r="U456" s="87">
        <v>2.2299079895020002</v>
      </c>
      <c r="V456" s="87">
        <v>2.0809735134298002</v>
      </c>
      <c r="W456" s="87">
        <v>21406.036993041002</v>
      </c>
      <c r="Z456" t="e">
        <v>#N/A</v>
      </c>
      <c r="AA456" t="e">
        <v>#N/A</v>
      </c>
    </row>
    <row r="457" spans="1:27">
      <c r="A457" s="115" t="s">
        <v>614</v>
      </c>
      <c r="B457" s="115" t="s">
        <v>24</v>
      </c>
      <c r="C457" s="115">
        <v>5443126</v>
      </c>
      <c r="D457" s="115" t="s">
        <v>615</v>
      </c>
      <c r="E457" s="126">
        <f>+IF(F457="x",1,0)+IF(G457="x",0.25,0)+IF(H457="x",1,0)+IF(I457="x",0.3,0)</f>
        <v>1</v>
      </c>
      <c r="F457" s="127" t="s">
        <v>3212</v>
      </c>
      <c r="G457" s="127"/>
      <c r="H457" s="127"/>
      <c r="I457" s="127"/>
      <c r="J457" s="48"/>
      <c r="K457" s="48"/>
      <c r="L457" s="89">
        <f>+L$5*E457</f>
        <v>1194.3324316200781</v>
      </c>
      <c r="M457" s="89">
        <f>+M$5*E457</f>
        <v>339.09242260294559</v>
      </c>
      <c r="N457" s="89">
        <f>+L457+M457</f>
        <v>1533.4248542230237</v>
      </c>
      <c r="O457" s="89">
        <f>+O$5*E457</f>
        <v>16954.621130147279</v>
      </c>
      <c r="P457" s="128" t="e">
        <v>#N/A</v>
      </c>
      <c r="Q457" s="48" t="e">
        <v>#N/A</v>
      </c>
      <c r="R457" s="87">
        <v>102.34752549792999</v>
      </c>
      <c r="S457" s="87">
        <v>0</v>
      </c>
      <c r="T457" s="87">
        <v>0</v>
      </c>
      <c r="U457" s="87">
        <v>0</v>
      </c>
      <c r="V457" s="87">
        <v>0</v>
      </c>
      <c r="W457" s="87">
        <f>+(S457/100)*R457</f>
        <v>0</v>
      </c>
      <c r="Z457" t="e">
        <v>#N/A</v>
      </c>
      <c r="AA457" t="e">
        <v>#N/A</v>
      </c>
    </row>
    <row r="458" spans="1:27">
      <c r="A458" s="115" t="s">
        <v>635</v>
      </c>
      <c r="B458" s="115" t="s">
        <v>8</v>
      </c>
      <c r="C458" s="115">
        <v>5444311</v>
      </c>
      <c r="D458" s="115" t="s">
        <v>636</v>
      </c>
      <c r="E458" s="65">
        <f>+IF(F458="x",1,0)+IF(G458="x",0.25,0)+IF(H458="x",1,0)+IF(I458="x",0.3,0)</f>
        <v>1</v>
      </c>
      <c r="F458" s="127" t="s">
        <v>3212</v>
      </c>
      <c r="G458" s="127"/>
      <c r="H458" s="127"/>
      <c r="I458" s="127"/>
      <c r="J458" s="48"/>
      <c r="K458" s="48"/>
      <c r="L458" s="89">
        <f>+L$5*E458</f>
        <v>1194.3324316200781</v>
      </c>
      <c r="M458" s="89">
        <f>+M$5*E458</f>
        <v>339.09242260294559</v>
      </c>
      <c r="N458" s="89">
        <f>+L458+M458</f>
        <v>1533.4248542230237</v>
      </c>
      <c r="O458" s="89">
        <f>+O$5*E458</f>
        <v>16954.621130147279</v>
      </c>
      <c r="P458" s="128" t="e">
        <v>#N/A</v>
      </c>
      <c r="Q458" s="48" t="e">
        <v>#N/A</v>
      </c>
      <c r="R458" s="87">
        <v>285.53833399542998</v>
      </c>
      <c r="S458" s="87">
        <v>0</v>
      </c>
      <c r="T458" s="87">
        <v>0</v>
      </c>
      <c r="U458" s="87">
        <v>0</v>
      </c>
      <c r="V458" s="87">
        <v>0</v>
      </c>
      <c r="W458" s="87">
        <f>+(S458/100)*R458</f>
        <v>0</v>
      </c>
      <c r="Z458" t="e">
        <v>#N/A</v>
      </c>
      <c r="AA458" t="e">
        <v>#N/A</v>
      </c>
    </row>
    <row r="459" spans="1:27">
      <c r="A459" s="115" t="s">
        <v>637</v>
      </c>
      <c r="B459" s="115" t="s">
        <v>8</v>
      </c>
      <c r="C459" s="115">
        <v>5444297</v>
      </c>
      <c r="D459" s="115" t="s">
        <v>638</v>
      </c>
      <c r="E459" s="126">
        <f>+IF(F459="x",1,0)+IF(G459="x",0.25,0)+IF(H459="x",1,0)+IF(I459="x",0.3,0)</f>
        <v>1</v>
      </c>
      <c r="F459" s="127" t="s">
        <v>3212</v>
      </c>
      <c r="G459" s="127"/>
      <c r="H459" s="127"/>
      <c r="I459" s="127"/>
      <c r="J459" s="48"/>
      <c r="K459" s="48"/>
      <c r="L459" s="89">
        <f>+L$5*E459</f>
        <v>1194.3324316200781</v>
      </c>
      <c r="M459" s="89">
        <f>+M$5*E459</f>
        <v>339.09242260294559</v>
      </c>
      <c r="N459" s="89">
        <f>+L459+M459</f>
        <v>1533.4248542230237</v>
      </c>
      <c r="O459" s="89">
        <f>+O$5*E459</f>
        <v>16954.621130147279</v>
      </c>
      <c r="P459" s="128" t="e">
        <v>#N/A</v>
      </c>
      <c r="Q459" s="48" t="e">
        <v>#N/A</v>
      </c>
      <c r="R459" s="87">
        <v>851.05294851013002</v>
      </c>
      <c r="S459" s="87">
        <v>0</v>
      </c>
      <c r="T459" s="87">
        <v>0</v>
      </c>
      <c r="U459" s="87">
        <v>0</v>
      </c>
      <c r="V459" s="87">
        <v>0</v>
      </c>
      <c r="W459" s="87">
        <f>+(S459/100)*R459</f>
        <v>0</v>
      </c>
      <c r="Z459" t="e">
        <v>#N/A</v>
      </c>
      <c r="AA459" t="e">
        <v>#N/A</v>
      </c>
    </row>
    <row r="460" spans="1:27">
      <c r="A460" s="115" t="s">
        <v>639</v>
      </c>
      <c r="B460" s="115" t="s">
        <v>8</v>
      </c>
      <c r="C460" s="115">
        <v>5444312</v>
      </c>
      <c r="D460" s="115" t="s">
        <v>640</v>
      </c>
      <c r="E460" s="126">
        <f>+IF(F460="x",1,0)+IF(G460="x",0.25,0)+IF(H460="x",1,0)+IF(I460="x",0.3,0)</f>
        <v>1</v>
      </c>
      <c r="F460" s="127" t="s">
        <v>3212</v>
      </c>
      <c r="G460" s="127"/>
      <c r="H460" s="127"/>
      <c r="I460" s="127"/>
      <c r="J460" s="48"/>
      <c r="K460" s="48"/>
      <c r="L460" s="89">
        <f>+L$5*E460</f>
        <v>1194.3324316200781</v>
      </c>
      <c r="M460" s="89">
        <f>+M$5*E460</f>
        <v>339.09242260294559</v>
      </c>
      <c r="N460" s="89">
        <f>+L460+M460</f>
        <v>1533.4248542230237</v>
      </c>
      <c r="O460" s="89">
        <f>+O$5*E460</f>
        <v>16954.621130147279</v>
      </c>
      <c r="P460" s="128" t="e">
        <v>#N/A</v>
      </c>
      <c r="Q460" s="48" t="e">
        <v>#N/A</v>
      </c>
      <c r="R460" s="87">
        <v>328.3648015087</v>
      </c>
      <c r="S460" s="87">
        <v>0</v>
      </c>
      <c r="T460" s="87">
        <v>0</v>
      </c>
      <c r="U460" s="87">
        <v>0</v>
      </c>
      <c r="V460" s="87">
        <v>0</v>
      </c>
      <c r="W460" s="87">
        <f>+(S460/100)*R460</f>
        <v>0</v>
      </c>
      <c r="Z460" t="e">
        <v>#N/A</v>
      </c>
      <c r="AA460" t="e">
        <v>#N/A</v>
      </c>
    </row>
    <row r="461" spans="1:27">
      <c r="A461" s="115" t="s">
        <v>641</v>
      </c>
      <c r="B461" s="115" t="s">
        <v>8</v>
      </c>
      <c r="C461" s="115">
        <v>5444314</v>
      </c>
      <c r="D461" s="115" t="s">
        <v>642</v>
      </c>
      <c r="E461" s="65">
        <f>+IF(F461="x",1,0)+IF(G461="x",0.25,0)+IF(H461="x",1,0)+IF(I461="x",0.3,0)</f>
        <v>1</v>
      </c>
      <c r="F461" s="127" t="s">
        <v>3212</v>
      </c>
      <c r="G461" s="127"/>
      <c r="H461" s="127"/>
      <c r="I461" s="127"/>
      <c r="J461" s="48"/>
      <c r="K461" s="48"/>
      <c r="L461" s="89">
        <f>+L$5*E461</f>
        <v>1194.3324316200781</v>
      </c>
      <c r="M461" s="89">
        <f>+M$5*E461</f>
        <v>339.09242260294559</v>
      </c>
      <c r="N461" s="89">
        <f>+L461+M461</f>
        <v>1533.4248542230237</v>
      </c>
      <c r="O461" s="89">
        <f>+O$5*E461</f>
        <v>16954.621130147279</v>
      </c>
      <c r="P461" s="128" t="e">
        <v>#N/A</v>
      </c>
      <c r="Q461" s="48" t="e">
        <v>#N/A</v>
      </c>
      <c r="R461" s="87">
        <v>693.06103450479998</v>
      </c>
      <c r="S461" s="87">
        <v>0</v>
      </c>
      <c r="T461" s="87">
        <v>0</v>
      </c>
      <c r="U461" s="87">
        <v>0</v>
      </c>
      <c r="V461" s="87">
        <v>0</v>
      </c>
      <c r="W461" s="87">
        <f>+(S461/100)*R461</f>
        <v>0</v>
      </c>
      <c r="Z461" t="e">
        <v>#N/A</v>
      </c>
      <c r="AA461" t="e">
        <v>#N/A</v>
      </c>
    </row>
    <row r="462" spans="1:27">
      <c r="A462" s="115" t="s">
        <v>643</v>
      </c>
      <c r="B462" s="115" t="s">
        <v>8</v>
      </c>
      <c r="C462" s="115">
        <v>5444339</v>
      </c>
      <c r="D462" s="115" t="s">
        <v>644</v>
      </c>
      <c r="E462" s="65">
        <f>+IF(F462="x",1,0)+IF(G462="x",0.25,0)+IF(H462="x",1,0)+IF(I462="x",0.3,0)</f>
        <v>1</v>
      </c>
      <c r="F462" s="127" t="s">
        <v>3212</v>
      </c>
      <c r="G462" s="127"/>
      <c r="H462" s="127"/>
      <c r="I462" s="127"/>
      <c r="J462" s="48"/>
      <c r="K462" s="48"/>
      <c r="L462" s="89">
        <f>+L$5*E462</f>
        <v>1194.3324316200781</v>
      </c>
      <c r="M462" s="89">
        <f>+M$5*E462</f>
        <v>339.09242260294559</v>
      </c>
      <c r="N462" s="89">
        <f>+L462+M462</f>
        <v>1533.4248542230237</v>
      </c>
      <c r="O462" s="89">
        <f>+O$5*E462</f>
        <v>16954.621130147279</v>
      </c>
      <c r="P462" s="128" t="e">
        <v>#N/A</v>
      </c>
      <c r="Q462" s="48" t="e">
        <v>#N/A</v>
      </c>
      <c r="R462" s="87">
        <v>448.36433850175001</v>
      </c>
      <c r="S462" s="87">
        <v>0</v>
      </c>
      <c r="T462" s="87">
        <v>0</v>
      </c>
      <c r="U462" s="87">
        <v>0</v>
      </c>
      <c r="V462" s="87">
        <v>0</v>
      </c>
      <c r="W462" s="87">
        <f>+(S462/100)*R462</f>
        <v>0</v>
      </c>
      <c r="Z462" t="e">
        <v>#N/A</v>
      </c>
      <c r="AA462" t="e">
        <v>#N/A</v>
      </c>
    </row>
    <row r="463" spans="1:27">
      <c r="A463" s="118" t="s">
        <v>645</v>
      </c>
      <c r="B463" s="118" t="s">
        <v>8</v>
      </c>
      <c r="C463" s="118">
        <v>5444343</v>
      </c>
      <c r="D463" s="118" t="s">
        <v>646</v>
      </c>
      <c r="E463" s="65">
        <f>+IF(F463="x",1,0)+IF(G463="x",0.25,0)+IF(H463="x",1,0)+IF(I463="x",0.3,0)+J463+K463</f>
        <v>1</v>
      </c>
      <c r="F463" s="126" t="s">
        <v>3212</v>
      </c>
      <c r="G463" s="127"/>
      <c r="H463" s="127"/>
      <c r="I463" s="127"/>
      <c r="J463" s="81">
        <v>0</v>
      </c>
      <c r="K463" s="48"/>
      <c r="L463" s="89">
        <f>+L$5*E463</f>
        <v>1194.3324316200781</v>
      </c>
      <c r="M463" s="89">
        <f>+M$5*E463</f>
        <v>339.09242260294559</v>
      </c>
      <c r="N463" s="89">
        <f>+L463+M463</f>
        <v>1533.4248542230237</v>
      </c>
      <c r="O463" s="89">
        <f>+O$5*E463</f>
        <v>16954.621130147279</v>
      </c>
      <c r="P463" s="127"/>
      <c r="Q463" s="48"/>
      <c r="R463" s="87">
        <v>319.27135599102002</v>
      </c>
      <c r="S463" s="87">
        <v>0</v>
      </c>
      <c r="T463" s="87">
        <v>0</v>
      </c>
      <c r="U463" s="87">
        <v>0</v>
      </c>
      <c r="V463" s="87">
        <v>0</v>
      </c>
      <c r="W463" s="87">
        <v>0</v>
      </c>
      <c r="Z463" t="e">
        <v>#N/A</v>
      </c>
      <c r="AA463" t="e">
        <v>#N/A</v>
      </c>
    </row>
    <row r="464" spans="1:27">
      <c r="A464" s="115" t="s">
        <v>617</v>
      </c>
      <c r="B464" s="115" t="s">
        <v>24</v>
      </c>
      <c r="C464" s="115">
        <v>5443124</v>
      </c>
      <c r="D464" s="115" t="s">
        <v>618</v>
      </c>
      <c r="E464" s="65">
        <f>+IF(F464="x",1,0)+IF(G464="x",0.25,0)+IF(H464="x",1,0)+IF(I464="x",0.3,0)</f>
        <v>1</v>
      </c>
      <c r="F464" s="127" t="s">
        <v>3212</v>
      </c>
      <c r="G464" s="127"/>
      <c r="H464" s="127"/>
      <c r="I464" s="127"/>
      <c r="J464" s="48"/>
      <c r="K464" s="48"/>
      <c r="L464" s="89">
        <f>+L$5*E464</f>
        <v>1194.3324316200781</v>
      </c>
      <c r="M464" s="89">
        <f>+M$5*E464</f>
        <v>339.09242260294559</v>
      </c>
      <c r="N464" s="89">
        <f>+L464+M464</f>
        <v>1533.4248542230237</v>
      </c>
      <c r="O464" s="89">
        <f>+O$5*E464</f>
        <v>16954.621130147279</v>
      </c>
      <c r="P464" s="128" t="e">
        <v>#N/A</v>
      </c>
      <c r="Q464" s="48" t="e">
        <v>#N/A</v>
      </c>
      <c r="R464" s="87">
        <v>434.20234199761001</v>
      </c>
      <c r="S464" s="87">
        <v>0</v>
      </c>
      <c r="T464" s="87">
        <v>0</v>
      </c>
      <c r="U464" s="87">
        <v>0</v>
      </c>
      <c r="V464" s="87">
        <v>0</v>
      </c>
      <c r="W464" s="87">
        <f>+(S464/100)*R464</f>
        <v>0</v>
      </c>
      <c r="Z464" t="e">
        <v>#N/A</v>
      </c>
      <c r="AA464" t="e">
        <v>#N/A</v>
      </c>
    </row>
    <row r="465" spans="1:27">
      <c r="A465" s="118" t="s">
        <v>619</v>
      </c>
      <c r="B465" s="125" t="s">
        <v>24</v>
      </c>
      <c r="C465" s="118">
        <v>5443128</v>
      </c>
      <c r="D465" s="118" t="s">
        <v>620</v>
      </c>
      <c r="E465" s="65">
        <f>+IF(F465="x",1,0)+IF(G465="x",0.25,0)+IF(H465="x",1,0)+IF(I465="x",0.3,0)+J465+K465</f>
        <v>1</v>
      </c>
      <c r="F465" s="126" t="s">
        <v>3212</v>
      </c>
      <c r="G465" s="127"/>
      <c r="H465" s="127"/>
      <c r="I465" s="127"/>
      <c r="J465" s="48"/>
      <c r="K465" s="48"/>
      <c r="L465" s="89">
        <f>+L$5*E465</f>
        <v>1194.3324316200781</v>
      </c>
      <c r="M465" s="89">
        <f>+M$5*E465</f>
        <v>339.09242260294559</v>
      </c>
      <c r="N465" s="89">
        <f>+L465+M465</f>
        <v>1533.4248542230237</v>
      </c>
      <c r="O465" s="89">
        <f>+O$5*E465</f>
        <v>16954.621130147279</v>
      </c>
      <c r="P465" s="127"/>
      <c r="Q465" s="48"/>
      <c r="R465" s="87">
        <v>340.80179549819002</v>
      </c>
      <c r="S465" s="87">
        <v>0</v>
      </c>
      <c r="T465" s="87">
        <v>0</v>
      </c>
      <c r="U465" s="87">
        <v>0</v>
      </c>
      <c r="V465" s="87">
        <v>0</v>
      </c>
      <c r="W465" s="87">
        <v>0</v>
      </c>
      <c r="Z465" t="e">
        <v>#N/A</v>
      </c>
      <c r="AA465" t="e">
        <v>#N/A</v>
      </c>
    </row>
    <row r="466" spans="1:27">
      <c r="A466" s="115" t="s">
        <v>621</v>
      </c>
      <c r="B466" s="115" t="s">
        <v>8</v>
      </c>
      <c r="C466" s="115">
        <v>5444333</v>
      </c>
      <c r="D466" s="115" t="s">
        <v>620</v>
      </c>
      <c r="E466" s="65">
        <f>+IF(F466="x",1,0)+IF(G466="x",0.25,0)+IF(H466="x",1,0)+IF(I466="x",0.3,0)</f>
        <v>1</v>
      </c>
      <c r="F466" s="127" t="s">
        <v>3212</v>
      </c>
      <c r="G466" s="127"/>
      <c r="H466" s="127"/>
      <c r="I466" s="127"/>
      <c r="J466" s="48"/>
      <c r="K466" s="48"/>
      <c r="L466" s="89">
        <f>+L$5*E466</f>
        <v>1194.3324316200781</v>
      </c>
      <c r="M466" s="89">
        <f>+M$5*E466</f>
        <v>339.09242260294559</v>
      </c>
      <c r="N466" s="89">
        <f>+L466+M466</f>
        <v>1533.4248542230237</v>
      </c>
      <c r="O466" s="89">
        <f>+O$5*E466</f>
        <v>16954.621130147279</v>
      </c>
      <c r="P466" s="128" t="e">
        <v>#N/A</v>
      </c>
      <c r="Q466" s="48" t="e">
        <v>#N/A</v>
      </c>
      <c r="R466" s="87">
        <v>338.38996050799</v>
      </c>
      <c r="S466" s="87">
        <v>0</v>
      </c>
      <c r="T466" s="87">
        <v>0</v>
      </c>
      <c r="U466" s="87">
        <v>0</v>
      </c>
      <c r="V466" s="87">
        <v>0</v>
      </c>
      <c r="W466" s="87">
        <f>+(S466/100)*R466</f>
        <v>0</v>
      </c>
      <c r="Z466" t="e">
        <v>#N/A</v>
      </c>
      <c r="AA466" t="e">
        <v>#N/A</v>
      </c>
    </row>
    <row r="467" spans="1:27">
      <c r="A467" s="115" t="s">
        <v>622</v>
      </c>
      <c r="B467" s="115" t="s">
        <v>24</v>
      </c>
      <c r="C467" s="115">
        <v>5443130</v>
      </c>
      <c r="D467" s="115" t="s">
        <v>620</v>
      </c>
      <c r="E467" s="65">
        <f>+IF(F467="x",1,0)+IF(G467="x",0.25,0)+IF(H467="x",1,0)+IF(I467="x",0.3,0)</f>
        <v>1</v>
      </c>
      <c r="F467" s="127" t="s">
        <v>3212</v>
      </c>
      <c r="G467" s="127"/>
      <c r="H467" s="127"/>
      <c r="I467" s="127"/>
      <c r="J467" s="48"/>
      <c r="K467" s="48"/>
      <c r="L467" s="89">
        <f>+L$5*E467</f>
        <v>1194.3324316200781</v>
      </c>
      <c r="M467" s="89">
        <f>+M$5*E467</f>
        <v>339.09242260294559</v>
      </c>
      <c r="N467" s="89">
        <f>+L467+M467</f>
        <v>1533.4248542230237</v>
      </c>
      <c r="O467" s="89">
        <f>+O$5*E467</f>
        <v>16954.621130147279</v>
      </c>
      <c r="P467" s="128" t="e">
        <v>#N/A</v>
      </c>
      <c r="Q467" s="48" t="e">
        <v>#N/A</v>
      </c>
      <c r="R467" s="87">
        <v>226.85472600546001</v>
      </c>
      <c r="S467" s="87">
        <v>0</v>
      </c>
      <c r="T467" s="87">
        <v>0</v>
      </c>
      <c r="U467" s="87">
        <v>0</v>
      </c>
      <c r="V467" s="87">
        <v>0</v>
      </c>
      <c r="W467" s="87">
        <f>+(S467/100)*R467</f>
        <v>0</v>
      </c>
      <c r="Z467" t="e">
        <v>#N/A</v>
      </c>
      <c r="AA467" t="e">
        <v>#N/A</v>
      </c>
    </row>
    <row r="468" spans="1:27">
      <c r="A468" s="115" t="s">
        <v>623</v>
      </c>
      <c r="B468" s="115" t="s">
        <v>8</v>
      </c>
      <c r="C468" s="115">
        <v>5444331</v>
      </c>
      <c r="D468" s="115" t="s">
        <v>624</v>
      </c>
      <c r="E468" s="65">
        <f>+IF(F468="x",1,0)+IF(G468="x",0.25,0)+IF(H468="x",1,0)+IF(I468="x",0.3,0)</f>
        <v>1</v>
      </c>
      <c r="F468" s="127" t="s">
        <v>3212</v>
      </c>
      <c r="G468" s="127"/>
      <c r="H468" s="127"/>
      <c r="I468" s="127"/>
      <c r="J468" s="48"/>
      <c r="K468" s="48"/>
      <c r="L468" s="89">
        <f>+L$5*E468</f>
        <v>1194.3324316200781</v>
      </c>
      <c r="M468" s="89">
        <f>+M$5*E468</f>
        <v>339.09242260294559</v>
      </c>
      <c r="N468" s="89">
        <f>+L468+M468</f>
        <v>1533.4248542230237</v>
      </c>
      <c r="O468" s="89">
        <f>+O$5*E468</f>
        <v>16954.621130147279</v>
      </c>
      <c r="P468" s="128" t="e">
        <v>#N/A</v>
      </c>
      <c r="Q468" s="48" t="e">
        <v>#N/A</v>
      </c>
      <c r="R468" s="87">
        <v>537.06751649798002</v>
      </c>
      <c r="S468" s="87">
        <v>0</v>
      </c>
      <c r="T468" s="87">
        <v>0</v>
      </c>
      <c r="U468" s="87">
        <v>0</v>
      </c>
      <c r="V468" s="87">
        <v>0</v>
      </c>
      <c r="W468" s="87">
        <f>+(S468/100)*R468</f>
        <v>0</v>
      </c>
      <c r="Z468" t="e">
        <v>#N/A</v>
      </c>
      <c r="AA468" t="e">
        <v>#N/A</v>
      </c>
    </row>
    <row r="469" spans="1:27">
      <c r="A469" s="115" t="s">
        <v>625</v>
      </c>
      <c r="B469" s="115" t="s">
        <v>8</v>
      </c>
      <c r="C469" s="115">
        <v>5444294</v>
      </c>
      <c r="D469" s="115" t="s">
        <v>626</v>
      </c>
      <c r="E469" s="65">
        <f>+IF(F469="x",1,0)+IF(G469="x",0.25,0)+IF(H469="x",1,0)+IF(I469="x",0.3,0)</f>
        <v>1</v>
      </c>
      <c r="F469" s="127" t="s">
        <v>3212</v>
      </c>
      <c r="G469" s="127"/>
      <c r="H469" s="127"/>
      <c r="I469" s="127"/>
      <c r="J469" s="48"/>
      <c r="K469" s="48"/>
      <c r="L469" s="89">
        <f>+L$5*E469</f>
        <v>1194.3324316200781</v>
      </c>
      <c r="M469" s="89">
        <f>+M$5*E469</f>
        <v>339.09242260294559</v>
      </c>
      <c r="N469" s="89">
        <f>+L469+M469</f>
        <v>1533.4248542230237</v>
      </c>
      <c r="O469" s="89">
        <f>+O$5*E469</f>
        <v>16954.621130147279</v>
      </c>
      <c r="P469" s="128" t="e">
        <v>#N/A</v>
      </c>
      <c r="Q469" s="48" t="e">
        <v>#N/A</v>
      </c>
      <c r="R469" s="87">
        <v>758.01862399314996</v>
      </c>
      <c r="S469" s="87">
        <v>0</v>
      </c>
      <c r="T469" s="87">
        <v>0</v>
      </c>
      <c r="U469" s="87">
        <v>0</v>
      </c>
      <c r="V469" s="87">
        <v>0</v>
      </c>
      <c r="W469" s="87">
        <f>+(S469/100)*R469</f>
        <v>0</v>
      </c>
      <c r="Z469" t="e">
        <v>#N/A</v>
      </c>
      <c r="AA469" t="e">
        <v>#N/A</v>
      </c>
    </row>
    <row r="470" spans="1:27">
      <c r="A470" s="118" t="s">
        <v>627</v>
      </c>
      <c r="B470" s="125" t="s">
        <v>8</v>
      </c>
      <c r="C470" s="118">
        <v>5444310</v>
      </c>
      <c r="D470" s="118" t="s">
        <v>628</v>
      </c>
      <c r="E470" s="65">
        <f>+IF(F470="x",1,0)+IF(G470="x",0.25,0)+IF(H470="x",1,0)+IF(I470="x",0.3,0)+J470+K470</f>
        <v>1</v>
      </c>
      <c r="F470" s="126" t="s">
        <v>3212</v>
      </c>
      <c r="G470" s="127"/>
      <c r="H470" s="127"/>
      <c r="I470" s="127"/>
      <c r="J470" s="48"/>
      <c r="K470" s="48"/>
      <c r="L470" s="89">
        <f>+L$5*E470</f>
        <v>1194.3324316200781</v>
      </c>
      <c r="M470" s="89">
        <f>+M$5*E470</f>
        <v>339.09242260294559</v>
      </c>
      <c r="N470" s="89">
        <f>+L470+M470</f>
        <v>1533.4248542230237</v>
      </c>
      <c r="O470" s="89">
        <f>+O$5*E470</f>
        <v>16954.621130147279</v>
      </c>
      <c r="P470" s="127"/>
      <c r="Q470" s="48"/>
      <c r="R470" s="87">
        <v>349.37968899684</v>
      </c>
      <c r="S470" s="87">
        <v>0</v>
      </c>
      <c r="T470" s="87">
        <v>0</v>
      </c>
      <c r="U470" s="87">
        <v>0</v>
      </c>
      <c r="V470" s="87">
        <v>0</v>
      </c>
      <c r="W470" s="87">
        <v>0</v>
      </c>
      <c r="Z470" t="e">
        <v>#N/A</v>
      </c>
      <c r="AA470" t="e">
        <v>#N/A</v>
      </c>
    </row>
    <row r="471" spans="1:27">
      <c r="A471" s="115" t="s">
        <v>629</v>
      </c>
      <c r="B471" s="115" t="s">
        <v>8</v>
      </c>
      <c r="C471" s="115">
        <v>5444295</v>
      </c>
      <c r="D471" s="115" t="s">
        <v>630</v>
      </c>
      <c r="E471" s="65">
        <f>+IF(F471="x",1,0)+IF(G471="x",0.25,0)+IF(H471="x",1,0)+IF(I471="x",0.3,0)</f>
        <v>1</v>
      </c>
      <c r="F471" s="127" t="s">
        <v>3212</v>
      </c>
      <c r="G471" s="127"/>
      <c r="H471" s="127"/>
      <c r="I471" s="127"/>
      <c r="J471" s="48"/>
      <c r="K471" s="48"/>
      <c r="L471" s="89">
        <f>+L$5*E471</f>
        <v>1194.3324316200781</v>
      </c>
      <c r="M471" s="89">
        <f>+M$5*E471</f>
        <v>339.09242260294559</v>
      </c>
      <c r="N471" s="89">
        <f>+L471+M471</f>
        <v>1533.4248542230237</v>
      </c>
      <c r="O471" s="89">
        <f>+O$5*E471</f>
        <v>16954.621130147279</v>
      </c>
      <c r="P471" s="128" t="e">
        <v>#N/A</v>
      </c>
      <c r="Q471" s="48" t="e">
        <v>#N/A</v>
      </c>
      <c r="R471" s="87">
        <v>337.82434450291998</v>
      </c>
      <c r="S471" s="87">
        <v>0</v>
      </c>
      <c r="T471" s="87">
        <v>0</v>
      </c>
      <c r="U471" s="87">
        <v>0</v>
      </c>
      <c r="V471" s="87">
        <v>0</v>
      </c>
      <c r="W471" s="87">
        <f>+(S471/100)*R471</f>
        <v>0</v>
      </c>
      <c r="Z471" t="e">
        <v>#N/A</v>
      </c>
      <c r="AA471" t="e">
        <v>#N/A</v>
      </c>
    </row>
    <row r="472" spans="1:27">
      <c r="A472" s="118" t="s">
        <v>631</v>
      </c>
      <c r="B472" s="125" t="s">
        <v>8</v>
      </c>
      <c r="C472" s="118">
        <v>5444332</v>
      </c>
      <c r="D472" s="118" t="s">
        <v>632</v>
      </c>
      <c r="E472" s="65">
        <f>+IF(F472="x",1,0)+IF(G472="x",0.25,0)+IF(H472="x",1,0)+IF(I472="x",0.3,0)+J472+K472</f>
        <v>1</v>
      </c>
      <c r="F472" s="126" t="s">
        <v>3212</v>
      </c>
      <c r="G472" s="127"/>
      <c r="H472" s="127"/>
      <c r="I472" s="127"/>
      <c r="J472" s="48"/>
      <c r="K472" s="48"/>
      <c r="L472" s="89">
        <f>+L$5*E472</f>
        <v>1194.3324316200781</v>
      </c>
      <c r="M472" s="89">
        <f>+M$5*E472</f>
        <v>339.09242260294559</v>
      </c>
      <c r="N472" s="89">
        <f>+L472+M472</f>
        <v>1533.4248542230237</v>
      </c>
      <c r="O472" s="89">
        <f>+O$5*E472</f>
        <v>16954.621130147279</v>
      </c>
      <c r="P472" s="127"/>
      <c r="Q472" s="48"/>
      <c r="R472" s="87">
        <v>313.06900850192</v>
      </c>
      <c r="S472" s="87">
        <v>0</v>
      </c>
      <c r="T472" s="87">
        <v>0</v>
      </c>
      <c r="U472" s="87">
        <v>0</v>
      </c>
      <c r="V472" s="87">
        <v>0</v>
      </c>
      <c r="W472" s="87">
        <v>0</v>
      </c>
      <c r="Z472" t="e">
        <v>#N/A</v>
      </c>
      <c r="AA472" t="e">
        <v>#N/A</v>
      </c>
    </row>
    <row r="473" spans="1:27">
      <c r="A473" s="115" t="s">
        <v>633</v>
      </c>
      <c r="B473" s="115" t="s">
        <v>8</v>
      </c>
      <c r="C473" s="115">
        <v>5444296</v>
      </c>
      <c r="D473" s="115" t="s">
        <v>634</v>
      </c>
      <c r="E473" s="65">
        <f>+IF(F473="x",1,0)+IF(G473="x",0.25,0)+IF(H473="x",1,0)+IF(I473="x",0.3,0)</f>
        <v>1</v>
      </c>
      <c r="F473" s="127" t="s">
        <v>3212</v>
      </c>
      <c r="G473" s="127"/>
      <c r="H473" s="127"/>
      <c r="I473" s="127"/>
      <c r="J473" s="48"/>
      <c r="K473" s="48"/>
      <c r="L473" s="89">
        <f>+L$5*E473</f>
        <v>1194.3324316200781</v>
      </c>
      <c r="M473" s="89">
        <f>+M$5*E473</f>
        <v>339.09242260294559</v>
      </c>
      <c r="N473" s="89">
        <f>+L473+M473</f>
        <v>1533.4248542230237</v>
      </c>
      <c r="O473" s="89">
        <f>+O$5*E473</f>
        <v>16954.621130147279</v>
      </c>
      <c r="P473" s="128" t="e">
        <v>#N/A</v>
      </c>
      <c r="Q473" s="48" t="e">
        <v>#N/A</v>
      </c>
      <c r="R473" s="87">
        <v>376.74084449135</v>
      </c>
      <c r="S473" s="87">
        <v>0</v>
      </c>
      <c r="T473" s="87">
        <v>0</v>
      </c>
      <c r="U473" s="87">
        <v>0</v>
      </c>
      <c r="V473" s="87">
        <v>0</v>
      </c>
      <c r="W473" s="87">
        <f>+(S473/100)*R473</f>
        <v>0</v>
      </c>
      <c r="Z473" t="e">
        <v>#N/A</v>
      </c>
      <c r="AA473" t="e">
        <v>#N/A</v>
      </c>
    </row>
    <row r="474" spans="1:27">
      <c r="A474" s="130" t="s">
        <v>2217</v>
      </c>
      <c r="B474" s="130" t="s">
        <v>8</v>
      </c>
      <c r="C474" s="130">
        <v>5443961</v>
      </c>
      <c r="D474" s="130" t="s">
        <v>2218</v>
      </c>
      <c r="E474" s="65">
        <f>+IF(F474="x",1,0)+IF(G474="x",0.25,0)+IF(H474="x",1,0)+IF(I474="x",0.3,0)</f>
        <v>2.25</v>
      </c>
      <c r="F474" s="126" t="s">
        <v>3212</v>
      </c>
      <c r="G474" s="126" t="s">
        <v>3212</v>
      </c>
      <c r="H474" s="126" t="s">
        <v>3212</v>
      </c>
      <c r="I474" s="127"/>
      <c r="J474" s="48"/>
      <c r="K474" s="48"/>
      <c r="L474" s="89">
        <f>+L$5*E474</f>
        <v>2687.2479711451756</v>
      </c>
      <c r="M474" s="89">
        <f>+M$5*E474</f>
        <v>762.95795085662758</v>
      </c>
      <c r="N474" s="89">
        <f>+L474+M474</f>
        <v>3450.2059220018032</v>
      </c>
      <c r="O474" s="89">
        <f>+O$5*E474</f>
        <v>38147.897542831379</v>
      </c>
      <c r="P474" s="128">
        <v>1.62</v>
      </c>
      <c r="Q474" s="48" t="s">
        <v>3228</v>
      </c>
      <c r="R474" s="87">
        <v>820.49725399219994</v>
      </c>
      <c r="S474" s="87">
        <v>100</v>
      </c>
      <c r="T474" s="87">
        <v>0.66623884439467995</v>
      </c>
      <c r="U474" s="87">
        <v>0.99205142259598</v>
      </c>
      <c r="V474" s="87">
        <v>0.79408703419407001</v>
      </c>
      <c r="W474" s="87">
        <f>+(S474/100)*R474</f>
        <v>820.49725399219994</v>
      </c>
      <c r="Z474" t="e">
        <v>#N/A</v>
      </c>
      <c r="AA474" t="e">
        <v>#N/A</v>
      </c>
    </row>
    <row r="475" spans="1:27">
      <c r="A475" s="130" t="s">
        <v>2229</v>
      </c>
      <c r="B475" s="130" t="s">
        <v>8</v>
      </c>
      <c r="C475" s="130">
        <v>5443969</v>
      </c>
      <c r="D475" s="130" t="s">
        <v>2230</v>
      </c>
      <c r="E475" s="65">
        <f>+IF(F475="x",1,0)+IF(G475="x",0.25,0)+IF(H475="x",1,0)+IF(I475="x",0.3,0)</f>
        <v>2.25</v>
      </c>
      <c r="F475" s="126" t="s">
        <v>3212</v>
      </c>
      <c r="G475" s="126" t="s">
        <v>3212</v>
      </c>
      <c r="H475" s="126" t="s">
        <v>3212</v>
      </c>
      <c r="I475" s="127"/>
      <c r="J475" s="48"/>
      <c r="K475" s="48"/>
      <c r="L475" s="89">
        <f>+L$5*E475</f>
        <v>2687.2479711451756</v>
      </c>
      <c r="M475" s="89">
        <f>+M$5*E475</f>
        <v>762.95795085662758</v>
      </c>
      <c r="N475" s="89">
        <f>+L475+M475</f>
        <v>3450.2059220018032</v>
      </c>
      <c r="O475" s="89">
        <f>+O$5*E475</f>
        <v>38147.897542831379</v>
      </c>
      <c r="P475" s="128">
        <v>1.798</v>
      </c>
      <c r="Q475" s="48" t="s">
        <v>3228</v>
      </c>
      <c r="R475" s="87">
        <v>826.45130900542995</v>
      </c>
      <c r="S475" s="87">
        <v>100</v>
      </c>
      <c r="T475" s="87">
        <v>0.44955617189406999</v>
      </c>
      <c r="U475" s="87">
        <v>0.85726869106293002</v>
      </c>
      <c r="V475" s="87">
        <v>0.65750038467588001</v>
      </c>
      <c r="W475" s="87">
        <f>+(S475/100)*R475</f>
        <v>826.45130900542995</v>
      </c>
      <c r="Z475" t="e">
        <v>#N/A</v>
      </c>
      <c r="AA475" t="e">
        <v>#N/A</v>
      </c>
    </row>
    <row r="476" spans="1:27">
      <c r="A476" s="130" t="s">
        <v>2289</v>
      </c>
      <c r="B476" s="130" t="s">
        <v>8</v>
      </c>
      <c r="C476" s="130">
        <v>5443988</v>
      </c>
      <c r="D476" s="130" t="s">
        <v>2290</v>
      </c>
      <c r="E476" s="65">
        <f>+IF(F476="x",1,0)+IF(G476="x",0.25,0)+IF(H476="x",1,0)+IF(I476="x",0.3,0)</f>
        <v>2.25</v>
      </c>
      <c r="F476" s="126" t="s">
        <v>3212</v>
      </c>
      <c r="G476" s="126" t="s">
        <v>3212</v>
      </c>
      <c r="H476" s="126" t="s">
        <v>3212</v>
      </c>
      <c r="I476" s="127"/>
      <c r="J476" s="48"/>
      <c r="K476" s="48"/>
      <c r="L476" s="89">
        <f>+L$5*E476</f>
        <v>2687.2479711451756</v>
      </c>
      <c r="M476" s="89">
        <f>+M$5*E476</f>
        <v>762.95795085662758</v>
      </c>
      <c r="N476" s="89">
        <f>+L476+M476</f>
        <v>3450.2059220018032</v>
      </c>
      <c r="O476" s="89">
        <f>+O$5*E476</f>
        <v>38147.897542831379</v>
      </c>
      <c r="P476" s="128">
        <v>1.6419999999999999</v>
      </c>
      <c r="Q476" s="48" t="s">
        <v>3228</v>
      </c>
      <c r="R476" s="87">
        <v>300.64605450834</v>
      </c>
      <c r="S476" s="87">
        <v>100</v>
      </c>
      <c r="T476" s="87">
        <v>0.71291869878768999</v>
      </c>
      <c r="U476" s="87">
        <v>0.87798023223876998</v>
      </c>
      <c r="V476" s="87">
        <v>0.77919262647628995</v>
      </c>
      <c r="W476" s="87">
        <f>+(S476/100)*R476</f>
        <v>300.64605450834</v>
      </c>
      <c r="Z476" t="e">
        <v>#N/A</v>
      </c>
      <c r="AA476" t="e">
        <v>#N/A</v>
      </c>
    </row>
    <row r="477" spans="1:27">
      <c r="A477" s="130" t="s">
        <v>2227</v>
      </c>
      <c r="B477" s="130" t="s">
        <v>8</v>
      </c>
      <c r="C477" s="130">
        <v>5443968</v>
      </c>
      <c r="D477" s="130" t="s">
        <v>2228</v>
      </c>
      <c r="E477" s="65">
        <f>+IF(F477="x",1,0)+IF(G477="x",0.25,0)+IF(H477="x",1,0)+IF(I477="x",0.3,0)</f>
        <v>2.25</v>
      </c>
      <c r="F477" s="126" t="s">
        <v>3212</v>
      </c>
      <c r="G477" s="126" t="s">
        <v>3212</v>
      </c>
      <c r="H477" s="126" t="s">
        <v>3212</v>
      </c>
      <c r="I477" s="127"/>
      <c r="J477" s="48"/>
      <c r="K477" s="48"/>
      <c r="L477" s="89">
        <f>+L$5*E477</f>
        <v>2687.2479711451756</v>
      </c>
      <c r="M477" s="89">
        <f>+M$5*E477</f>
        <v>762.95795085662758</v>
      </c>
      <c r="N477" s="89">
        <f>+L477+M477</f>
        <v>3450.2059220018032</v>
      </c>
      <c r="O477" s="89">
        <f>+O$5*E477</f>
        <v>38147.897542831379</v>
      </c>
      <c r="P477" s="128">
        <v>1.883</v>
      </c>
      <c r="Q477" s="48" t="s">
        <v>3228</v>
      </c>
      <c r="R477" s="87">
        <v>832.74170800495006</v>
      </c>
      <c r="S477" s="87">
        <v>100</v>
      </c>
      <c r="T477" s="87">
        <v>0.24412287771701999</v>
      </c>
      <c r="U477" s="87">
        <v>0.67643696069716996</v>
      </c>
      <c r="V477" s="87">
        <v>0.47615271453636998</v>
      </c>
      <c r="W477" s="87">
        <f>+(S477/100)*R477</f>
        <v>832.74170800495006</v>
      </c>
      <c r="Z477" t="e">
        <v>#N/A</v>
      </c>
      <c r="AA477" t="e">
        <v>#N/A</v>
      </c>
    </row>
    <row r="478" spans="1:27">
      <c r="A478" s="130" t="s">
        <v>2291</v>
      </c>
      <c r="B478" s="130" t="s">
        <v>8</v>
      </c>
      <c r="C478" s="130">
        <v>5443989</v>
      </c>
      <c r="D478" s="130" t="s">
        <v>2292</v>
      </c>
      <c r="E478" s="65">
        <f>+IF(F478="x",1,0)+IF(G478="x",0.25,0)+IF(H478="x",1,0)+IF(I478="x",0.3,0)</f>
        <v>2.25</v>
      </c>
      <c r="F478" s="126" t="s">
        <v>3212</v>
      </c>
      <c r="G478" s="126" t="s">
        <v>3212</v>
      </c>
      <c r="H478" s="126" t="s">
        <v>3212</v>
      </c>
      <c r="I478" s="127"/>
      <c r="J478" s="48"/>
      <c r="K478" s="48"/>
      <c r="L478" s="89">
        <f>+L$5*E478</f>
        <v>2687.2479711451756</v>
      </c>
      <c r="M478" s="89">
        <f>+M$5*E478</f>
        <v>762.95795085662758</v>
      </c>
      <c r="N478" s="89">
        <f>+L478+M478</f>
        <v>3450.2059220018032</v>
      </c>
      <c r="O478" s="89">
        <f>+O$5*E478</f>
        <v>38147.897542831379</v>
      </c>
      <c r="P478" s="128">
        <v>1.6020000000000001</v>
      </c>
      <c r="Q478" s="48" t="s">
        <v>3228</v>
      </c>
      <c r="R478" s="87">
        <v>300.71160899372001</v>
      </c>
      <c r="S478" s="87">
        <v>100</v>
      </c>
      <c r="T478" s="87">
        <v>0.71113139390945002</v>
      </c>
      <c r="U478" s="87">
        <v>0.86105352640152</v>
      </c>
      <c r="V478" s="87">
        <v>0.76338235403483001</v>
      </c>
      <c r="W478" s="87">
        <f>+(S478/100)*R478</f>
        <v>300.71160899372001</v>
      </c>
      <c r="Z478" t="e">
        <v>#N/A</v>
      </c>
      <c r="AA478" t="e">
        <v>#N/A</v>
      </c>
    </row>
    <row r="479" spans="1:27">
      <c r="A479" s="130" t="s">
        <v>2293</v>
      </c>
      <c r="B479" s="130" t="s">
        <v>8</v>
      </c>
      <c r="C479" s="130">
        <v>5443990</v>
      </c>
      <c r="D479" s="130" t="s">
        <v>2294</v>
      </c>
      <c r="E479" s="65">
        <f>+IF(F479="x",1,0)+IF(G479="x",0.25,0)+IF(H479="x",1,0)+IF(I479="x",0.3,0)</f>
        <v>2.25</v>
      </c>
      <c r="F479" s="126" t="s">
        <v>3212</v>
      </c>
      <c r="G479" s="126" t="s">
        <v>3212</v>
      </c>
      <c r="H479" s="126" t="s">
        <v>3212</v>
      </c>
      <c r="I479" s="127"/>
      <c r="J479" s="48"/>
      <c r="K479" s="48"/>
      <c r="L479" s="89">
        <f>+L$5*E479</f>
        <v>2687.2479711451756</v>
      </c>
      <c r="M479" s="89">
        <f>+M$5*E479</f>
        <v>762.95795085662758</v>
      </c>
      <c r="N479" s="89">
        <f>+L479+M479</f>
        <v>3450.2059220018032</v>
      </c>
      <c r="O479" s="89">
        <f>+O$5*E479</f>
        <v>38147.897542831379</v>
      </c>
      <c r="P479" s="128">
        <v>1.623</v>
      </c>
      <c r="Q479" s="48" t="s">
        <v>3228</v>
      </c>
      <c r="R479" s="87">
        <v>387.11778749570999</v>
      </c>
      <c r="S479" s="87">
        <v>100</v>
      </c>
      <c r="T479" s="87">
        <v>0.70850300788878995</v>
      </c>
      <c r="U479" s="87">
        <v>0.86851811408997004</v>
      </c>
      <c r="V479" s="87">
        <v>0.76163445342155001</v>
      </c>
      <c r="W479" s="87">
        <f>+(S479/100)*R479</f>
        <v>387.11778749570999</v>
      </c>
      <c r="Z479" t="e">
        <v>#N/A</v>
      </c>
      <c r="AA479" t="e">
        <v>#N/A</v>
      </c>
    </row>
    <row r="480" spans="1:27">
      <c r="A480" s="130" t="s">
        <v>2295</v>
      </c>
      <c r="B480" s="130" t="s">
        <v>8</v>
      </c>
      <c r="C480" s="130">
        <v>5443991</v>
      </c>
      <c r="D480" s="130" t="s">
        <v>2296</v>
      </c>
      <c r="E480" s="65">
        <f>+IF(F480="x",1,0)+IF(G480="x",0.25,0)+IF(H480="x",1,0)+IF(I480="x",0.3,0)</f>
        <v>2.25</v>
      </c>
      <c r="F480" s="126" t="s">
        <v>3212</v>
      </c>
      <c r="G480" s="126" t="s">
        <v>3212</v>
      </c>
      <c r="H480" s="126" t="s">
        <v>3212</v>
      </c>
      <c r="I480" s="127"/>
      <c r="J480" s="48"/>
      <c r="K480" s="48"/>
      <c r="L480" s="89">
        <f>+L$5*E480</f>
        <v>2687.2479711451756</v>
      </c>
      <c r="M480" s="89">
        <f>+M$5*E480</f>
        <v>762.95795085662758</v>
      </c>
      <c r="N480" s="89">
        <f>+L480+M480</f>
        <v>3450.2059220018032</v>
      </c>
      <c r="O480" s="89">
        <f>+O$5*E480</f>
        <v>38147.897542831379</v>
      </c>
      <c r="P480" s="128">
        <v>1.669</v>
      </c>
      <c r="Q480" s="48" t="s">
        <v>3228</v>
      </c>
      <c r="R480" s="87">
        <v>387.19382600159997</v>
      </c>
      <c r="S480" s="87">
        <v>100</v>
      </c>
      <c r="T480" s="87">
        <v>0.64384514093399003</v>
      </c>
      <c r="U480" s="87">
        <v>0.91141307353973</v>
      </c>
      <c r="V480" s="87">
        <v>0.74146441183984002</v>
      </c>
      <c r="W480" s="87">
        <f>+(S480/100)*R480</f>
        <v>387.19382600159997</v>
      </c>
      <c r="Z480" t="e">
        <v>#N/A</v>
      </c>
      <c r="AA480" t="e">
        <v>#N/A</v>
      </c>
    </row>
    <row r="481" spans="1:27">
      <c r="A481" s="130" t="s">
        <v>2297</v>
      </c>
      <c r="B481" s="130" t="s">
        <v>8</v>
      </c>
      <c r="C481" s="130">
        <v>5443992</v>
      </c>
      <c r="D481" s="130" t="s">
        <v>2298</v>
      </c>
      <c r="E481" s="65">
        <f>+IF(F481="x",1,0)+IF(G481="x",0.25,0)+IF(H481="x",1,0)+IF(I481="x",0.3,0)</f>
        <v>2.25</v>
      </c>
      <c r="F481" s="126" t="s">
        <v>3212</v>
      </c>
      <c r="G481" s="126" t="s">
        <v>3212</v>
      </c>
      <c r="H481" s="126" t="s">
        <v>3212</v>
      </c>
      <c r="I481" s="127"/>
      <c r="J481" s="48"/>
      <c r="K481" s="48"/>
      <c r="L481" s="89">
        <f>+L$5*E481</f>
        <v>2687.2479711451756</v>
      </c>
      <c r="M481" s="89">
        <f>+M$5*E481</f>
        <v>762.95795085662758</v>
      </c>
      <c r="N481" s="89">
        <f>+L481+M481</f>
        <v>3450.2059220018032</v>
      </c>
      <c r="O481" s="89">
        <f>+O$5*E481</f>
        <v>38147.897542831379</v>
      </c>
      <c r="P481" s="128">
        <v>1.617</v>
      </c>
      <c r="Q481" s="48" t="s">
        <v>3228</v>
      </c>
      <c r="R481" s="87">
        <v>369.13750800371997</v>
      </c>
      <c r="S481" s="87">
        <v>100</v>
      </c>
      <c r="T481" s="87">
        <v>0.61020207405089999</v>
      </c>
      <c r="U481" s="87">
        <v>0.95167970657348999</v>
      </c>
      <c r="V481" s="87">
        <v>0.70995572351273994</v>
      </c>
      <c r="W481" s="87">
        <f>+(S481/100)*R481</f>
        <v>369.13750800371997</v>
      </c>
      <c r="Z481" t="e">
        <v>#N/A</v>
      </c>
      <c r="AA481" t="e">
        <v>#N/A</v>
      </c>
    </row>
    <row r="482" spans="1:27">
      <c r="A482" s="130" t="s">
        <v>2237</v>
      </c>
      <c r="B482" s="130" t="s">
        <v>8</v>
      </c>
      <c r="C482" s="130">
        <v>5443973</v>
      </c>
      <c r="D482" s="130" t="s">
        <v>2238</v>
      </c>
      <c r="E482" s="65">
        <f>+IF(F482="x",1,0)+IF(G482="x",0.25,0)+IF(H482="x",1,0)+IF(I482="x",0.3,0)</f>
        <v>2.25</v>
      </c>
      <c r="F482" s="126" t="s">
        <v>3212</v>
      </c>
      <c r="G482" s="126" t="s">
        <v>3212</v>
      </c>
      <c r="H482" s="126" t="s">
        <v>3212</v>
      </c>
      <c r="I482" s="127"/>
      <c r="J482" s="48"/>
      <c r="K482" s="48"/>
      <c r="L482" s="89">
        <f>+L$5*E482</f>
        <v>2687.2479711451756</v>
      </c>
      <c r="M482" s="89">
        <f>+M$5*E482</f>
        <v>762.95795085662758</v>
      </c>
      <c r="N482" s="89">
        <f>+L482+M482</f>
        <v>3450.2059220018032</v>
      </c>
      <c r="O482" s="89">
        <f>+O$5*E482</f>
        <v>38147.897542831379</v>
      </c>
      <c r="P482" s="128">
        <v>1.208</v>
      </c>
      <c r="Q482" s="48" t="s">
        <v>3228</v>
      </c>
      <c r="R482" s="87">
        <v>850.06917050364996</v>
      </c>
      <c r="S482" s="87">
        <v>100</v>
      </c>
      <c r="T482" s="87">
        <v>1.0673278570175</v>
      </c>
      <c r="U482" s="87">
        <v>1.4485465288162001</v>
      </c>
      <c r="V482" s="87">
        <v>1.2532165594517</v>
      </c>
      <c r="W482" s="87">
        <f>+(S482/100)*R482</f>
        <v>850.06917050364996</v>
      </c>
      <c r="Z482" t="e">
        <v>#N/A</v>
      </c>
      <c r="AA482" t="e">
        <v>#N/A</v>
      </c>
    </row>
    <row r="483" spans="1:27">
      <c r="A483" s="130" t="s">
        <v>2299</v>
      </c>
      <c r="B483" s="130" t="s">
        <v>8</v>
      </c>
      <c r="C483" s="130">
        <v>5443993</v>
      </c>
      <c r="D483" s="130" t="s">
        <v>2300</v>
      </c>
      <c r="E483" s="65">
        <f>+IF(F483="x",1,0)+IF(G483="x",0.25,0)+IF(H483="x",1,0)+IF(I483="x",0.3,0)</f>
        <v>2.25</v>
      </c>
      <c r="F483" s="126" t="s">
        <v>3212</v>
      </c>
      <c r="G483" s="126" t="s">
        <v>3212</v>
      </c>
      <c r="H483" s="126" t="s">
        <v>3212</v>
      </c>
      <c r="I483" s="127"/>
      <c r="J483" s="48"/>
      <c r="K483" s="48"/>
      <c r="L483" s="89">
        <f>+L$5*E483</f>
        <v>2687.2479711451756</v>
      </c>
      <c r="M483" s="89">
        <f>+M$5*E483</f>
        <v>762.95795085662758</v>
      </c>
      <c r="N483" s="89">
        <f>+L483+M483</f>
        <v>3450.2059220018032</v>
      </c>
      <c r="O483" s="89">
        <f>+O$5*E483</f>
        <v>38147.897542831379</v>
      </c>
      <c r="P483" s="128">
        <v>1.7430000000000001</v>
      </c>
      <c r="Q483" s="48" t="s">
        <v>3228</v>
      </c>
      <c r="R483" s="87">
        <v>506.27318549735998</v>
      </c>
      <c r="S483" s="87">
        <v>100</v>
      </c>
      <c r="T483" s="87">
        <v>0.61251503229141002</v>
      </c>
      <c r="U483" s="87">
        <v>0.99930572509766002</v>
      </c>
      <c r="V483" s="87">
        <v>0.73354586480576001</v>
      </c>
      <c r="W483" s="87">
        <f>+(S483/100)*R483</f>
        <v>506.27318549735998</v>
      </c>
      <c r="Z483" t="e">
        <v>#N/A</v>
      </c>
      <c r="AA483" t="e">
        <v>#N/A</v>
      </c>
    </row>
    <row r="484" spans="1:27">
      <c r="A484" s="130" t="s">
        <v>2219</v>
      </c>
      <c r="B484" s="130" t="s">
        <v>8</v>
      </c>
      <c r="C484" s="130">
        <v>5443962</v>
      </c>
      <c r="D484" s="130" t="s">
        <v>2220</v>
      </c>
      <c r="E484" s="65">
        <f>+IF(F484="x",1,0)+IF(G484="x",0.25,0)+IF(H484="x",1,0)+IF(I484="x",0.3,0)</f>
        <v>2.25</v>
      </c>
      <c r="F484" s="126" t="s">
        <v>3212</v>
      </c>
      <c r="G484" s="126" t="s">
        <v>3212</v>
      </c>
      <c r="H484" s="126" t="s">
        <v>3212</v>
      </c>
      <c r="I484" s="127"/>
      <c r="J484" s="48"/>
      <c r="K484" s="48"/>
      <c r="L484" s="89">
        <f>+L$5*E484</f>
        <v>2687.2479711451756</v>
      </c>
      <c r="M484" s="89">
        <f>+M$5*E484</f>
        <v>762.95795085662758</v>
      </c>
      <c r="N484" s="89">
        <f>+L484+M484</f>
        <v>3450.2059220018032</v>
      </c>
      <c r="O484" s="89">
        <f>+O$5*E484</f>
        <v>38147.897542831379</v>
      </c>
      <c r="P484" s="128">
        <v>1.802</v>
      </c>
      <c r="Q484" s="48" t="s">
        <v>3228</v>
      </c>
      <c r="R484" s="87">
        <v>832.06009049195995</v>
      </c>
      <c r="S484" s="87">
        <v>100</v>
      </c>
      <c r="T484" s="87">
        <v>0.59190857410430997</v>
      </c>
      <c r="U484" s="87">
        <v>1.0514525175095</v>
      </c>
      <c r="V484" s="87">
        <v>0.72573166632651998</v>
      </c>
      <c r="W484" s="87">
        <f>+(S484/100)*R484</f>
        <v>832.06009049195995</v>
      </c>
      <c r="Z484" t="e">
        <v>#N/A</v>
      </c>
      <c r="AA484" t="e">
        <v>#N/A</v>
      </c>
    </row>
    <row r="485" spans="1:27">
      <c r="A485" s="130" t="s">
        <v>2235</v>
      </c>
      <c r="B485" s="130" t="s">
        <v>8</v>
      </c>
      <c r="C485" s="130">
        <v>5443972</v>
      </c>
      <c r="D485" s="130" t="s">
        <v>2236</v>
      </c>
      <c r="E485" s="65">
        <f>+IF(F485="x",1,0)+IF(G485="x",0.25,0)+IF(H485="x",1,0)+IF(I485="x",0.3,0)</f>
        <v>2.25</v>
      </c>
      <c r="F485" s="126" t="s">
        <v>3212</v>
      </c>
      <c r="G485" s="126" t="s">
        <v>3212</v>
      </c>
      <c r="H485" s="126" t="s">
        <v>3212</v>
      </c>
      <c r="I485" s="127"/>
      <c r="J485" s="48"/>
      <c r="K485" s="48"/>
      <c r="L485" s="89">
        <f>+L$5*E485</f>
        <v>2687.2479711451756</v>
      </c>
      <c r="M485" s="89">
        <f>+M$5*E485</f>
        <v>762.95795085662758</v>
      </c>
      <c r="N485" s="89">
        <f>+L485+M485</f>
        <v>3450.2059220018032</v>
      </c>
      <c r="O485" s="89">
        <f>+O$5*E485</f>
        <v>38147.897542831379</v>
      </c>
      <c r="P485" s="128">
        <v>1.2270000000000001</v>
      </c>
      <c r="Q485" s="48" t="s">
        <v>3228</v>
      </c>
      <c r="R485" s="87">
        <v>825.49724499921001</v>
      </c>
      <c r="S485" s="87">
        <v>100</v>
      </c>
      <c r="T485" s="87">
        <v>1.1193696260452</v>
      </c>
      <c r="U485" s="87">
        <v>1.4157444238663</v>
      </c>
      <c r="V485" s="87">
        <v>1.2440790645474999</v>
      </c>
      <c r="W485" s="87">
        <f>+(S485/100)*R485</f>
        <v>825.49724499921001</v>
      </c>
      <c r="Z485" t="e">
        <v>#N/A</v>
      </c>
      <c r="AA485" t="e">
        <v>#N/A</v>
      </c>
    </row>
    <row r="486" spans="1:27">
      <c r="A486" s="130" t="s">
        <v>2221</v>
      </c>
      <c r="B486" s="130" t="s">
        <v>8</v>
      </c>
      <c r="C486" s="130">
        <v>5443963</v>
      </c>
      <c r="D486" s="130" t="s">
        <v>2222</v>
      </c>
      <c r="E486" s="65">
        <f>+IF(F486="x",1,0)+IF(G486="x",0.25,0)+IF(H486="x",1,0)+IF(I486="x",0.3,0)</f>
        <v>2.25</v>
      </c>
      <c r="F486" s="126" t="s">
        <v>3212</v>
      </c>
      <c r="G486" s="126" t="s">
        <v>3212</v>
      </c>
      <c r="H486" s="126" t="s">
        <v>3212</v>
      </c>
      <c r="I486" s="127"/>
      <c r="J486" s="48"/>
      <c r="K486" s="48"/>
      <c r="L486" s="89">
        <f>+L$5*E486</f>
        <v>2687.2479711451756</v>
      </c>
      <c r="M486" s="89">
        <f>+M$5*E486</f>
        <v>762.95795085662758</v>
      </c>
      <c r="N486" s="89">
        <f>+L486+M486</f>
        <v>3450.2059220018032</v>
      </c>
      <c r="O486" s="89">
        <f>+O$5*E486</f>
        <v>38147.897542831379</v>
      </c>
      <c r="P486" s="128">
        <v>1.8</v>
      </c>
      <c r="Q486" s="48" t="s">
        <v>3228</v>
      </c>
      <c r="R486" s="87">
        <v>831.44097100270005</v>
      </c>
      <c r="S486" s="87">
        <v>100</v>
      </c>
      <c r="T486" s="87">
        <v>0.56551975011825995</v>
      </c>
      <c r="U486" s="87">
        <v>1.0133937597275</v>
      </c>
      <c r="V486" s="87">
        <v>0.68543951934383995</v>
      </c>
      <c r="W486" s="87">
        <f>+(S486/100)*R486</f>
        <v>831.44097100270005</v>
      </c>
      <c r="Z486" t="e">
        <v>#N/A</v>
      </c>
      <c r="AA486" t="e">
        <v>#N/A</v>
      </c>
    </row>
    <row r="487" spans="1:27">
      <c r="A487" s="130" t="s">
        <v>2233</v>
      </c>
      <c r="B487" s="130" t="s">
        <v>8</v>
      </c>
      <c r="C487" s="130">
        <v>5443971</v>
      </c>
      <c r="D487" s="130" t="s">
        <v>2234</v>
      </c>
      <c r="E487" s="65">
        <f>+IF(F487="x",1,0)+IF(G487="x",0.25,0)+IF(H487="x",1,0)+IF(I487="x",0.3,0)</f>
        <v>2.25</v>
      </c>
      <c r="F487" s="126" t="s">
        <v>3212</v>
      </c>
      <c r="G487" s="126" t="s">
        <v>3212</v>
      </c>
      <c r="H487" s="126" t="s">
        <v>3212</v>
      </c>
      <c r="I487" s="127"/>
      <c r="J487" s="48"/>
      <c r="K487" s="48"/>
      <c r="L487" s="89">
        <f>+L$5*E487</f>
        <v>2687.2479711451756</v>
      </c>
      <c r="M487" s="89">
        <f>+M$5*E487</f>
        <v>762.95795085662758</v>
      </c>
      <c r="N487" s="89">
        <f>+L487+M487</f>
        <v>3450.2059220018032</v>
      </c>
      <c r="O487" s="89">
        <f>+O$5*E487</f>
        <v>38147.897542831379</v>
      </c>
      <c r="P487" s="128">
        <v>1.2</v>
      </c>
      <c r="Q487" s="48" t="s">
        <v>3228</v>
      </c>
      <c r="R487" s="87">
        <v>809.64610050007002</v>
      </c>
      <c r="S487" s="87">
        <v>100</v>
      </c>
      <c r="T487" s="87">
        <v>1.034841299057</v>
      </c>
      <c r="U487" s="87">
        <v>1.3213334083557</v>
      </c>
      <c r="V487" s="87">
        <v>1.1720221234746999</v>
      </c>
      <c r="W487" s="87">
        <f>+(S487/100)*R487</f>
        <v>809.64610050007002</v>
      </c>
      <c r="Z487" t="e">
        <v>#N/A</v>
      </c>
      <c r="AA487" t="e">
        <v>#N/A</v>
      </c>
    </row>
    <row r="488" spans="1:27">
      <c r="A488" s="130" t="s">
        <v>2223</v>
      </c>
      <c r="B488" s="130" t="s">
        <v>8</v>
      </c>
      <c r="C488" s="130">
        <v>5443964</v>
      </c>
      <c r="D488" s="130" t="s">
        <v>2224</v>
      </c>
      <c r="E488" s="65">
        <f>+IF(F488="x",1,0)+IF(G488="x",0.25,0)+IF(H488="x",1,0)+IF(I488="x",0.3,0)</f>
        <v>2.25</v>
      </c>
      <c r="F488" s="126" t="s">
        <v>3212</v>
      </c>
      <c r="G488" s="126" t="s">
        <v>3212</v>
      </c>
      <c r="H488" s="126" t="s">
        <v>3212</v>
      </c>
      <c r="I488" s="127"/>
      <c r="J488" s="48"/>
      <c r="K488" s="48"/>
      <c r="L488" s="89">
        <f>+L$5*E488</f>
        <v>2687.2479711451756</v>
      </c>
      <c r="M488" s="89">
        <f>+M$5*E488</f>
        <v>762.95795085662758</v>
      </c>
      <c r="N488" s="89">
        <f>+L488+M488</f>
        <v>3450.2059220018032</v>
      </c>
      <c r="O488" s="89">
        <f>+O$5*E488</f>
        <v>38147.897542831379</v>
      </c>
      <c r="P488" s="128">
        <v>1.6890000000000001</v>
      </c>
      <c r="Q488" s="48" t="s">
        <v>3228</v>
      </c>
      <c r="R488" s="87">
        <v>831.46584900328003</v>
      </c>
      <c r="S488" s="87">
        <v>100</v>
      </c>
      <c r="T488" s="87">
        <v>0.55269336700438998</v>
      </c>
      <c r="U488" s="87">
        <v>0.98711007833481001</v>
      </c>
      <c r="V488" s="87">
        <v>0.72834731776073003</v>
      </c>
      <c r="W488" s="87">
        <f>+(S488/100)*R488</f>
        <v>831.46584900328003</v>
      </c>
      <c r="Z488" t="e">
        <v>#N/A</v>
      </c>
      <c r="AA488" t="e">
        <v>#N/A</v>
      </c>
    </row>
    <row r="489" spans="1:27">
      <c r="A489" s="130" t="s">
        <v>2231</v>
      </c>
      <c r="B489" s="130" t="s">
        <v>8</v>
      </c>
      <c r="C489" s="130">
        <v>5443970</v>
      </c>
      <c r="D489" s="130" t="s">
        <v>2232</v>
      </c>
      <c r="E489" s="65">
        <f>+IF(F489="x",1,0)+IF(G489="x",0.25,0)+IF(H489="x",1,0)+IF(I489="x",0.3,0)</f>
        <v>2.25</v>
      </c>
      <c r="F489" s="126" t="s">
        <v>3212</v>
      </c>
      <c r="G489" s="126" t="s">
        <v>3212</v>
      </c>
      <c r="H489" s="126" t="s">
        <v>3212</v>
      </c>
      <c r="I489" s="127"/>
      <c r="J489" s="48"/>
      <c r="K489" s="48"/>
      <c r="L489" s="89">
        <f>+L$5*E489</f>
        <v>2687.2479711451756</v>
      </c>
      <c r="M489" s="89">
        <f>+M$5*E489</f>
        <v>762.95795085662758</v>
      </c>
      <c r="N489" s="89">
        <f>+L489+M489</f>
        <v>3450.2059220018032</v>
      </c>
      <c r="O489" s="89">
        <f>+O$5*E489</f>
        <v>38147.897542831379</v>
      </c>
      <c r="P489" s="128">
        <v>1.381</v>
      </c>
      <c r="Q489" s="48" t="s">
        <v>3228</v>
      </c>
      <c r="R489" s="87">
        <v>840.74944149613998</v>
      </c>
      <c r="S489" s="87">
        <v>100</v>
      </c>
      <c r="T489" s="87">
        <v>0.63690626621246005</v>
      </c>
      <c r="U489" s="87">
        <v>1.0781568288803001</v>
      </c>
      <c r="V489" s="87">
        <v>0.90823725851408998</v>
      </c>
      <c r="W489" s="87">
        <f>+(S489/100)*R489</f>
        <v>840.74944149613998</v>
      </c>
      <c r="Z489" t="e">
        <v>#N/A</v>
      </c>
      <c r="AA489" t="e">
        <v>#N/A</v>
      </c>
    </row>
    <row r="490" spans="1:27">
      <c r="A490" s="130" t="s">
        <v>2225</v>
      </c>
      <c r="B490" s="130" t="s">
        <v>8</v>
      </c>
      <c r="C490" s="130">
        <v>5443965</v>
      </c>
      <c r="D490" s="130" t="s">
        <v>2226</v>
      </c>
      <c r="E490" s="65">
        <f>+IF(F490="x",1,0)+IF(G490="x",0.25,0)+IF(H490="x",1,0)+IF(I490="x",0.3,0)</f>
        <v>2.25</v>
      </c>
      <c r="F490" s="126" t="s">
        <v>3212</v>
      </c>
      <c r="G490" s="126" t="s">
        <v>3212</v>
      </c>
      <c r="H490" s="126" t="s">
        <v>3212</v>
      </c>
      <c r="I490" s="127"/>
      <c r="J490" s="48"/>
      <c r="K490" s="48"/>
      <c r="L490" s="89">
        <f>+L$5*E490</f>
        <v>2687.2479711451756</v>
      </c>
      <c r="M490" s="89">
        <f>+M$5*E490</f>
        <v>762.95795085662758</v>
      </c>
      <c r="N490" s="89">
        <f>+L490+M490</f>
        <v>3450.2059220018032</v>
      </c>
      <c r="O490" s="89">
        <f>+O$5*E490</f>
        <v>38147.897542831379</v>
      </c>
      <c r="P490" s="128">
        <v>1.663</v>
      </c>
      <c r="Q490" s="48" t="s">
        <v>3228</v>
      </c>
      <c r="R490" s="87">
        <v>387.09594100138003</v>
      </c>
      <c r="S490" s="87">
        <v>100</v>
      </c>
      <c r="T490" s="87">
        <v>0.72563999891280995</v>
      </c>
      <c r="U490" s="87">
        <v>0.90626150369643999</v>
      </c>
      <c r="V490" s="87">
        <v>0.79931336687516996</v>
      </c>
      <c r="W490" s="87">
        <f>+(S490/100)*R490</f>
        <v>387.09594100138003</v>
      </c>
      <c r="Z490" t="e">
        <v>#N/A</v>
      </c>
      <c r="AA490" t="e">
        <v>#N/A</v>
      </c>
    </row>
    <row r="491" spans="1:27">
      <c r="A491" s="115" t="s">
        <v>647</v>
      </c>
      <c r="B491" s="115" t="s">
        <v>8</v>
      </c>
      <c r="C491" s="115">
        <v>5444793</v>
      </c>
      <c r="D491" s="115" t="s">
        <v>648</v>
      </c>
      <c r="E491" s="65">
        <f>+IF(F491="x",1,0)+IF(G491="x",0.25,0)+IF(H491="x",1,0)+IF(I491="x",0.3,0)</f>
        <v>1</v>
      </c>
      <c r="F491" s="127" t="s">
        <v>3212</v>
      </c>
      <c r="G491" s="127"/>
      <c r="H491" s="127"/>
      <c r="I491" s="127"/>
      <c r="J491" s="48"/>
      <c r="K491" s="48"/>
      <c r="L491" s="89">
        <f>+L$5*E491</f>
        <v>1194.3324316200781</v>
      </c>
      <c r="M491" s="89">
        <f>+M$5*E491</f>
        <v>339.09242260294559</v>
      </c>
      <c r="N491" s="89">
        <f>+L491+M491</f>
        <v>1533.4248542230237</v>
      </c>
      <c r="O491" s="89">
        <f>+O$5*E491</f>
        <v>16954.621130147279</v>
      </c>
      <c r="P491" s="128" t="e">
        <v>#N/A</v>
      </c>
      <c r="Q491" s="48" t="e">
        <v>#N/A</v>
      </c>
      <c r="R491" s="87">
        <v>945.40160899770001</v>
      </c>
      <c r="S491" s="87">
        <v>0</v>
      </c>
      <c r="T491" s="87">
        <v>0</v>
      </c>
      <c r="U491" s="87">
        <v>0</v>
      </c>
      <c r="V491" s="87">
        <v>0</v>
      </c>
      <c r="W491" s="87">
        <f>+(S491/100)*R491</f>
        <v>0</v>
      </c>
      <c r="Z491" t="e">
        <v>#N/A</v>
      </c>
      <c r="AA491" t="e">
        <v>#N/A</v>
      </c>
    </row>
    <row r="492" spans="1:27">
      <c r="A492" s="115" t="s">
        <v>649</v>
      </c>
      <c r="B492" s="115" t="s">
        <v>8</v>
      </c>
      <c r="C492" s="115">
        <v>5443574</v>
      </c>
      <c r="D492" s="115" t="s">
        <v>650</v>
      </c>
      <c r="E492" s="65">
        <f>+IF(F492="x",1,0)+IF(G492="x",0.25,0)+IF(H492="x",1,0)+IF(I492="x",0.3,0)</f>
        <v>1</v>
      </c>
      <c r="F492" s="127" t="s">
        <v>3212</v>
      </c>
      <c r="G492" s="127"/>
      <c r="H492" s="127"/>
      <c r="I492" s="127"/>
      <c r="J492" s="48"/>
      <c r="K492" s="48"/>
      <c r="L492" s="89">
        <f>+L$5*E492</f>
        <v>1194.3324316200781</v>
      </c>
      <c r="M492" s="89">
        <f>+M$5*E492</f>
        <v>339.09242260294559</v>
      </c>
      <c r="N492" s="89">
        <f>+L492+M492</f>
        <v>1533.4248542230237</v>
      </c>
      <c r="O492" s="89">
        <f>+O$5*E492</f>
        <v>16954.621130147279</v>
      </c>
      <c r="P492" s="128" t="e">
        <v>#N/A</v>
      </c>
      <c r="Q492" s="48" t="e">
        <v>#N/A</v>
      </c>
      <c r="R492" s="87">
        <v>515.3081064982</v>
      </c>
      <c r="S492" s="87">
        <v>0</v>
      </c>
      <c r="T492" s="87">
        <v>0</v>
      </c>
      <c r="U492" s="87">
        <v>0</v>
      </c>
      <c r="V492" s="87">
        <v>0</v>
      </c>
      <c r="W492" s="87">
        <f>+(S492/100)*R492</f>
        <v>0</v>
      </c>
      <c r="Z492" t="e">
        <v>#N/A</v>
      </c>
      <c r="AA492" t="e">
        <v>#N/A</v>
      </c>
    </row>
    <row r="493" spans="1:27">
      <c r="A493" s="115" t="s">
        <v>651</v>
      </c>
      <c r="B493" s="115" t="s">
        <v>8</v>
      </c>
      <c r="C493" s="115">
        <v>5444794</v>
      </c>
      <c r="D493" s="115" t="s">
        <v>652</v>
      </c>
      <c r="E493" s="65">
        <f>+IF(F493="x",1,0)+IF(G493="x",0.25,0)+IF(H493="x",1,0)+IF(I493="x",0.3,0)</f>
        <v>1</v>
      </c>
      <c r="F493" s="127" t="s">
        <v>3212</v>
      </c>
      <c r="G493" s="127"/>
      <c r="H493" s="127"/>
      <c r="I493" s="127"/>
      <c r="J493" s="48"/>
      <c r="K493" s="48"/>
      <c r="L493" s="89">
        <f>+L$5*E493</f>
        <v>1194.3324316200781</v>
      </c>
      <c r="M493" s="89">
        <f>+M$5*E493</f>
        <v>339.09242260294559</v>
      </c>
      <c r="N493" s="89">
        <f>+L493+M493</f>
        <v>1533.4248542230237</v>
      </c>
      <c r="O493" s="89">
        <f>+O$5*E493</f>
        <v>16954.621130147279</v>
      </c>
      <c r="P493" s="128" t="e">
        <v>#N/A</v>
      </c>
      <c r="Q493" s="48" t="e">
        <v>#N/A</v>
      </c>
      <c r="R493" s="87">
        <v>1424.3957705135999</v>
      </c>
      <c r="S493" s="87">
        <v>0</v>
      </c>
      <c r="T493" s="87">
        <v>0</v>
      </c>
      <c r="U493" s="87">
        <v>0</v>
      </c>
      <c r="V493" s="87">
        <v>0</v>
      </c>
      <c r="W493" s="87">
        <f>+(S493/100)*R493</f>
        <v>0</v>
      </c>
      <c r="Z493" t="e">
        <v>#N/A</v>
      </c>
      <c r="AA493" t="e">
        <v>#N/A</v>
      </c>
    </row>
    <row r="494" spans="1:27">
      <c r="A494" s="115" t="s">
        <v>653</v>
      </c>
      <c r="B494" s="115" t="s">
        <v>8</v>
      </c>
      <c r="C494" s="115">
        <v>5443569</v>
      </c>
      <c r="D494" s="115" t="s">
        <v>654</v>
      </c>
      <c r="E494" s="65">
        <f>+IF(F494="x",1,0)+IF(G494="x",0.25,0)+IF(H494="x",1,0)+IF(I494="x",0.3,0)</f>
        <v>1</v>
      </c>
      <c r="F494" s="127" t="s">
        <v>3212</v>
      </c>
      <c r="G494" s="127"/>
      <c r="H494" s="127"/>
      <c r="I494" s="127"/>
      <c r="J494" s="48"/>
      <c r="K494" s="48"/>
      <c r="L494" s="89">
        <f>+L$5*E494</f>
        <v>1194.3324316200781</v>
      </c>
      <c r="M494" s="89">
        <f>+M$5*E494</f>
        <v>339.09242260294559</v>
      </c>
      <c r="N494" s="89">
        <f>+L494+M494</f>
        <v>1533.4248542230237</v>
      </c>
      <c r="O494" s="89">
        <f>+O$5*E494</f>
        <v>16954.621130147279</v>
      </c>
      <c r="P494" s="128" t="e">
        <v>#N/A</v>
      </c>
      <c r="Q494" s="48" t="e">
        <v>#N/A</v>
      </c>
      <c r="R494" s="87">
        <v>561.85925949982004</v>
      </c>
      <c r="S494" s="87">
        <v>0</v>
      </c>
      <c r="T494" s="87">
        <v>0</v>
      </c>
      <c r="U494" s="87">
        <v>0</v>
      </c>
      <c r="V494" s="87">
        <v>0</v>
      </c>
      <c r="W494" s="87">
        <f>+(S494/100)*R494</f>
        <v>0</v>
      </c>
      <c r="Z494" t="e">
        <v>#N/A</v>
      </c>
      <c r="AA494" t="e">
        <v>#N/A</v>
      </c>
    </row>
    <row r="495" spans="1:27">
      <c r="A495" s="115" t="s">
        <v>655</v>
      </c>
      <c r="B495" s="115" t="s">
        <v>8</v>
      </c>
      <c r="C495" s="115">
        <v>5443940</v>
      </c>
      <c r="D495" s="115" t="s">
        <v>656</v>
      </c>
      <c r="E495" s="65">
        <f>+IF(F495="x",1,0)+IF(G495="x",0.25,0)+IF(H495="x",1,0)+IF(I495="x",0.3,0)</f>
        <v>1</v>
      </c>
      <c r="F495" s="127" t="s">
        <v>3212</v>
      </c>
      <c r="G495" s="127"/>
      <c r="H495" s="127"/>
      <c r="I495" s="127"/>
      <c r="J495" s="48"/>
      <c r="K495" s="48"/>
      <c r="L495" s="89">
        <f>+L$5*E495</f>
        <v>1194.3324316200781</v>
      </c>
      <c r="M495" s="89">
        <f>+M$5*E495</f>
        <v>339.09242260294559</v>
      </c>
      <c r="N495" s="89">
        <f>+L495+M495</f>
        <v>1533.4248542230237</v>
      </c>
      <c r="O495" s="89">
        <f>+O$5*E495</f>
        <v>16954.621130147279</v>
      </c>
      <c r="P495" s="128" t="e">
        <v>#N/A</v>
      </c>
      <c r="Q495" s="48" t="e">
        <v>#N/A</v>
      </c>
      <c r="R495" s="87">
        <v>878.78143899384997</v>
      </c>
      <c r="S495" s="87">
        <v>0</v>
      </c>
      <c r="T495" s="87">
        <v>0</v>
      </c>
      <c r="U495" s="87">
        <v>0</v>
      </c>
      <c r="V495" s="87">
        <v>0</v>
      </c>
      <c r="W495" s="87">
        <f>+(S495/100)*R495</f>
        <v>0</v>
      </c>
      <c r="Z495" t="e">
        <v>#N/A</v>
      </c>
      <c r="AA495" t="e">
        <v>#N/A</v>
      </c>
    </row>
    <row r="496" spans="1:27">
      <c r="A496" s="118" t="s">
        <v>658</v>
      </c>
      <c r="B496" s="118" t="s">
        <v>8</v>
      </c>
      <c r="C496" s="118">
        <v>5443567</v>
      </c>
      <c r="D496" s="118" t="s">
        <v>657</v>
      </c>
      <c r="E496" s="65">
        <f>+IF(F496="x",1,0)+IF(G496="x",0.25,0)+IF(H496="x",1,0)+IF(I496="x",0.3,0)+J496+K496</f>
        <v>1</v>
      </c>
      <c r="F496" s="126" t="s">
        <v>3212</v>
      </c>
      <c r="G496" s="127"/>
      <c r="H496" s="127"/>
      <c r="I496" s="127"/>
      <c r="J496" s="48"/>
      <c r="K496" s="48"/>
      <c r="L496" s="89">
        <f>+L$5*E496</f>
        <v>1194.3324316200781</v>
      </c>
      <c r="M496" s="89">
        <f>+M$5*E496</f>
        <v>339.09242260294559</v>
      </c>
      <c r="N496" s="89">
        <f>+L496+M496</f>
        <v>1533.4248542230237</v>
      </c>
      <c r="O496" s="89">
        <f>+O$5*E496</f>
        <v>16954.621130147279</v>
      </c>
      <c r="P496" s="127"/>
      <c r="Q496" s="48"/>
      <c r="R496" s="87">
        <v>282.49091450060001</v>
      </c>
      <c r="S496" s="87">
        <v>0</v>
      </c>
      <c r="T496" s="87">
        <v>0</v>
      </c>
      <c r="U496" s="87">
        <v>0</v>
      </c>
      <c r="V496" s="87">
        <v>0</v>
      </c>
      <c r="W496" s="87">
        <v>0</v>
      </c>
      <c r="Z496" t="e">
        <v>#N/A</v>
      </c>
      <c r="AA496" t="e">
        <v>#N/A</v>
      </c>
    </row>
    <row r="497" spans="1:27">
      <c r="A497" s="115" t="s">
        <v>474</v>
      </c>
      <c r="B497" s="115" t="s">
        <v>8</v>
      </c>
      <c r="C497" s="115">
        <v>5443564</v>
      </c>
      <c r="D497" s="115" t="s">
        <v>657</v>
      </c>
      <c r="E497" s="65">
        <f>+IF(F497="x",1,0)+IF(G497="x",0.25,0)+IF(H497="x",1,0)+IF(I497="x",0.3,0)</f>
        <v>1</v>
      </c>
      <c r="F497" s="127" t="s">
        <v>3212</v>
      </c>
      <c r="G497" s="127"/>
      <c r="H497" s="127"/>
      <c r="I497" s="127"/>
      <c r="J497" s="48"/>
      <c r="K497" s="48"/>
      <c r="L497" s="89">
        <f>+L$5*E497</f>
        <v>1194.3324316200781</v>
      </c>
      <c r="M497" s="89">
        <f>+M$5*E497</f>
        <v>339.09242260294559</v>
      </c>
      <c r="N497" s="89">
        <f>+L497+M497</f>
        <v>1533.4248542230237</v>
      </c>
      <c r="O497" s="89">
        <f>+O$5*E497</f>
        <v>16954.621130147279</v>
      </c>
      <c r="P497" s="128">
        <v>2.6859999999999999</v>
      </c>
      <c r="Q497" s="48" t="s">
        <v>3213</v>
      </c>
      <c r="R497" s="87">
        <v>517.94478249161</v>
      </c>
      <c r="S497" s="87">
        <v>0</v>
      </c>
      <c r="T497" s="87">
        <v>0</v>
      </c>
      <c r="U497" s="87">
        <v>0</v>
      </c>
      <c r="V497" s="87">
        <v>0</v>
      </c>
      <c r="W497" s="87">
        <f>+(S497/100)*R497</f>
        <v>0</v>
      </c>
      <c r="Z497" t="e">
        <v>#N/A</v>
      </c>
      <c r="AA497" t="e">
        <v>#N/A</v>
      </c>
    </row>
    <row r="498" spans="1:27">
      <c r="A498" s="116" t="s">
        <v>1754</v>
      </c>
      <c r="B498" s="116" t="s">
        <v>8</v>
      </c>
      <c r="C498" s="116">
        <v>5443630</v>
      </c>
      <c r="D498" s="116" t="s">
        <v>1876</v>
      </c>
      <c r="E498" s="126">
        <f>+IF(F498="x",1,0)+IF(G498="x",0.25,0)+IF(H498="x",1,0)+IF(I498="x",0.3,0)+J498</f>
        <v>1.3747193254657901</v>
      </c>
      <c r="F498" s="126" t="s">
        <v>3212</v>
      </c>
      <c r="G498" s="127"/>
      <c r="H498" s="127"/>
      <c r="I498" s="127"/>
      <c r="J498" s="48">
        <f>0.75*(W498/10000)</f>
        <v>0.37471932546579001</v>
      </c>
      <c r="K498" s="48"/>
      <c r="L498" s="89">
        <f>+L$5*E498</f>
        <v>1641.8718747786706</v>
      </c>
      <c r="M498" s="89">
        <f>+M$5*E498</f>
        <v>466.15690647128201</v>
      </c>
      <c r="N498" s="89">
        <f>+L498+M498</f>
        <v>2108.0287812499528</v>
      </c>
      <c r="O498" s="89">
        <f>+O$5*E498</f>
        <v>23307.845323564099</v>
      </c>
      <c r="P498" s="127"/>
      <c r="Q498" s="48"/>
      <c r="R498" s="87">
        <v>12160.213114923001</v>
      </c>
      <c r="S498" s="87">
        <v>41.0869</v>
      </c>
      <c r="T498" s="87">
        <v>0</v>
      </c>
      <c r="U498" s="87">
        <v>1.3877786397934</v>
      </c>
      <c r="V498" s="87">
        <v>0.21264529814394001</v>
      </c>
      <c r="W498" s="87">
        <v>4996.2576728772001</v>
      </c>
      <c r="Z498" t="e">
        <v>#N/A</v>
      </c>
      <c r="AA498" t="e">
        <v>#N/A</v>
      </c>
    </row>
    <row r="499" spans="1:27">
      <c r="A499" s="115" t="s">
        <v>659</v>
      </c>
      <c r="B499" s="115" t="s">
        <v>8</v>
      </c>
      <c r="C499" s="115">
        <v>5443644</v>
      </c>
      <c r="D499" s="115" t="s">
        <v>660</v>
      </c>
      <c r="E499" s="65">
        <f>+IF(F499="x",1,0)+IF(G499="x",0.25,0)+IF(H499="x",1,0)+IF(I499="x",0.3,0)</f>
        <v>1</v>
      </c>
      <c r="F499" s="127" t="s">
        <v>3212</v>
      </c>
      <c r="G499" s="127"/>
      <c r="H499" s="127"/>
      <c r="I499" s="127"/>
      <c r="J499" s="48"/>
      <c r="K499" s="48"/>
      <c r="L499" s="89">
        <f>+L$5*E499</f>
        <v>1194.3324316200781</v>
      </c>
      <c r="M499" s="89">
        <f>+M$5*E499</f>
        <v>339.09242260294559</v>
      </c>
      <c r="N499" s="89">
        <f>+L499+M499</f>
        <v>1533.4248542230237</v>
      </c>
      <c r="O499" s="89">
        <f>+O$5*E499</f>
        <v>16954.621130147279</v>
      </c>
      <c r="P499" s="128" t="e">
        <v>#N/A</v>
      </c>
      <c r="Q499" s="48" t="e">
        <v>#N/A</v>
      </c>
      <c r="R499" s="87">
        <v>15339.233640503</v>
      </c>
      <c r="S499" s="87">
        <v>8.5729000000000006</v>
      </c>
      <c r="T499" s="87">
        <v>4.2474437505006998E-2</v>
      </c>
      <c r="U499" s="87">
        <v>1.5729209184646999</v>
      </c>
      <c r="V499" s="87">
        <v>0.72476936230872002</v>
      </c>
      <c r="W499" s="87">
        <f>+(S499/100)*R499</f>
        <v>1315.0171607666816</v>
      </c>
      <c r="Z499" t="e">
        <v>#N/A</v>
      </c>
      <c r="AA499" t="e">
        <v>#N/A</v>
      </c>
    </row>
    <row r="500" spans="1:27">
      <c r="A500" s="116" t="s">
        <v>662</v>
      </c>
      <c r="B500" s="116" t="s">
        <v>661</v>
      </c>
      <c r="C500" s="116">
        <v>7987094</v>
      </c>
      <c r="D500" s="116" t="s">
        <v>663</v>
      </c>
      <c r="E500" s="126">
        <f>+IF(F500="x",1,0)+IF(G500="x",0.25,0)+IF(H500="x",1,0)+IF(I500="x",0.3,0)+J500</f>
        <v>4.0785944016754003</v>
      </c>
      <c r="F500" s="126" t="s">
        <v>3212</v>
      </c>
      <c r="G500" s="127"/>
      <c r="H500" s="127"/>
      <c r="I500" s="127"/>
      <c r="J500" s="48">
        <f>0.75*(W500/10000)</f>
        <v>3.0785944016754003</v>
      </c>
      <c r="K500" s="48"/>
      <c r="L500" s="89">
        <f>+L$5*E500</f>
        <v>4871.1975693450186</v>
      </c>
      <c r="M500" s="89">
        <f>+M$5*E500</f>
        <v>1383.0204564789228</v>
      </c>
      <c r="N500" s="89">
        <f>+L500+M500</f>
        <v>6254.2180258239414</v>
      </c>
      <c r="O500" s="89">
        <f>+O$5*E500</f>
        <v>69151.022823946143</v>
      </c>
      <c r="P500" s="127"/>
      <c r="Q500" s="48"/>
      <c r="R500" s="87">
        <v>108009.96238409</v>
      </c>
      <c r="S500" s="87">
        <v>38.003799999999998</v>
      </c>
      <c r="T500" s="87">
        <v>3.6586891859770002E-2</v>
      </c>
      <c r="U500" s="87">
        <v>1.7433443069457999</v>
      </c>
      <c r="V500" s="87">
        <v>1.1854919654528</v>
      </c>
      <c r="W500" s="87">
        <v>41047.925355672</v>
      </c>
      <c r="Z500" t="e">
        <v>#N/A</v>
      </c>
      <c r="AA500" t="e">
        <v>#N/A</v>
      </c>
    </row>
    <row r="501" spans="1:27">
      <c r="A501" s="116" t="s">
        <v>664</v>
      </c>
      <c r="B501" s="116" t="s">
        <v>661</v>
      </c>
      <c r="C501" s="116">
        <v>9428352</v>
      </c>
      <c r="D501" s="116" t="s">
        <v>665</v>
      </c>
      <c r="E501" s="126">
        <f>+IF(F501="x",1,0)+IF(G501="x",0.25,0)+IF(H501="x",1,0)+IF(I501="x",0.3,0)+J501</f>
        <v>1.4288102547254726</v>
      </c>
      <c r="F501" s="126" t="s">
        <v>3212</v>
      </c>
      <c r="G501" s="127"/>
      <c r="H501" s="127"/>
      <c r="I501" s="127"/>
      <c r="J501" s="48">
        <f>0.75*(W501/10000)</f>
        <v>0.42881025472547252</v>
      </c>
      <c r="K501" s="48"/>
      <c r="L501" s="89">
        <f>+L$5*E501</f>
        <v>1706.4744258499768</v>
      </c>
      <c r="M501" s="89">
        <f>+M$5*E501</f>
        <v>484.49873071479232</v>
      </c>
      <c r="N501" s="89">
        <f>+L501+M501</f>
        <v>2190.9731565647689</v>
      </c>
      <c r="O501" s="89">
        <f>+O$5*E501</f>
        <v>24224.936535739616</v>
      </c>
      <c r="P501" s="127"/>
      <c r="Q501" s="48"/>
      <c r="R501" s="87">
        <v>22836.016696956998</v>
      </c>
      <c r="S501" s="87">
        <v>25.037099999999999</v>
      </c>
      <c r="T501" s="87">
        <v>5.2146833389996997E-2</v>
      </c>
      <c r="U501" s="87">
        <v>1.3196512460709</v>
      </c>
      <c r="V501" s="87">
        <v>0.52887106524062999</v>
      </c>
      <c r="W501" s="87">
        <v>5717.4700630062998</v>
      </c>
      <c r="Z501" t="e">
        <v>#N/A</v>
      </c>
      <c r="AA501" t="e">
        <v>#N/A</v>
      </c>
    </row>
    <row r="502" spans="1:27">
      <c r="A502" s="115" t="s">
        <v>666</v>
      </c>
      <c r="B502" s="115" t="s">
        <v>24</v>
      </c>
      <c r="C502" s="115">
        <v>5443443</v>
      </c>
      <c r="D502" s="115" t="s">
        <v>667</v>
      </c>
      <c r="E502" s="65">
        <f>+IF(F502="x",1,0)+IF(G502="x",0.25,0)+IF(H502="x",1,0)+IF(I502="x",0.3,0)</f>
        <v>1</v>
      </c>
      <c r="F502" s="127" t="s">
        <v>3212</v>
      </c>
      <c r="G502" s="127"/>
      <c r="H502" s="127"/>
      <c r="I502" s="127"/>
      <c r="J502" s="48"/>
      <c r="K502" s="48"/>
      <c r="L502" s="89">
        <f>+L$5*E502</f>
        <v>1194.3324316200781</v>
      </c>
      <c r="M502" s="89">
        <f>+M$5*E502</f>
        <v>339.09242260294559</v>
      </c>
      <c r="N502" s="89">
        <f>+L502+M502</f>
        <v>1533.4248542230237</v>
      </c>
      <c r="O502" s="89">
        <f>+O$5*E502</f>
        <v>16954.621130147279</v>
      </c>
      <c r="P502" s="128" t="e">
        <v>#N/A</v>
      </c>
      <c r="Q502" s="48" t="e">
        <v>#N/A</v>
      </c>
      <c r="R502" s="87">
        <v>824.40553299937005</v>
      </c>
      <c r="S502" s="87">
        <v>0</v>
      </c>
      <c r="T502" s="87">
        <v>0</v>
      </c>
      <c r="U502" s="87">
        <v>0</v>
      </c>
      <c r="V502" s="87">
        <v>0</v>
      </c>
      <c r="W502" s="87">
        <f>+(S502/100)*R502</f>
        <v>0</v>
      </c>
      <c r="Z502" t="e">
        <v>#N/A</v>
      </c>
      <c r="AA502" t="e">
        <v>#N/A</v>
      </c>
    </row>
    <row r="503" spans="1:27">
      <c r="A503" s="115" t="s">
        <v>681</v>
      </c>
      <c r="B503" s="115" t="s">
        <v>8</v>
      </c>
      <c r="C503" s="115">
        <v>5444569</v>
      </c>
      <c r="D503" s="115" t="s">
        <v>682</v>
      </c>
      <c r="E503" s="65">
        <f>+IF(F503="x",1,0)+IF(G503="x",0.25,0)+IF(H503="x",1,0)+IF(I503="x",0.3,0)</f>
        <v>1</v>
      </c>
      <c r="F503" s="127" t="s">
        <v>3212</v>
      </c>
      <c r="G503" s="127"/>
      <c r="H503" s="127"/>
      <c r="I503" s="127"/>
      <c r="J503" s="48"/>
      <c r="K503" s="48"/>
      <c r="L503" s="89">
        <f>+L$5*E503</f>
        <v>1194.3324316200781</v>
      </c>
      <c r="M503" s="89">
        <f>+M$5*E503</f>
        <v>339.09242260294559</v>
      </c>
      <c r="N503" s="89">
        <f>+L503+M503</f>
        <v>1533.4248542230237</v>
      </c>
      <c r="O503" s="89">
        <f>+O$5*E503</f>
        <v>16954.621130147279</v>
      </c>
      <c r="P503" s="128" t="e">
        <v>#N/A</v>
      </c>
      <c r="Q503" s="48" t="e">
        <v>#N/A</v>
      </c>
      <c r="R503" s="87">
        <v>477.25845899746002</v>
      </c>
      <c r="S503" s="87">
        <v>0</v>
      </c>
      <c r="T503" s="87">
        <v>0</v>
      </c>
      <c r="U503" s="87">
        <v>0</v>
      </c>
      <c r="V503" s="87">
        <v>0</v>
      </c>
      <c r="W503" s="87">
        <f>+(S503/100)*R503</f>
        <v>0</v>
      </c>
      <c r="Z503" t="e">
        <v>#N/A</v>
      </c>
      <c r="AA503" t="e">
        <v>#N/A</v>
      </c>
    </row>
    <row r="504" spans="1:27">
      <c r="A504" s="115" t="s">
        <v>683</v>
      </c>
      <c r="B504" s="115" t="s">
        <v>8</v>
      </c>
      <c r="C504" s="115">
        <v>5443756</v>
      </c>
      <c r="D504" s="115" t="s">
        <v>682</v>
      </c>
      <c r="E504" s="65">
        <f>+IF(F504="x",1,0)+IF(G504="x",0.25,0)+IF(H504="x",1,0)+IF(I504="x",0.3,0)</f>
        <v>1</v>
      </c>
      <c r="F504" s="127" t="s">
        <v>3212</v>
      </c>
      <c r="G504" s="127"/>
      <c r="H504" s="127"/>
      <c r="I504" s="127"/>
      <c r="J504" s="48"/>
      <c r="K504" s="48"/>
      <c r="L504" s="89">
        <f>+L$5*E504</f>
        <v>1194.3324316200781</v>
      </c>
      <c r="M504" s="89">
        <f>+M$5*E504</f>
        <v>339.09242260294559</v>
      </c>
      <c r="N504" s="89">
        <f>+L504+M504</f>
        <v>1533.4248542230237</v>
      </c>
      <c r="O504" s="89">
        <f>+O$5*E504</f>
        <v>16954.621130147279</v>
      </c>
      <c r="P504" s="128" t="e">
        <v>#N/A</v>
      </c>
      <c r="Q504" s="48" t="e">
        <v>#N/A</v>
      </c>
      <c r="R504" s="87">
        <v>328.15153700078997</v>
      </c>
      <c r="S504" s="87">
        <v>0</v>
      </c>
      <c r="T504" s="87">
        <v>0</v>
      </c>
      <c r="U504" s="87">
        <v>0</v>
      </c>
      <c r="V504" s="87">
        <v>0</v>
      </c>
      <c r="W504" s="87">
        <f>+(S504/100)*R504</f>
        <v>0</v>
      </c>
      <c r="Z504" t="e">
        <v>#N/A</v>
      </c>
      <c r="AA504" t="e">
        <v>#N/A</v>
      </c>
    </row>
    <row r="505" spans="1:27">
      <c r="A505" s="115" t="s">
        <v>684</v>
      </c>
      <c r="B505" s="115" t="s">
        <v>24</v>
      </c>
      <c r="C505" s="115">
        <v>5443449</v>
      </c>
      <c r="D505" s="115" t="s">
        <v>685</v>
      </c>
      <c r="E505" s="65">
        <f>+IF(F505="x",1,0)+IF(G505="x",0.25,0)+IF(H505="x",1,0)+IF(I505="x",0.3,0)</f>
        <v>1</v>
      </c>
      <c r="F505" s="127" t="s">
        <v>3212</v>
      </c>
      <c r="G505" s="127"/>
      <c r="H505" s="127"/>
      <c r="I505" s="127"/>
      <c r="J505" s="48"/>
      <c r="K505" s="48"/>
      <c r="L505" s="89">
        <f>+L$5*E505</f>
        <v>1194.3324316200781</v>
      </c>
      <c r="M505" s="89">
        <f>+M$5*E505</f>
        <v>339.09242260294559</v>
      </c>
      <c r="N505" s="89">
        <f>+L505+M505</f>
        <v>1533.4248542230237</v>
      </c>
      <c r="O505" s="89">
        <f>+O$5*E505</f>
        <v>16954.621130147279</v>
      </c>
      <c r="P505" s="128" t="e">
        <v>#N/A</v>
      </c>
      <c r="Q505" s="48" t="e">
        <v>#N/A</v>
      </c>
      <c r="R505" s="87">
        <v>996.33957849647004</v>
      </c>
      <c r="S505" s="87">
        <v>0</v>
      </c>
      <c r="T505" s="87">
        <v>0</v>
      </c>
      <c r="U505" s="87">
        <v>0</v>
      </c>
      <c r="V505" s="87">
        <v>0</v>
      </c>
      <c r="W505" s="87">
        <f>+(S505/100)*R505</f>
        <v>0</v>
      </c>
      <c r="Z505" t="e">
        <v>#N/A</v>
      </c>
      <c r="AA505" t="e">
        <v>#N/A</v>
      </c>
    </row>
    <row r="506" spans="1:27">
      <c r="A506" s="115" t="s">
        <v>686</v>
      </c>
      <c r="B506" s="115" t="s">
        <v>8</v>
      </c>
      <c r="C506" s="115">
        <v>5444568</v>
      </c>
      <c r="D506" s="115" t="s">
        <v>687</v>
      </c>
      <c r="E506" s="65">
        <f>+IF(F506="x",1,0)+IF(G506="x",0.25,0)+IF(H506="x",1,0)+IF(I506="x",0.3,0)</f>
        <v>1</v>
      </c>
      <c r="F506" s="127" t="s">
        <v>3212</v>
      </c>
      <c r="G506" s="127"/>
      <c r="H506" s="127"/>
      <c r="I506" s="127"/>
      <c r="J506" s="48"/>
      <c r="K506" s="48"/>
      <c r="L506" s="89">
        <f>+L$5*E506</f>
        <v>1194.3324316200781</v>
      </c>
      <c r="M506" s="89">
        <f>+M$5*E506</f>
        <v>339.09242260294559</v>
      </c>
      <c r="N506" s="89">
        <f>+L506+M506</f>
        <v>1533.4248542230237</v>
      </c>
      <c r="O506" s="89">
        <f>+O$5*E506</f>
        <v>16954.621130147279</v>
      </c>
      <c r="P506" s="128" t="e">
        <v>#N/A</v>
      </c>
      <c r="Q506" s="48" t="e">
        <v>#N/A</v>
      </c>
      <c r="R506" s="87">
        <v>649.51033050933995</v>
      </c>
      <c r="S506" s="87">
        <v>0</v>
      </c>
      <c r="T506" s="87">
        <v>0</v>
      </c>
      <c r="U506" s="87">
        <v>0</v>
      </c>
      <c r="V506" s="87">
        <v>0</v>
      </c>
      <c r="W506" s="87">
        <f>+(S506/100)*R506</f>
        <v>0</v>
      </c>
      <c r="Z506" t="e">
        <v>#N/A</v>
      </c>
      <c r="AA506" t="e">
        <v>#N/A</v>
      </c>
    </row>
    <row r="507" spans="1:27">
      <c r="A507" s="119" t="s">
        <v>477</v>
      </c>
      <c r="B507" s="119" t="s">
        <v>63</v>
      </c>
      <c r="C507" s="119">
        <v>10015262</v>
      </c>
      <c r="D507" s="119" t="s">
        <v>473</v>
      </c>
      <c r="E507" s="126">
        <f>+IF(F507="x",1,0)+IF(G507="x",0.25,0)+IF(H507="x",1,0)+IF(I507="x",0.3,0)+J507</f>
        <v>13.971643023359803</v>
      </c>
      <c r="F507" s="126" t="s">
        <v>3212</v>
      </c>
      <c r="G507" s="126" t="s">
        <v>3213</v>
      </c>
      <c r="H507" s="127"/>
      <c r="I507" s="127"/>
      <c r="J507" s="48">
        <f>0.75*(W507/10000)</f>
        <v>12.971643023359803</v>
      </c>
      <c r="K507" s="48"/>
      <c r="L507" s="89">
        <f>+L$5*E507</f>
        <v>16686.786385817013</v>
      </c>
      <c r="M507" s="89">
        <f>+M$5*E507</f>
        <v>4737.6782805346184</v>
      </c>
      <c r="N507" s="89">
        <f>+L507+M507</f>
        <v>21424.464666351632</v>
      </c>
      <c r="O507" s="89">
        <f>+O$5*E507</f>
        <v>236883.91402673093</v>
      </c>
      <c r="P507" s="128" t="e">
        <v>#N/A</v>
      </c>
      <c r="Q507" s="48" t="e">
        <v>#N/A</v>
      </c>
      <c r="R507" s="87">
        <v>264255.52377611003</v>
      </c>
      <c r="S507" s="87">
        <v>65.45</v>
      </c>
      <c r="T507" s="87">
        <v>1.8398579210042999E-2</v>
      </c>
      <c r="U507" s="87">
        <v>2.0863990783691002</v>
      </c>
      <c r="V507" s="87">
        <v>1.4941327729667999</v>
      </c>
      <c r="W507" s="87">
        <f>+(S507/100)*R507</f>
        <v>172955.24031146403</v>
      </c>
      <c r="Z507" t="e">
        <v>#N/A</v>
      </c>
      <c r="AA507" t="e">
        <v>#N/A</v>
      </c>
    </row>
    <row r="508" spans="1:27">
      <c r="A508" s="116" t="s">
        <v>484</v>
      </c>
      <c r="B508" s="116" t="s">
        <v>9</v>
      </c>
      <c r="C508" s="116">
        <v>10015262</v>
      </c>
      <c r="D508" s="116" t="s">
        <v>473</v>
      </c>
      <c r="E508" s="126">
        <f>+IF(F508="x",1,0)+IF(G508="x",0.25,0)+IF(H508="x",1,0)+IF(I508="x",0.3,0)+J508</f>
        <v>8.3709679289579988</v>
      </c>
      <c r="F508" s="126" t="s">
        <v>3213</v>
      </c>
      <c r="G508" s="127"/>
      <c r="H508" s="127"/>
      <c r="I508" s="127"/>
      <c r="J508" s="48">
        <f>0.75*(W508/10000)</f>
        <v>8.3709679289579988</v>
      </c>
      <c r="K508" s="48"/>
      <c r="L508" s="89">
        <f>+L$5*E508</f>
        <v>9997.7184816060962</v>
      </c>
      <c r="M508" s="89">
        <f>+M$5*E508</f>
        <v>2838.5317945619299</v>
      </c>
      <c r="N508" s="89">
        <f>+L508+M508</f>
        <v>12836.250276168026</v>
      </c>
      <c r="O508" s="89">
        <f>+O$5*E508</f>
        <v>141926.5897280965</v>
      </c>
      <c r="P508" s="127"/>
      <c r="Q508" s="48"/>
      <c r="R508" s="87">
        <v>111612.90571943999</v>
      </c>
      <c r="S508" s="87">
        <v>100</v>
      </c>
      <c r="T508" s="87">
        <v>0.39793500304222001</v>
      </c>
      <c r="U508" s="87">
        <v>2.0617973804474001</v>
      </c>
      <c r="V508" s="87">
        <v>1.7604583766391999</v>
      </c>
      <c r="W508" s="87">
        <v>111612.90571943999</v>
      </c>
      <c r="Z508" t="e">
        <v>#N/A</v>
      </c>
      <c r="AA508" t="e">
        <v>#N/A</v>
      </c>
    </row>
    <row r="509" spans="1:27">
      <c r="A509" s="116" t="s">
        <v>475</v>
      </c>
      <c r="B509" s="116" t="s">
        <v>63</v>
      </c>
      <c r="C509" s="116">
        <v>10015262</v>
      </c>
      <c r="D509" s="116" t="s">
        <v>473</v>
      </c>
      <c r="E509" s="126">
        <f>+IF(F509="x",1,0)+IF(G509="x",0.25,0)+IF(H509="x",1,0)+IF(I509="x",0.3,0)+J509</f>
        <v>5.1172669275357006</v>
      </c>
      <c r="F509" s="126" t="s">
        <v>3213</v>
      </c>
      <c r="G509" s="127"/>
      <c r="H509" s="127"/>
      <c r="I509" s="127"/>
      <c r="J509" s="48">
        <f>0.75*(W509/10000)</f>
        <v>5.1172669275357006</v>
      </c>
      <c r="K509" s="48"/>
      <c r="L509" s="89">
        <f>+L$5*E509</f>
        <v>6111.7178528127188</v>
      </c>
      <c r="M509" s="89">
        <f>+M$5*E509</f>
        <v>1735.2264395640127</v>
      </c>
      <c r="N509" s="89">
        <f>+L509+M509</f>
        <v>7846.944292376731</v>
      </c>
      <c r="O509" s="89">
        <f>+O$5*E509</f>
        <v>86761.321978200634</v>
      </c>
      <c r="P509" s="127"/>
      <c r="Q509" s="48"/>
      <c r="R509" s="87">
        <v>94710.495982483</v>
      </c>
      <c r="S509" s="87">
        <v>72.040800000000004</v>
      </c>
      <c r="T509" s="87">
        <v>1.1354552581905999E-2</v>
      </c>
      <c r="U509" s="87">
        <v>1.7167452573776001</v>
      </c>
      <c r="V509" s="87">
        <v>1.0338230942052</v>
      </c>
      <c r="W509" s="87">
        <v>68230.225700476003</v>
      </c>
      <c r="Z509" t="e">
        <v>#N/A</v>
      </c>
      <c r="AA509" t="e">
        <v>#N/A</v>
      </c>
    </row>
    <row r="510" spans="1:27">
      <c r="A510" s="116" t="s">
        <v>485</v>
      </c>
      <c r="B510" s="116" t="s">
        <v>9</v>
      </c>
      <c r="C510" s="116">
        <v>10015262</v>
      </c>
      <c r="D510" s="116" t="s">
        <v>473</v>
      </c>
      <c r="E510" s="126">
        <f>+IF(F510="x",1,0)+IF(G510="x",0.25,0)+IF(H510="x",1,0)+IF(I510="x",0.3,0)+J510</f>
        <v>4.2962072086478997</v>
      </c>
      <c r="F510" s="126" t="s">
        <v>3213</v>
      </c>
      <c r="G510" s="127"/>
      <c r="H510" s="127"/>
      <c r="I510" s="127"/>
      <c r="J510" s="48">
        <f>0.75*(W510/10000)</f>
        <v>4.2962072086478997</v>
      </c>
      <c r="K510" s="48"/>
      <c r="L510" s="89">
        <f>+L$5*E510</f>
        <v>5131.099602248154</v>
      </c>
      <c r="M510" s="89">
        <f>+M$5*E510</f>
        <v>1456.8113103846549</v>
      </c>
      <c r="N510" s="89">
        <f>+L510+M510</f>
        <v>6587.9109126328094</v>
      </c>
      <c r="O510" s="89">
        <f>+O$5*E510</f>
        <v>72840.565519232739</v>
      </c>
      <c r="P510" s="127"/>
      <c r="Q510" s="48"/>
      <c r="R510" s="87">
        <v>57301.379060523999</v>
      </c>
      <c r="S510" s="87">
        <v>99.967500000000001</v>
      </c>
      <c r="T510" s="87">
        <v>0.11417633295059</v>
      </c>
      <c r="U510" s="87">
        <v>2.0863990783691002</v>
      </c>
      <c r="V510" s="87">
        <v>1.7069655321805</v>
      </c>
      <c r="W510" s="87">
        <v>57282.762781972</v>
      </c>
      <c r="Z510" t="e">
        <v>#N/A</v>
      </c>
      <c r="AA510" t="e">
        <v>#N/A</v>
      </c>
    </row>
    <row r="511" spans="1:27">
      <c r="A511" s="49" t="s">
        <v>486</v>
      </c>
      <c r="B511" s="49" t="s">
        <v>9</v>
      </c>
      <c r="C511" s="49">
        <v>10015262</v>
      </c>
      <c r="D511" s="49" t="s">
        <v>473</v>
      </c>
      <c r="E511" s="126">
        <f>+IF(F511="x",1,0)+IF(G511="x",0.25,0)+IF(H511="x",1,0)+IF(I511="x",0.3,0)+J511</f>
        <v>2.8738075693034499</v>
      </c>
      <c r="F511" s="80" t="s">
        <v>3212</v>
      </c>
      <c r="G511" s="85"/>
      <c r="H511" s="85"/>
      <c r="I511" s="85"/>
      <c r="J511" s="48">
        <f>0.75*(W511/10000)</f>
        <v>1.8738075693034502</v>
      </c>
      <c r="K511" s="65" t="s">
        <v>3213</v>
      </c>
      <c r="L511" s="89">
        <f>+L$5*E511</f>
        <v>3432.2815822543753</v>
      </c>
      <c r="M511" s="89">
        <f>+M$5*E511</f>
        <v>974.48637076978935</v>
      </c>
      <c r="N511" s="89">
        <f>+L511+M511</f>
        <v>4406.7679530241649</v>
      </c>
      <c r="O511" s="89">
        <f>+O$5*E511</f>
        <v>48724.318538489468</v>
      </c>
      <c r="P511" s="72"/>
      <c r="Q511" s="48"/>
      <c r="R511" s="87">
        <v>24984.100924030001</v>
      </c>
      <c r="S511" s="87">
        <v>100</v>
      </c>
      <c r="T511" s="87">
        <v>0.92129576206206998</v>
      </c>
      <c r="U511" s="87">
        <v>1.7583786249161</v>
      </c>
      <c r="V511" s="87">
        <v>1.5365114646058999</v>
      </c>
      <c r="W511" s="87">
        <v>24984.100924046001</v>
      </c>
      <c r="Z511" t="e">
        <v>#N/A</v>
      </c>
      <c r="AA511" t="e">
        <v>#N/A</v>
      </c>
    </row>
    <row r="512" spans="1:27">
      <c r="A512" s="49" t="s">
        <v>482</v>
      </c>
      <c r="B512" s="49" t="s">
        <v>9</v>
      </c>
      <c r="C512" s="49">
        <v>10015262</v>
      </c>
      <c r="D512" s="49" t="s">
        <v>473</v>
      </c>
      <c r="E512" s="126">
        <f>+IF(F512="x",1,0)+IF(G512="x",0.25,0)+IF(H512="x",1,0)+IF(I512="x",0.3,0)+J512</f>
        <v>1.7330472296329502</v>
      </c>
      <c r="F512" s="80" t="s">
        <v>3213</v>
      </c>
      <c r="G512" s="85"/>
      <c r="H512" s="85"/>
      <c r="I512" s="85"/>
      <c r="J512" s="48">
        <f>0.75*(W512/10000)</f>
        <v>1.7330472296329502</v>
      </c>
      <c r="K512" s="48"/>
      <c r="L512" s="89">
        <f>+L$5*E512</f>
        <v>2069.8345118799612</v>
      </c>
      <c r="M512" s="89">
        <f>+M$5*E512</f>
        <v>587.66318358156047</v>
      </c>
      <c r="N512" s="89">
        <f>+L512+M512</f>
        <v>2657.4976954615217</v>
      </c>
      <c r="O512" s="89">
        <f>+O$5*E512</f>
        <v>29383.159179078022</v>
      </c>
      <c r="P512" s="72"/>
      <c r="Q512" s="48"/>
      <c r="R512" s="87">
        <v>48207.760730011003</v>
      </c>
      <c r="S512" s="87">
        <v>47.932699999999997</v>
      </c>
      <c r="T512" s="87">
        <v>1.5454807318747E-2</v>
      </c>
      <c r="U512" s="87">
        <v>1.8296599388123</v>
      </c>
      <c r="V512" s="87">
        <v>0.97550824609487996</v>
      </c>
      <c r="W512" s="87">
        <v>23107.296395106001</v>
      </c>
      <c r="Z512" t="e">
        <v>#N/A</v>
      </c>
      <c r="AA512" t="e">
        <v>#N/A</v>
      </c>
    </row>
    <row r="513" spans="1:27">
      <c r="A513" s="49" t="s">
        <v>472</v>
      </c>
      <c r="B513" s="49" t="s">
        <v>63</v>
      </c>
      <c r="C513" s="49">
        <v>10015262</v>
      </c>
      <c r="D513" s="49" t="s">
        <v>473</v>
      </c>
      <c r="E513" s="80">
        <f>+IF(F513="x",1,0)+IF(G513="x",0.25,0)+IF(H513="x",1,0)+IF(I513="x",0.3,0)+J513</f>
        <v>1.1066922897442499</v>
      </c>
      <c r="F513" s="80" t="s">
        <v>3213</v>
      </c>
      <c r="G513" s="85"/>
      <c r="H513" s="85"/>
      <c r="I513" s="85"/>
      <c r="J513" s="48">
        <f>0.75*(W513/10000)</f>
        <v>1.1066922897442499</v>
      </c>
      <c r="K513" s="48"/>
      <c r="L513" s="89">
        <f>+L$5*E513</f>
        <v>1321.7584934654419</v>
      </c>
      <c r="M513" s="89">
        <f>+M$5*E513</f>
        <v>375.2709696053787</v>
      </c>
      <c r="N513" s="89">
        <f>+L513+M513</f>
        <v>1697.0294630708206</v>
      </c>
      <c r="O513" s="89">
        <f>+O$5*E513</f>
        <v>18763.548480268935</v>
      </c>
      <c r="P513" s="72"/>
      <c r="Q513" s="48"/>
      <c r="R513" s="87">
        <v>22415.275085008001</v>
      </c>
      <c r="S513" s="87">
        <v>65.829700000000003</v>
      </c>
      <c r="T513" s="87">
        <v>2.5758011266589002E-2</v>
      </c>
      <c r="U513" s="87">
        <v>1.2623528242111</v>
      </c>
      <c r="V513" s="87">
        <v>0.76331556986292004</v>
      </c>
      <c r="W513" s="87">
        <v>14755.89719659</v>
      </c>
      <c r="Z513" t="e">
        <v>#N/A</v>
      </c>
      <c r="AA513" t="e">
        <v>#N/A</v>
      </c>
    </row>
    <row r="514" spans="1:27">
      <c r="A514" s="49" t="s">
        <v>478</v>
      </c>
      <c r="B514" s="49" t="s">
        <v>63</v>
      </c>
      <c r="C514" s="49">
        <v>10015262</v>
      </c>
      <c r="D514" s="49" t="s">
        <v>473</v>
      </c>
      <c r="E514" s="126">
        <f>+IF(F514="x",1,0)+IF(G514="x",0.25,0)+IF(H514="x",1,0)+IF(I514="x",0.3,0)+J514</f>
        <v>0.41823744445271993</v>
      </c>
      <c r="F514" s="80"/>
      <c r="G514" s="85"/>
      <c r="H514" s="85"/>
      <c r="I514" s="85"/>
      <c r="J514" s="48">
        <f>0.75*(W514/10000)</f>
        <v>0.41823744445271993</v>
      </c>
      <c r="K514" s="48"/>
      <c r="L514" s="89">
        <f>+L$5*E514</f>
        <v>499.51454402778432</v>
      </c>
      <c r="M514" s="89">
        <f>+M$5*E514</f>
        <v>141.82114826273769</v>
      </c>
      <c r="N514" s="89">
        <f>+L514+M514</f>
        <v>641.33569229052205</v>
      </c>
      <c r="O514" s="89">
        <f>+O$5*E514</f>
        <v>7091.0574131368849</v>
      </c>
      <c r="P514" s="72"/>
      <c r="Q514" s="48"/>
      <c r="R514" s="87">
        <v>67228.848541981002</v>
      </c>
      <c r="S514" s="87">
        <v>8.2948000000000004</v>
      </c>
      <c r="T514" s="87">
        <v>2.5758011266589002E-2</v>
      </c>
      <c r="U514" s="87">
        <v>1.5053192377089999</v>
      </c>
      <c r="V514" s="87">
        <v>0.61381353244397996</v>
      </c>
      <c r="W514" s="87">
        <v>5576.4992593695997</v>
      </c>
      <c r="Z514" t="e">
        <v>#N/A</v>
      </c>
      <c r="AA514" t="e">
        <v>#N/A</v>
      </c>
    </row>
    <row r="515" spans="1:27">
      <c r="A515" s="49" t="s">
        <v>476</v>
      </c>
      <c r="B515" s="49" t="s">
        <v>63</v>
      </c>
      <c r="C515" s="49">
        <v>10015262</v>
      </c>
      <c r="D515" s="49" t="s">
        <v>473</v>
      </c>
      <c r="E515" s="80">
        <f>+IF(F515="x",1,0)+IF(G515="x",0.25,0)+IF(H515="x",1,0)+IF(I515="x",0.3,0)+J515</f>
        <v>0.39772663217677495</v>
      </c>
      <c r="F515" s="80" t="s">
        <v>3213</v>
      </c>
      <c r="G515" s="85"/>
      <c r="H515" s="85"/>
      <c r="I515" s="85"/>
      <c r="J515" s="48">
        <f>0.75*(W515/10000)</f>
        <v>0.39772663217677495</v>
      </c>
      <c r="K515" s="48"/>
      <c r="L515" s="89">
        <f>+L$5*E515</f>
        <v>475.01781572775201</v>
      </c>
      <c r="M515" s="89">
        <f>+M$5*E515</f>
        <v>134.86608723853328</v>
      </c>
      <c r="N515" s="89">
        <f>+L515+M515</f>
        <v>609.88390296628529</v>
      </c>
      <c r="O515" s="89">
        <f>+O$5*E515</f>
        <v>6743.3043619266637</v>
      </c>
      <c r="P515" s="72"/>
      <c r="Q515" s="48"/>
      <c r="R515" s="87">
        <v>28096.076852523998</v>
      </c>
      <c r="S515" s="87">
        <v>18.874600000000001</v>
      </c>
      <c r="T515" s="87">
        <v>2.6178549975156999E-2</v>
      </c>
      <c r="U515" s="87">
        <v>0.94747430086135997</v>
      </c>
      <c r="V515" s="87">
        <v>0.47315147757061998</v>
      </c>
      <c r="W515" s="87">
        <v>5303.0217623569997</v>
      </c>
      <c r="Z515" t="e">
        <v>#N/A</v>
      </c>
      <c r="AA515" t="e">
        <v>#N/A</v>
      </c>
    </row>
    <row r="516" spans="1:27">
      <c r="A516" s="49" t="s">
        <v>479</v>
      </c>
      <c r="B516" s="49" t="s">
        <v>63</v>
      </c>
      <c r="C516" s="49">
        <v>10015262</v>
      </c>
      <c r="D516" s="49" t="s">
        <v>473</v>
      </c>
      <c r="E516" s="126">
        <f>+IF(F516="x",1,0)+IF(G516="x",0.25,0)+IF(H516="x",1,0)+IF(I516="x",0.3,0)+J516</f>
        <v>0.38702575561299751</v>
      </c>
      <c r="F516" s="80" t="s">
        <v>3213</v>
      </c>
      <c r="G516" s="85"/>
      <c r="H516" s="85"/>
      <c r="I516" s="85"/>
      <c r="J516" s="48">
        <f>0.75*(W516/10000)</f>
        <v>0.38702575561299751</v>
      </c>
      <c r="K516" s="48"/>
      <c r="L516" s="89">
        <f>+L$5*E516</f>
        <v>462.23741180086938</v>
      </c>
      <c r="M516" s="89">
        <f>+M$5*E516</f>
        <v>131.23750108054691</v>
      </c>
      <c r="N516" s="89">
        <f>+L516+M516</f>
        <v>593.47491288141623</v>
      </c>
      <c r="O516" s="89">
        <f>+O$5*E516</f>
        <v>6561.875054027345</v>
      </c>
      <c r="P516" s="72"/>
      <c r="Q516" s="48"/>
      <c r="R516" s="87">
        <v>28173.260883994</v>
      </c>
      <c r="S516" s="87">
        <v>18.316500000000001</v>
      </c>
      <c r="T516" s="87">
        <v>4.0161471813917E-2</v>
      </c>
      <c r="U516" s="87">
        <v>1.4427640438080001</v>
      </c>
      <c r="V516" s="87">
        <v>0.62066799101658998</v>
      </c>
      <c r="W516" s="87">
        <v>5160.3434081733003</v>
      </c>
      <c r="Z516" t="e">
        <v>#N/A</v>
      </c>
      <c r="AA516" t="e">
        <v>#N/A</v>
      </c>
    </row>
    <row r="517" spans="1:27">
      <c r="A517" s="49" t="s">
        <v>481</v>
      </c>
      <c r="B517" s="49" t="s">
        <v>480</v>
      </c>
      <c r="C517" s="49">
        <v>10015262</v>
      </c>
      <c r="D517" s="49" t="s">
        <v>473</v>
      </c>
      <c r="E517" s="126">
        <f>+IF(F517="x",1,0)+IF(G517="x",0.25,0)+IF(H517="x",1,0)+IF(I517="x",0.3,0)+J517+K517</f>
        <v>0.22565400327412927</v>
      </c>
      <c r="F517" s="80" t="s">
        <v>3213</v>
      </c>
      <c r="G517" s="85"/>
      <c r="H517" s="85"/>
      <c r="I517" s="85"/>
      <c r="J517" s="81">
        <v>0.22565400327412927</v>
      </c>
      <c r="K517" s="48"/>
      <c r="L517" s="89">
        <f>+L$5*E517</f>
        <v>269.50589443519584</v>
      </c>
      <c r="M517" s="89">
        <f>+M$5*E517</f>
        <v>76.517562640277504</v>
      </c>
      <c r="N517" s="89">
        <f>+L517+M517</f>
        <v>346.02345707547335</v>
      </c>
      <c r="O517" s="89">
        <f>+O$5*E517</f>
        <v>3825.8781320138755</v>
      </c>
      <c r="P517" s="72"/>
      <c r="Q517" s="48"/>
      <c r="R517" s="87">
        <v>10091.533403953999</v>
      </c>
      <c r="S517" s="87">
        <v>29.814299999999999</v>
      </c>
      <c r="T517" s="87">
        <v>8.2005094736813996E-3</v>
      </c>
      <c r="U517" s="87">
        <v>0.87745457887650002</v>
      </c>
      <c r="V517" s="87">
        <v>0.39586364245463002</v>
      </c>
      <c r="W517" s="87">
        <v>3008.7201850930001</v>
      </c>
      <c r="Z517" t="e">
        <v>#N/A</v>
      </c>
      <c r="AA517" t="e">
        <v>#N/A</v>
      </c>
    </row>
    <row r="518" spans="1:27">
      <c r="A518" s="49" t="s">
        <v>474</v>
      </c>
      <c r="B518" s="49" t="s">
        <v>63</v>
      </c>
      <c r="C518" s="49">
        <v>10015262</v>
      </c>
      <c r="D518" s="49" t="s">
        <v>473</v>
      </c>
      <c r="E518" s="126">
        <f>+IF(F518="x",1,0)+IF(G518="x",0.25,0)+IF(H518="x",1,0)+IF(I518="x",0.3,0)+J518+K518</f>
        <v>0.20792392682878963</v>
      </c>
      <c r="F518" s="80" t="s">
        <v>3213</v>
      </c>
      <c r="G518" s="85"/>
      <c r="H518" s="85"/>
      <c r="I518" s="85"/>
      <c r="J518" s="81">
        <v>0.20792392682878963</v>
      </c>
      <c r="K518" s="48"/>
      <c r="L518" s="89">
        <f>+L$5*E518</f>
        <v>248.3302891214235</v>
      </c>
      <c r="M518" s="89">
        <f>+M$5*E518</f>
        <v>70.50542806549187</v>
      </c>
      <c r="N518" s="89">
        <f>+L518+M518</f>
        <v>318.83571718691536</v>
      </c>
      <c r="O518" s="89">
        <f>+O$5*E518</f>
        <v>3525.2714032745935</v>
      </c>
      <c r="P518" s="72"/>
      <c r="Q518" s="48"/>
      <c r="R518" s="87">
        <v>28619.554696947002</v>
      </c>
      <c r="S518" s="87">
        <v>9.6867999999999999</v>
      </c>
      <c r="T518" s="87">
        <v>2.9227457940577999E-2</v>
      </c>
      <c r="U518" s="87">
        <v>1.0169683694839</v>
      </c>
      <c r="V518" s="87">
        <v>0.49416450299553999</v>
      </c>
      <c r="W518" s="87">
        <v>2772.3107565037999</v>
      </c>
      <c r="Z518" t="e">
        <v>#N/A</v>
      </c>
      <c r="AA518" t="e">
        <v>#N/A</v>
      </c>
    </row>
    <row r="519" spans="1:27">
      <c r="A519" s="49" t="s">
        <v>483</v>
      </c>
      <c r="B519" s="49" t="s">
        <v>9</v>
      </c>
      <c r="C519" s="49">
        <v>10015262</v>
      </c>
      <c r="D519" s="49" t="s">
        <v>473</v>
      </c>
      <c r="E519" s="126">
        <f>+IF(F519="x",1,0)+IF(G519="x",0.25,0)+IF(H519="x",1,0)+IF(I519="x",0.3,0)+J519+K519</f>
        <v>0.18640861769364053</v>
      </c>
      <c r="F519" s="80" t="s">
        <v>3213</v>
      </c>
      <c r="G519" s="85"/>
      <c r="H519" s="85"/>
      <c r="I519" s="85"/>
      <c r="J519" s="81">
        <v>0.18640861769364053</v>
      </c>
      <c r="K519" s="48"/>
      <c r="L519" s="89">
        <f>+L$5*E519</f>
        <v>222.63385764498321</v>
      </c>
      <c r="M519" s="89">
        <f>+M$5*E519</f>
        <v>63.209749767802876</v>
      </c>
      <c r="N519" s="89">
        <f>+L519+M519</f>
        <v>285.84360741278607</v>
      </c>
      <c r="O519" s="89">
        <f>+O$5*E519</f>
        <v>3160.4874883901439</v>
      </c>
      <c r="P519" s="72"/>
      <c r="Q519" s="48"/>
      <c r="R519" s="87">
        <v>6110.8212984941001</v>
      </c>
      <c r="S519" s="87">
        <v>40.672899999999998</v>
      </c>
      <c r="T519" s="87">
        <v>3.4168791025876999E-2</v>
      </c>
      <c r="U519" s="87">
        <v>1.3486684560776001</v>
      </c>
      <c r="V519" s="87">
        <v>0.69634323467699</v>
      </c>
      <c r="W519" s="87">
        <v>2485.4484108109</v>
      </c>
      <c r="Z519" t="e">
        <v>#N/A</v>
      </c>
      <c r="AA519" t="e">
        <v>#N/A</v>
      </c>
    </row>
    <row r="520" spans="1:27">
      <c r="A520" s="51" t="s">
        <v>688</v>
      </c>
      <c r="B520" s="51" t="s">
        <v>8</v>
      </c>
      <c r="C520" s="51">
        <v>5444740</v>
      </c>
      <c r="D520" s="51" t="s">
        <v>689</v>
      </c>
      <c r="E520" s="80">
        <f>+IF(F520="x",1,0)+IF(G520="x",0.25,0)+IF(H520="x",1,0)+IF(I520="x",0.3,0)</f>
        <v>1</v>
      </c>
      <c r="F520" s="85" t="s">
        <v>3212</v>
      </c>
      <c r="G520" s="85"/>
      <c r="H520" s="85"/>
      <c r="I520" s="85"/>
      <c r="J520" s="48"/>
      <c r="K520" s="48"/>
      <c r="L520" s="89">
        <f>+L$5*E520</f>
        <v>1194.3324316200781</v>
      </c>
      <c r="M520" s="89">
        <f>+M$5*E520</f>
        <v>339.09242260294559</v>
      </c>
      <c r="N520" s="89">
        <f>+L520+M520</f>
        <v>1533.4248542230237</v>
      </c>
      <c r="O520" s="89">
        <f>+O$5*E520</f>
        <v>16954.621130147279</v>
      </c>
      <c r="P520" s="73" t="e">
        <v>#N/A</v>
      </c>
      <c r="Q520" s="48" t="e">
        <v>#N/A</v>
      </c>
      <c r="R520" s="87">
        <v>702.42371149812004</v>
      </c>
      <c r="S520" s="87">
        <v>0</v>
      </c>
      <c r="T520" s="87">
        <v>0</v>
      </c>
      <c r="U520" s="87">
        <v>0</v>
      </c>
      <c r="V520" s="87">
        <v>0</v>
      </c>
      <c r="W520" s="87">
        <f>+(S520/100)*R520</f>
        <v>0</v>
      </c>
      <c r="Z520" t="e">
        <v>#N/A</v>
      </c>
      <c r="AA520" t="e">
        <v>#N/A</v>
      </c>
    </row>
    <row r="521" spans="1:27">
      <c r="A521" s="51" t="s">
        <v>690</v>
      </c>
      <c r="B521" s="51" t="s">
        <v>8</v>
      </c>
      <c r="C521" s="51">
        <v>5444570</v>
      </c>
      <c r="D521" s="51" t="s">
        <v>691</v>
      </c>
      <c r="E521" s="80">
        <f>+IF(F521="x",1,0)+IF(G521="x",0.25,0)+IF(H521="x",1,0)+IF(I521="x",0.3,0)</f>
        <v>1</v>
      </c>
      <c r="F521" s="85" t="s">
        <v>3212</v>
      </c>
      <c r="G521" s="85"/>
      <c r="H521" s="85"/>
      <c r="I521" s="85"/>
      <c r="J521" s="48"/>
      <c r="K521" s="48"/>
      <c r="L521" s="89">
        <f>+L$5*E521</f>
        <v>1194.3324316200781</v>
      </c>
      <c r="M521" s="89">
        <f>+M$5*E521</f>
        <v>339.09242260294559</v>
      </c>
      <c r="N521" s="89">
        <f>+L521+M521</f>
        <v>1533.4248542230237</v>
      </c>
      <c r="O521" s="89">
        <f>+O$5*E521</f>
        <v>16954.621130147279</v>
      </c>
      <c r="P521" s="73" t="e">
        <v>#N/A</v>
      </c>
      <c r="Q521" s="48" t="e">
        <v>#N/A</v>
      </c>
      <c r="R521" s="87">
        <v>492.47216149990999</v>
      </c>
      <c r="S521" s="87">
        <v>0</v>
      </c>
      <c r="T521" s="87">
        <v>0</v>
      </c>
      <c r="U521" s="87">
        <v>0</v>
      </c>
      <c r="V521" s="87">
        <v>0</v>
      </c>
      <c r="W521" s="87">
        <f>+(S521/100)*R521</f>
        <v>0</v>
      </c>
      <c r="Z521" t="e">
        <v>#N/A</v>
      </c>
      <c r="AA521" t="e">
        <v>#N/A</v>
      </c>
    </row>
    <row r="522" spans="1:27">
      <c r="A522" s="51" t="s">
        <v>692</v>
      </c>
      <c r="B522" s="51" t="s">
        <v>8</v>
      </c>
      <c r="C522" s="51">
        <v>5444741</v>
      </c>
      <c r="D522" s="51" t="s">
        <v>693</v>
      </c>
      <c r="E522" s="80">
        <f>+IF(F522="x",1,0)+IF(G522="x",0.25,0)+IF(H522="x",1,0)+IF(I522="x",0.3,0)</f>
        <v>1</v>
      </c>
      <c r="F522" s="85" t="s">
        <v>3212</v>
      </c>
      <c r="G522" s="85"/>
      <c r="H522" s="85"/>
      <c r="I522" s="85"/>
      <c r="J522" s="48"/>
      <c r="K522" s="48"/>
      <c r="L522" s="89">
        <f>+L$5*E522</f>
        <v>1194.3324316200781</v>
      </c>
      <c r="M522" s="89">
        <f>+M$5*E522</f>
        <v>339.09242260294559</v>
      </c>
      <c r="N522" s="89">
        <f>+L522+M522</f>
        <v>1533.4248542230237</v>
      </c>
      <c r="O522" s="89">
        <f>+O$5*E522</f>
        <v>16954.621130147279</v>
      </c>
      <c r="P522" s="73" t="e">
        <v>#N/A</v>
      </c>
      <c r="Q522" s="48" t="e">
        <v>#N/A</v>
      </c>
      <c r="R522" s="87">
        <v>649.27283849600997</v>
      </c>
      <c r="S522" s="87">
        <v>0</v>
      </c>
      <c r="T522" s="87">
        <v>0</v>
      </c>
      <c r="U522" s="87">
        <v>0</v>
      </c>
      <c r="V522" s="87">
        <v>0</v>
      </c>
      <c r="W522" s="87">
        <f>+(S522/100)*R522</f>
        <v>0</v>
      </c>
      <c r="Z522" t="e">
        <v>#N/A</v>
      </c>
      <c r="AA522" t="e">
        <v>#N/A</v>
      </c>
    </row>
    <row r="523" spans="1:27">
      <c r="A523" s="51" t="s">
        <v>694</v>
      </c>
      <c r="B523" s="51" t="s">
        <v>8</v>
      </c>
      <c r="C523" s="51">
        <v>5444576</v>
      </c>
      <c r="D523" s="51" t="s">
        <v>695</v>
      </c>
      <c r="E523" s="80">
        <f>+IF(F523="x",1,0)+IF(G523="x",0.25,0)+IF(H523="x",1,0)+IF(I523="x",0.3,0)</f>
        <v>1</v>
      </c>
      <c r="F523" s="85" t="s">
        <v>3212</v>
      </c>
      <c r="G523" s="85"/>
      <c r="H523" s="85"/>
      <c r="I523" s="85"/>
      <c r="J523" s="48"/>
      <c r="K523" s="48"/>
      <c r="L523" s="89">
        <f>+L$5*E523</f>
        <v>1194.3324316200781</v>
      </c>
      <c r="M523" s="89">
        <f>+M$5*E523</f>
        <v>339.09242260294559</v>
      </c>
      <c r="N523" s="89">
        <f>+L523+M523</f>
        <v>1533.4248542230237</v>
      </c>
      <c r="O523" s="89">
        <f>+O$5*E523</f>
        <v>16954.621130147279</v>
      </c>
      <c r="P523" s="73" t="e">
        <v>#N/A</v>
      </c>
      <c r="Q523" s="48" t="e">
        <v>#N/A</v>
      </c>
      <c r="R523" s="87">
        <v>670.25341400333002</v>
      </c>
      <c r="S523" s="87">
        <v>0</v>
      </c>
      <c r="T523" s="87">
        <v>0</v>
      </c>
      <c r="U523" s="87">
        <v>0</v>
      </c>
      <c r="V523" s="87">
        <v>0</v>
      </c>
      <c r="W523" s="87">
        <f>+(S523/100)*R523</f>
        <v>0</v>
      </c>
      <c r="Z523" t="e">
        <v>#N/A</v>
      </c>
      <c r="AA523" t="e">
        <v>#N/A</v>
      </c>
    </row>
    <row r="524" spans="1:27">
      <c r="A524" s="51" t="s">
        <v>696</v>
      </c>
      <c r="B524" s="51" t="s">
        <v>8</v>
      </c>
      <c r="C524" s="51">
        <v>5444742</v>
      </c>
      <c r="D524" s="51" t="s">
        <v>697</v>
      </c>
      <c r="E524" s="80">
        <f>+IF(F524="x",1,0)+IF(G524="x",0.25,0)+IF(H524="x",1,0)+IF(I524="x",0.3,0)</f>
        <v>1</v>
      </c>
      <c r="F524" s="85" t="s">
        <v>3212</v>
      </c>
      <c r="G524" s="85"/>
      <c r="H524" s="85"/>
      <c r="I524" s="85"/>
      <c r="J524" s="48"/>
      <c r="K524" s="48"/>
      <c r="L524" s="89">
        <f>+L$5*E524</f>
        <v>1194.3324316200781</v>
      </c>
      <c r="M524" s="89">
        <f>+M$5*E524</f>
        <v>339.09242260294559</v>
      </c>
      <c r="N524" s="89">
        <f>+L524+M524</f>
        <v>1533.4248542230237</v>
      </c>
      <c r="O524" s="89">
        <f>+O$5*E524</f>
        <v>16954.621130147279</v>
      </c>
      <c r="P524" s="73" t="e">
        <v>#N/A</v>
      </c>
      <c r="Q524" s="48" t="e">
        <v>#N/A</v>
      </c>
      <c r="R524" s="87">
        <v>292.39281300353002</v>
      </c>
      <c r="S524" s="87">
        <v>0</v>
      </c>
      <c r="T524" s="87">
        <v>0</v>
      </c>
      <c r="U524" s="87">
        <v>0</v>
      </c>
      <c r="V524" s="87">
        <v>0</v>
      </c>
      <c r="W524" s="87">
        <f>+(S524/100)*R524</f>
        <v>0</v>
      </c>
      <c r="Z524" t="e">
        <v>#N/A</v>
      </c>
      <c r="AA524" t="e">
        <v>#N/A</v>
      </c>
    </row>
    <row r="525" spans="1:27">
      <c r="A525" s="51" t="s">
        <v>698</v>
      </c>
      <c r="B525" s="51" t="s">
        <v>8</v>
      </c>
      <c r="C525" s="51">
        <v>5444579</v>
      </c>
      <c r="D525" s="51" t="s">
        <v>699</v>
      </c>
      <c r="E525" s="80">
        <f>+IF(F525="x",1,0)+IF(G525="x",0.25,0)+IF(H525="x",1,0)+IF(I525="x",0.3,0)</f>
        <v>1</v>
      </c>
      <c r="F525" s="85" t="s">
        <v>3212</v>
      </c>
      <c r="G525" s="85"/>
      <c r="H525" s="85"/>
      <c r="I525" s="85"/>
      <c r="J525" s="48"/>
      <c r="K525" s="48"/>
      <c r="L525" s="89">
        <f>+L$5*E525</f>
        <v>1194.3324316200781</v>
      </c>
      <c r="M525" s="89">
        <f>+M$5*E525</f>
        <v>339.09242260294559</v>
      </c>
      <c r="N525" s="89">
        <f>+L525+M525</f>
        <v>1533.4248542230237</v>
      </c>
      <c r="O525" s="89">
        <f>+O$5*E525</f>
        <v>16954.621130147279</v>
      </c>
      <c r="P525" s="73" t="e">
        <v>#N/A</v>
      </c>
      <c r="Q525" s="48" t="e">
        <v>#N/A</v>
      </c>
      <c r="R525" s="87">
        <v>834.11515399475002</v>
      </c>
      <c r="S525" s="87">
        <v>0</v>
      </c>
      <c r="T525" s="87">
        <v>0</v>
      </c>
      <c r="U525" s="87">
        <v>0</v>
      </c>
      <c r="V525" s="87">
        <v>0</v>
      </c>
      <c r="W525" s="87">
        <f>+(S525/100)*R525</f>
        <v>0</v>
      </c>
      <c r="Z525" t="e">
        <v>#N/A</v>
      </c>
      <c r="AA525" t="e">
        <v>#N/A</v>
      </c>
    </row>
    <row r="526" spans="1:27">
      <c r="A526" s="51" t="s">
        <v>700</v>
      </c>
      <c r="B526" s="51" t="s">
        <v>8</v>
      </c>
      <c r="C526" s="51">
        <v>5444743</v>
      </c>
      <c r="D526" s="51" t="s">
        <v>701</v>
      </c>
      <c r="E526" s="80">
        <f>+IF(F526="x",1,0)+IF(G526="x",0.25,0)+IF(H526="x",1,0)+IF(I526="x",0.3,0)</f>
        <v>1</v>
      </c>
      <c r="F526" s="85" t="s">
        <v>3212</v>
      </c>
      <c r="G526" s="85"/>
      <c r="H526" s="85"/>
      <c r="I526" s="85"/>
      <c r="J526" s="48"/>
      <c r="K526" s="48"/>
      <c r="L526" s="89">
        <f>+L$5*E526</f>
        <v>1194.3324316200781</v>
      </c>
      <c r="M526" s="89">
        <f>+M$5*E526</f>
        <v>339.09242260294559</v>
      </c>
      <c r="N526" s="89">
        <f>+L526+M526</f>
        <v>1533.4248542230237</v>
      </c>
      <c r="O526" s="89">
        <f>+O$5*E526</f>
        <v>16954.621130147279</v>
      </c>
      <c r="P526" s="73" t="e">
        <v>#N/A</v>
      </c>
      <c r="Q526" s="48" t="e">
        <v>#N/A</v>
      </c>
      <c r="R526" s="87">
        <v>282.50805299725999</v>
      </c>
      <c r="S526" s="87">
        <v>0</v>
      </c>
      <c r="T526" s="87">
        <v>0</v>
      </c>
      <c r="U526" s="87">
        <v>0</v>
      </c>
      <c r="V526" s="87">
        <v>0</v>
      </c>
      <c r="W526" s="87">
        <f>+(S526/100)*R526</f>
        <v>0</v>
      </c>
      <c r="Z526" t="e">
        <v>#N/A</v>
      </c>
      <c r="AA526" t="e">
        <v>#N/A</v>
      </c>
    </row>
    <row r="527" spans="1:27">
      <c r="A527" s="51" t="s">
        <v>702</v>
      </c>
      <c r="B527" s="51" t="s">
        <v>8</v>
      </c>
      <c r="C527" s="51">
        <v>5444744</v>
      </c>
      <c r="D527" s="51" t="s">
        <v>703</v>
      </c>
      <c r="E527" s="80">
        <f>+IF(F527="x",1,0)+IF(G527="x",0.25,0)+IF(H527="x",1,0)+IF(I527="x",0.3,0)</f>
        <v>1</v>
      </c>
      <c r="F527" s="85" t="s">
        <v>3212</v>
      </c>
      <c r="G527" s="85"/>
      <c r="H527" s="85"/>
      <c r="I527" s="85"/>
      <c r="J527" s="48"/>
      <c r="K527" s="48"/>
      <c r="L527" s="89">
        <f>+L$5*E527</f>
        <v>1194.3324316200781</v>
      </c>
      <c r="M527" s="89">
        <f>+M$5*E527</f>
        <v>339.09242260294559</v>
      </c>
      <c r="N527" s="89">
        <f>+L527+M527</f>
        <v>1533.4248542230237</v>
      </c>
      <c r="O527" s="89">
        <f>+O$5*E527</f>
        <v>16954.621130147279</v>
      </c>
      <c r="P527" s="73" t="e">
        <v>#N/A</v>
      </c>
      <c r="Q527" s="48" t="e">
        <v>#N/A</v>
      </c>
      <c r="R527" s="87">
        <v>333.91132400069</v>
      </c>
      <c r="S527" s="87">
        <v>0</v>
      </c>
      <c r="T527" s="87">
        <v>0</v>
      </c>
      <c r="U527" s="87">
        <v>0</v>
      </c>
      <c r="V527" s="87">
        <v>0</v>
      </c>
      <c r="W527" s="87">
        <f>+(S527/100)*R527</f>
        <v>0</v>
      </c>
      <c r="Z527" t="e">
        <v>#N/A</v>
      </c>
      <c r="AA527" t="e">
        <v>#N/A</v>
      </c>
    </row>
    <row r="528" spans="1:27">
      <c r="A528" s="51" t="s">
        <v>706</v>
      </c>
      <c r="B528" s="51" t="s">
        <v>8</v>
      </c>
      <c r="C528" s="51">
        <v>5444745</v>
      </c>
      <c r="D528" s="51" t="s">
        <v>707</v>
      </c>
      <c r="E528" s="80">
        <f>+IF(F528="x",1,0)+IF(G528="x",0.25,0)+IF(H528="x",1,0)+IF(I528="x",0.3,0)</f>
        <v>1</v>
      </c>
      <c r="F528" s="85" t="s">
        <v>3212</v>
      </c>
      <c r="G528" s="85"/>
      <c r="H528" s="85"/>
      <c r="I528" s="85"/>
      <c r="J528" s="48"/>
      <c r="K528" s="48"/>
      <c r="L528" s="89">
        <f>+L$5*E528</f>
        <v>1194.3324316200781</v>
      </c>
      <c r="M528" s="89">
        <f>+M$5*E528</f>
        <v>339.09242260294559</v>
      </c>
      <c r="N528" s="89">
        <f>+L528+M528</f>
        <v>1533.4248542230237</v>
      </c>
      <c r="O528" s="89">
        <f>+O$5*E528</f>
        <v>16954.621130147279</v>
      </c>
      <c r="P528" s="73" t="e">
        <v>#N/A</v>
      </c>
      <c r="Q528" s="48" t="e">
        <v>#N/A</v>
      </c>
      <c r="R528" s="87">
        <v>425.72848798556998</v>
      </c>
      <c r="S528" s="87">
        <v>0</v>
      </c>
      <c r="T528" s="87">
        <v>0</v>
      </c>
      <c r="U528" s="87">
        <v>0</v>
      </c>
      <c r="V528" s="87">
        <v>0</v>
      </c>
      <c r="W528" s="87">
        <f>+(S528/100)*R528</f>
        <v>0</v>
      </c>
      <c r="Z528" t="e">
        <v>#N/A</v>
      </c>
      <c r="AA528" t="e">
        <v>#N/A</v>
      </c>
    </row>
    <row r="529" spans="1:27">
      <c r="A529" s="52" t="s">
        <v>670</v>
      </c>
      <c r="B529" s="52" t="s">
        <v>8</v>
      </c>
      <c r="C529" s="52">
        <v>9428421</v>
      </c>
      <c r="D529" s="52" t="s">
        <v>669</v>
      </c>
      <c r="E529" s="80">
        <f>+IF(F529="x",1,0)+IF(G529="x",0.25,0)+IF(H529="x",1,0)+IF(I529="x",0.3,0)</f>
        <v>2.25</v>
      </c>
      <c r="F529" s="85" t="s">
        <v>3212</v>
      </c>
      <c r="G529" s="85" t="s">
        <v>3212</v>
      </c>
      <c r="H529" s="80" t="s">
        <v>3212</v>
      </c>
      <c r="I529" s="85"/>
      <c r="J529" s="48"/>
      <c r="K529" s="48"/>
      <c r="L529" s="89">
        <f>+L$5*E529</f>
        <v>2687.2479711451756</v>
      </c>
      <c r="M529" s="89">
        <f>+M$5*E529</f>
        <v>762.95795085662758</v>
      </c>
      <c r="N529" s="89">
        <f>+L529+M529</f>
        <v>3450.2059220018032</v>
      </c>
      <c r="O529" s="89">
        <f>+O$5*E529</f>
        <v>38147.897542831379</v>
      </c>
      <c r="P529" s="73">
        <v>1.32</v>
      </c>
      <c r="Q529" s="48" t="s">
        <v>3228</v>
      </c>
      <c r="R529" s="87">
        <v>25533.531334031999</v>
      </c>
      <c r="S529" s="87">
        <v>14.5471</v>
      </c>
      <c r="T529" s="87">
        <v>2.2814238443970999E-2</v>
      </c>
      <c r="U529" s="87">
        <v>1.3755829334259</v>
      </c>
      <c r="V529" s="87">
        <v>0.74203073445485002</v>
      </c>
      <c r="W529" s="87">
        <f>+(S529/100)*R529</f>
        <v>3714.3883366929695</v>
      </c>
      <c r="Z529" t="e">
        <v>#N/A</v>
      </c>
      <c r="AA529" t="e">
        <v>#N/A</v>
      </c>
    </row>
    <row r="530" spans="1:27">
      <c r="A530" s="51" t="s">
        <v>668</v>
      </c>
      <c r="B530" s="51" t="s">
        <v>24</v>
      </c>
      <c r="C530" s="51">
        <v>5443453</v>
      </c>
      <c r="D530" s="51" t="s">
        <v>669</v>
      </c>
      <c r="E530" s="80">
        <f>+IF(F530="x",1,0)+IF(G530="x",0.25,0)+IF(H530="x",1,0)+IF(I530="x",0.3,0)</f>
        <v>1</v>
      </c>
      <c r="F530" s="85" t="s">
        <v>3212</v>
      </c>
      <c r="G530" s="85"/>
      <c r="H530" s="85"/>
      <c r="I530" s="85"/>
      <c r="J530" s="48"/>
      <c r="K530" s="48"/>
      <c r="L530" s="89">
        <f>+L$5*E530</f>
        <v>1194.3324316200781</v>
      </c>
      <c r="M530" s="89">
        <f>+M$5*E530</f>
        <v>339.09242260294559</v>
      </c>
      <c r="N530" s="89">
        <f>+L530+M530</f>
        <v>1533.4248542230237</v>
      </c>
      <c r="O530" s="89">
        <f>+O$5*E530</f>
        <v>16954.621130147279</v>
      </c>
      <c r="P530" s="73" t="e">
        <v>#N/A</v>
      </c>
      <c r="Q530" s="48" t="e">
        <v>#N/A</v>
      </c>
      <c r="R530" s="87">
        <v>8094.4563269927003</v>
      </c>
      <c r="S530" s="87">
        <v>0</v>
      </c>
      <c r="T530" s="87">
        <v>0</v>
      </c>
      <c r="U530" s="87">
        <v>0</v>
      </c>
      <c r="V530" s="87">
        <v>0</v>
      </c>
      <c r="W530" s="87">
        <f>+(S530/100)*R530</f>
        <v>0</v>
      </c>
      <c r="Z530" t="e">
        <v>#N/A</v>
      </c>
      <c r="AA530" t="e">
        <v>#N/A</v>
      </c>
    </row>
    <row r="531" spans="1:27">
      <c r="A531" s="51" t="s">
        <v>708</v>
      </c>
      <c r="B531" s="51" t="s">
        <v>8</v>
      </c>
      <c r="C531" s="51">
        <v>5444753</v>
      </c>
      <c r="D531" s="51" t="s">
        <v>709</v>
      </c>
      <c r="E531" s="80">
        <f>+IF(F531="x",1,0)+IF(G531="x",0.25,0)+IF(H531="x",1,0)+IF(I531="x",0.3,0)</f>
        <v>1</v>
      </c>
      <c r="F531" s="85" t="s">
        <v>3212</v>
      </c>
      <c r="G531" s="85"/>
      <c r="H531" s="85"/>
      <c r="I531" s="85"/>
      <c r="J531" s="48"/>
      <c r="K531" s="48"/>
      <c r="L531" s="89">
        <f>+L$5*E531</f>
        <v>1194.3324316200781</v>
      </c>
      <c r="M531" s="89">
        <f>+M$5*E531</f>
        <v>339.09242260294559</v>
      </c>
      <c r="N531" s="89">
        <f>+L531+M531</f>
        <v>1533.4248542230237</v>
      </c>
      <c r="O531" s="89">
        <f>+O$5*E531</f>
        <v>16954.621130147279</v>
      </c>
      <c r="P531" s="73" t="e">
        <v>#N/A</v>
      </c>
      <c r="Q531" s="48" t="e">
        <v>#N/A</v>
      </c>
      <c r="R531" s="87">
        <v>402.71162799976997</v>
      </c>
      <c r="S531" s="87">
        <v>0</v>
      </c>
      <c r="T531" s="87">
        <v>0</v>
      </c>
      <c r="U531" s="87">
        <v>0</v>
      </c>
      <c r="V531" s="87">
        <v>0</v>
      </c>
      <c r="W531" s="87">
        <f>+(S531/100)*R531</f>
        <v>0</v>
      </c>
      <c r="Z531" t="e">
        <v>#N/A</v>
      </c>
      <c r="AA531" t="e">
        <v>#N/A</v>
      </c>
    </row>
    <row r="532" spans="1:27">
      <c r="A532" s="52" t="s">
        <v>710</v>
      </c>
      <c r="B532" s="52" t="s">
        <v>8</v>
      </c>
      <c r="C532" s="52">
        <v>5444581</v>
      </c>
      <c r="D532" s="52" t="s">
        <v>711</v>
      </c>
      <c r="E532" s="80">
        <f>+IF(F532="x",1,0)+IF(G532="x",0.25,0)+IF(H532="x",1,0)+IF(I532="x",0.3,0)</f>
        <v>1.25</v>
      </c>
      <c r="F532" s="80" t="s">
        <v>3212</v>
      </c>
      <c r="G532" s="80" t="s">
        <v>3212</v>
      </c>
      <c r="H532" s="85" t="s">
        <v>3213</v>
      </c>
      <c r="I532" s="85"/>
      <c r="J532" s="48"/>
      <c r="K532" s="48"/>
      <c r="L532" s="89">
        <f>+L$5*E532</f>
        <v>1492.9155395250975</v>
      </c>
      <c r="M532" s="89">
        <f>+M$5*E532</f>
        <v>423.86552825368199</v>
      </c>
      <c r="N532" s="89">
        <f>+L532+M532</f>
        <v>1916.7810677787795</v>
      </c>
      <c r="O532" s="89">
        <f>+O$5*E532</f>
        <v>21193.276412684099</v>
      </c>
      <c r="P532" s="73" t="e">
        <v>#N/A</v>
      </c>
      <c r="Q532" s="48" t="e">
        <v>#N/A</v>
      </c>
      <c r="R532" s="87">
        <v>165.94015099584001</v>
      </c>
      <c r="S532" s="87">
        <v>88.768500000000003</v>
      </c>
      <c r="T532" s="87">
        <v>0.17725718021393</v>
      </c>
      <c r="U532" s="87">
        <v>0.44703292846679998</v>
      </c>
      <c r="V532" s="87">
        <v>0.30873423786116999</v>
      </c>
      <c r="W532" s="87">
        <f>+(S532/100)*R532</f>
        <v>147.30258293674225</v>
      </c>
      <c r="Z532" t="e">
        <v>#N/A</v>
      </c>
      <c r="AA532" t="e">
        <v>#N/A</v>
      </c>
    </row>
    <row r="533" spans="1:27">
      <c r="A533" s="51" t="s">
        <v>712</v>
      </c>
      <c r="B533" s="51" t="s">
        <v>8</v>
      </c>
      <c r="C533" s="51">
        <v>5444754</v>
      </c>
      <c r="D533" s="51" t="s">
        <v>713</v>
      </c>
      <c r="E533" s="80">
        <f>+IF(F533="x",1,0)+IF(G533="x",0.25,0)+IF(H533="x",1,0)+IF(I533="x",0.3,0)</f>
        <v>1</v>
      </c>
      <c r="F533" s="85" t="s">
        <v>3212</v>
      </c>
      <c r="G533" s="85"/>
      <c r="H533" s="85"/>
      <c r="I533" s="85"/>
      <c r="J533" s="48"/>
      <c r="K533" s="48"/>
      <c r="L533" s="89">
        <f>+L$5*E533</f>
        <v>1194.3324316200781</v>
      </c>
      <c r="M533" s="89">
        <f>+M$5*E533</f>
        <v>339.09242260294559</v>
      </c>
      <c r="N533" s="89">
        <f>+L533+M533</f>
        <v>1533.4248542230237</v>
      </c>
      <c r="O533" s="89">
        <f>+O$5*E533</f>
        <v>16954.621130147279</v>
      </c>
      <c r="P533" s="73" t="e">
        <v>#N/A</v>
      </c>
      <c r="Q533" s="48" t="e">
        <v>#N/A</v>
      </c>
      <c r="R533" s="87">
        <v>289.6037330094</v>
      </c>
      <c r="S533" s="87">
        <v>0</v>
      </c>
      <c r="T533" s="87">
        <v>0</v>
      </c>
      <c r="U533" s="87">
        <v>0</v>
      </c>
      <c r="V533" s="87">
        <v>0</v>
      </c>
      <c r="W533" s="87">
        <f>+(S533/100)*R533</f>
        <v>0</v>
      </c>
      <c r="Z533" t="e">
        <v>#N/A</v>
      </c>
      <c r="AA533" t="e">
        <v>#N/A</v>
      </c>
    </row>
    <row r="534" spans="1:27">
      <c r="A534" s="51" t="s">
        <v>714</v>
      </c>
      <c r="B534" s="51" t="s">
        <v>8</v>
      </c>
      <c r="C534" s="51">
        <v>5444755</v>
      </c>
      <c r="D534" s="51" t="s">
        <v>715</v>
      </c>
      <c r="E534" s="80">
        <f>+IF(F534="x",1,0)+IF(G534="x",0.25,0)+IF(H534="x",1,0)+IF(I534="x",0.3,0)</f>
        <v>1</v>
      </c>
      <c r="F534" s="85" t="s">
        <v>3212</v>
      </c>
      <c r="G534" s="85"/>
      <c r="H534" s="85"/>
      <c r="I534" s="85"/>
      <c r="J534" s="48"/>
      <c r="K534" s="48"/>
      <c r="L534" s="89">
        <f>+L$5*E534</f>
        <v>1194.3324316200781</v>
      </c>
      <c r="M534" s="89">
        <f>+M$5*E534</f>
        <v>339.09242260294559</v>
      </c>
      <c r="N534" s="89">
        <f>+L534+M534</f>
        <v>1533.4248542230237</v>
      </c>
      <c r="O534" s="89">
        <f>+O$5*E534</f>
        <v>16954.621130147279</v>
      </c>
      <c r="P534" s="73" t="e">
        <v>#N/A</v>
      </c>
      <c r="Q534" s="48" t="e">
        <v>#N/A</v>
      </c>
      <c r="R534" s="87">
        <v>695.27222100455003</v>
      </c>
      <c r="S534" s="87">
        <v>0</v>
      </c>
      <c r="T534" s="87">
        <v>0</v>
      </c>
      <c r="U534" s="87">
        <v>0</v>
      </c>
      <c r="V534" s="87">
        <v>0</v>
      </c>
      <c r="W534" s="87">
        <f>+(S534/100)*R534</f>
        <v>0</v>
      </c>
      <c r="Z534" t="e">
        <v>#N/A</v>
      </c>
      <c r="AA534" t="e">
        <v>#N/A</v>
      </c>
    </row>
    <row r="535" spans="1:27">
      <c r="A535" s="51" t="s">
        <v>671</v>
      </c>
      <c r="B535" s="51" t="s">
        <v>24</v>
      </c>
      <c r="C535" s="51">
        <v>5443444</v>
      </c>
      <c r="D535" s="51" t="s">
        <v>672</v>
      </c>
      <c r="E535" s="80">
        <f>+IF(F535="x",1,0)+IF(G535="x",0.25,0)+IF(H535="x",1,0)+IF(I535="x",0.3,0)</f>
        <v>1</v>
      </c>
      <c r="F535" s="85" t="s">
        <v>3212</v>
      </c>
      <c r="G535" s="85"/>
      <c r="H535" s="85"/>
      <c r="I535" s="85"/>
      <c r="J535" s="48"/>
      <c r="K535" s="48"/>
      <c r="L535" s="89">
        <f>+L$5*E535</f>
        <v>1194.3324316200781</v>
      </c>
      <c r="M535" s="89">
        <f>+M$5*E535</f>
        <v>339.09242260294559</v>
      </c>
      <c r="N535" s="89">
        <f>+L535+M535</f>
        <v>1533.4248542230237</v>
      </c>
      <c r="O535" s="89">
        <f>+O$5*E535</f>
        <v>16954.621130147279</v>
      </c>
      <c r="P535" s="73" t="e">
        <v>#N/A</v>
      </c>
      <c r="Q535" s="48" t="e">
        <v>#N/A</v>
      </c>
      <c r="R535" s="87">
        <v>395.35785750674</v>
      </c>
      <c r="S535" s="87">
        <v>0</v>
      </c>
      <c r="T535" s="87">
        <v>0</v>
      </c>
      <c r="U535" s="87">
        <v>0</v>
      </c>
      <c r="V535" s="87">
        <v>0</v>
      </c>
      <c r="W535" s="87">
        <f>+(S535/100)*R535</f>
        <v>0</v>
      </c>
      <c r="Z535" t="e">
        <v>#N/A</v>
      </c>
      <c r="AA535" t="e">
        <v>#N/A</v>
      </c>
    </row>
    <row r="536" spans="1:27">
      <c r="A536" s="51" t="s">
        <v>716</v>
      </c>
      <c r="B536" s="51" t="s">
        <v>8</v>
      </c>
      <c r="C536" s="51">
        <v>5444746</v>
      </c>
      <c r="D536" s="51" t="s">
        <v>717</v>
      </c>
      <c r="E536" s="80">
        <f>+IF(F536="x",1,0)+IF(G536="x",0.25,0)+IF(H536="x",1,0)+IF(I536="x",0.3,0)</f>
        <v>1</v>
      </c>
      <c r="F536" s="85" t="s">
        <v>3212</v>
      </c>
      <c r="G536" s="85"/>
      <c r="H536" s="85"/>
      <c r="I536" s="85"/>
      <c r="J536" s="48"/>
      <c r="K536" s="48"/>
      <c r="L536" s="89">
        <f>+L$5*E536</f>
        <v>1194.3324316200781</v>
      </c>
      <c r="M536" s="89">
        <f>+M$5*E536</f>
        <v>339.09242260294559</v>
      </c>
      <c r="N536" s="89">
        <f>+L536+M536</f>
        <v>1533.4248542230237</v>
      </c>
      <c r="O536" s="89">
        <f>+O$5*E536</f>
        <v>16954.621130147279</v>
      </c>
      <c r="P536" s="73" t="e">
        <v>#N/A</v>
      </c>
      <c r="Q536" s="48" t="e">
        <v>#N/A</v>
      </c>
      <c r="R536" s="87">
        <v>289.63490949920998</v>
      </c>
      <c r="S536" s="87">
        <v>0</v>
      </c>
      <c r="T536" s="87">
        <v>0</v>
      </c>
      <c r="U536" s="87">
        <v>0</v>
      </c>
      <c r="V536" s="87">
        <v>0</v>
      </c>
      <c r="W536" s="87">
        <f>+(S536/100)*R536</f>
        <v>0</v>
      </c>
      <c r="Z536" t="e">
        <v>#N/A</v>
      </c>
      <c r="AA536" t="e">
        <v>#N/A</v>
      </c>
    </row>
    <row r="537" spans="1:27">
      <c r="A537" s="51" t="s">
        <v>718</v>
      </c>
      <c r="B537" s="51" t="s">
        <v>8</v>
      </c>
      <c r="C537" s="51">
        <v>5444747</v>
      </c>
      <c r="D537" s="51" t="s">
        <v>719</v>
      </c>
      <c r="E537" s="80">
        <f>+IF(F537="x",1,0)+IF(G537="x",0.25,0)+IF(H537="x",1,0)+IF(I537="x",0.3,0)</f>
        <v>1</v>
      </c>
      <c r="F537" s="85" t="s">
        <v>3212</v>
      </c>
      <c r="G537" s="85"/>
      <c r="H537" s="85"/>
      <c r="I537" s="85"/>
      <c r="J537" s="48"/>
      <c r="K537" s="48"/>
      <c r="L537" s="89">
        <f>+L$5*E537</f>
        <v>1194.3324316200781</v>
      </c>
      <c r="M537" s="89">
        <f>+M$5*E537</f>
        <v>339.09242260294559</v>
      </c>
      <c r="N537" s="89">
        <f>+L537+M537</f>
        <v>1533.4248542230237</v>
      </c>
      <c r="O537" s="89">
        <f>+O$5*E537</f>
        <v>16954.621130147279</v>
      </c>
      <c r="P537" s="73" t="e">
        <v>#N/A</v>
      </c>
      <c r="Q537" s="48" t="e">
        <v>#N/A</v>
      </c>
      <c r="R537" s="87">
        <v>172.24927599009001</v>
      </c>
      <c r="S537" s="87">
        <v>0</v>
      </c>
      <c r="T537" s="87">
        <v>0</v>
      </c>
      <c r="U537" s="87">
        <v>0</v>
      </c>
      <c r="V537" s="87">
        <v>0</v>
      </c>
      <c r="W537" s="87">
        <f>+(S537/100)*R537</f>
        <v>0</v>
      </c>
      <c r="Z537" t="e">
        <v>#N/A</v>
      </c>
      <c r="AA537" t="e">
        <v>#N/A</v>
      </c>
    </row>
    <row r="538" spans="1:27">
      <c r="A538" s="52" t="s">
        <v>721</v>
      </c>
      <c r="B538" s="52" t="s">
        <v>8</v>
      </c>
      <c r="C538" s="52">
        <v>5444578</v>
      </c>
      <c r="D538" s="52" t="s">
        <v>722</v>
      </c>
      <c r="E538" s="80">
        <f>+IF(F538="x",1,0)+IF(G538="x",0.25,0)+IF(H538="x",1,0)+IF(I538="x",0.3,0)</f>
        <v>2.5499999999999998</v>
      </c>
      <c r="F538" s="80" t="s">
        <v>3212</v>
      </c>
      <c r="G538" s="80" t="s">
        <v>3212</v>
      </c>
      <c r="H538" s="80" t="s">
        <v>3212</v>
      </c>
      <c r="I538" s="80" t="s">
        <v>3212</v>
      </c>
      <c r="J538" s="48"/>
      <c r="K538" s="48"/>
      <c r="L538" s="89">
        <f>+L$5*E538</f>
        <v>3045.5477006311989</v>
      </c>
      <c r="M538" s="89">
        <f>+M$5*E538</f>
        <v>864.68567763751116</v>
      </c>
      <c r="N538" s="89">
        <f>+L538+M538</f>
        <v>3910.2333782687101</v>
      </c>
      <c r="O538" s="89">
        <f>+O$5*E538</f>
        <v>43234.283881875563</v>
      </c>
      <c r="P538" s="73">
        <v>2.524</v>
      </c>
      <c r="Q538" s="48">
        <v>1.4750000000000001</v>
      </c>
      <c r="R538" s="87">
        <v>1046.615544001</v>
      </c>
      <c r="S538" s="87">
        <v>100</v>
      </c>
      <c r="T538" s="87">
        <v>0.43199867010116999</v>
      </c>
      <c r="U538" s="87">
        <v>0.98605877161026001</v>
      </c>
      <c r="V538" s="87">
        <v>0.85919039253192997</v>
      </c>
      <c r="W538" s="87">
        <f>+(S538/100)*R538</f>
        <v>1046.615544001</v>
      </c>
      <c r="Z538" t="e">
        <v>#N/A</v>
      </c>
      <c r="AA538" t="e">
        <v>#N/A</v>
      </c>
    </row>
    <row r="539" spans="1:27">
      <c r="A539" s="53" t="s">
        <v>723</v>
      </c>
      <c r="B539" s="53" t="s">
        <v>8</v>
      </c>
      <c r="C539" s="53">
        <v>5444580</v>
      </c>
      <c r="D539" s="53" t="s">
        <v>722</v>
      </c>
      <c r="E539" s="80">
        <f>+IF(F539="x",1,0)+IF(G539="x",0.25,0)+IF(H539="x",1,0)+IF(I539="x",0.3,0)+J539+K539</f>
        <v>1.25</v>
      </c>
      <c r="F539" s="80" t="s">
        <v>3212</v>
      </c>
      <c r="G539" s="85" t="s">
        <v>3212</v>
      </c>
      <c r="H539" s="85"/>
      <c r="I539" s="85"/>
      <c r="J539" s="48"/>
      <c r="K539" s="48"/>
      <c r="L539" s="89">
        <f>+L$5*E539</f>
        <v>1492.9155395250975</v>
      </c>
      <c r="M539" s="89">
        <f>+M$5*E539</f>
        <v>423.86552825368199</v>
      </c>
      <c r="N539" s="89">
        <f>+L539+M539</f>
        <v>1916.7810677787795</v>
      </c>
      <c r="O539" s="89">
        <f>+O$5*E539</f>
        <v>21193.276412684099</v>
      </c>
      <c r="P539" s="72"/>
      <c r="Q539" s="48"/>
      <c r="R539" s="87">
        <v>857.15422899936004</v>
      </c>
      <c r="S539" s="87">
        <v>100</v>
      </c>
      <c r="T539" s="87">
        <v>0.47205498814583002</v>
      </c>
      <c r="U539" s="87">
        <v>0.98616385459900002</v>
      </c>
      <c r="V539" s="87">
        <v>0.80286756224847</v>
      </c>
      <c r="W539" s="87">
        <v>857.15422900006001</v>
      </c>
      <c r="Z539" t="e">
        <v>#N/A</v>
      </c>
      <c r="AA539" t="e">
        <v>#N/A</v>
      </c>
    </row>
    <row r="540" spans="1:27">
      <c r="A540" s="51" t="s">
        <v>724</v>
      </c>
      <c r="B540" s="51" t="s">
        <v>8</v>
      </c>
      <c r="C540" s="51">
        <v>5444748</v>
      </c>
      <c r="D540" s="51" t="s">
        <v>725</v>
      </c>
      <c r="E540" s="80">
        <f>+IF(F540="x",1,0)+IF(G540="x",0.25,0)+IF(H540="x",1,0)+IF(I540="x",0.3,0)</f>
        <v>1</v>
      </c>
      <c r="F540" s="85" t="s">
        <v>3212</v>
      </c>
      <c r="G540" s="85"/>
      <c r="H540" s="85"/>
      <c r="I540" s="85"/>
      <c r="J540" s="48"/>
      <c r="K540" s="48"/>
      <c r="L540" s="89">
        <f>+L$5*E540</f>
        <v>1194.3324316200781</v>
      </c>
      <c r="M540" s="89">
        <f>+M$5*E540</f>
        <v>339.09242260294559</v>
      </c>
      <c r="N540" s="89">
        <f>+L540+M540</f>
        <v>1533.4248542230237</v>
      </c>
      <c r="O540" s="89">
        <f>+O$5*E540</f>
        <v>16954.621130147279</v>
      </c>
      <c r="P540" s="73" t="e">
        <v>#N/A</v>
      </c>
      <c r="Q540" s="48" t="e">
        <v>#N/A</v>
      </c>
      <c r="R540" s="87">
        <v>270.85578150753003</v>
      </c>
      <c r="S540" s="87">
        <v>0</v>
      </c>
      <c r="T540" s="87">
        <v>0</v>
      </c>
      <c r="U540" s="87">
        <v>0</v>
      </c>
      <c r="V540" s="87">
        <v>0</v>
      </c>
      <c r="W540" s="87">
        <f>+(S540/100)*R540</f>
        <v>0</v>
      </c>
      <c r="Z540" t="e">
        <v>#N/A</v>
      </c>
      <c r="AA540" t="e">
        <v>#N/A</v>
      </c>
    </row>
    <row r="541" spans="1:27">
      <c r="A541" s="52" t="s">
        <v>726</v>
      </c>
      <c r="B541" s="52" t="s">
        <v>8</v>
      </c>
      <c r="C541" s="52">
        <v>5444582</v>
      </c>
      <c r="D541" s="52" t="s">
        <v>727</v>
      </c>
      <c r="E541" s="80">
        <f>+IF(F541="x",1,0)+IF(G541="x",0.25,0)+IF(H541="x",1,0)+IF(I541="x",0.3,0)</f>
        <v>2.25</v>
      </c>
      <c r="F541" s="80" t="s">
        <v>3212</v>
      </c>
      <c r="G541" s="80" t="s">
        <v>3212</v>
      </c>
      <c r="H541" s="80" t="s">
        <v>3212</v>
      </c>
      <c r="I541" s="85"/>
      <c r="J541" s="48"/>
      <c r="K541" s="48"/>
      <c r="L541" s="89">
        <f>+L$5*E541</f>
        <v>2687.2479711451756</v>
      </c>
      <c r="M541" s="89">
        <f>+M$5*E541</f>
        <v>762.95795085662758</v>
      </c>
      <c r="N541" s="89">
        <f>+L541+M541</f>
        <v>3450.2059220018032</v>
      </c>
      <c r="O541" s="89">
        <f>+O$5*E541</f>
        <v>38147.897542831379</v>
      </c>
      <c r="P541" s="73">
        <v>1.841</v>
      </c>
      <c r="Q541" s="48" t="s">
        <v>3228</v>
      </c>
      <c r="R541" s="87">
        <v>486.81109849359001</v>
      </c>
      <c r="S541" s="87">
        <v>100</v>
      </c>
      <c r="T541" s="87">
        <v>0.71754461526871005</v>
      </c>
      <c r="U541" s="87">
        <v>0.90216124057769997</v>
      </c>
      <c r="V541" s="87">
        <v>0.78128662579496</v>
      </c>
      <c r="W541" s="87">
        <f>+(S541/100)*R541</f>
        <v>486.81109849359001</v>
      </c>
      <c r="Z541" t="e">
        <v>#N/A</v>
      </c>
      <c r="AA541" t="e">
        <v>#N/A</v>
      </c>
    </row>
    <row r="542" spans="1:27">
      <c r="A542" s="53" t="s">
        <v>728</v>
      </c>
      <c r="B542" s="54" t="s">
        <v>8</v>
      </c>
      <c r="C542" s="53">
        <v>5444584</v>
      </c>
      <c r="D542" s="53" t="s">
        <v>727</v>
      </c>
      <c r="E542" s="80">
        <f>+IF(F542="x",1,0)+IF(G542="x",0.25,0)+IF(H542="x",1,0)+IF(I542="x",0.3,0)+J542+K542</f>
        <v>1.25</v>
      </c>
      <c r="F542" s="80" t="s">
        <v>3212</v>
      </c>
      <c r="G542" s="85" t="s">
        <v>3212</v>
      </c>
      <c r="H542" s="85"/>
      <c r="I542" s="85"/>
      <c r="J542" s="48"/>
      <c r="K542" s="48"/>
      <c r="L542" s="89">
        <f>+L$5*E542</f>
        <v>1492.9155395250975</v>
      </c>
      <c r="M542" s="89">
        <f>+M$5*E542</f>
        <v>423.86552825368199</v>
      </c>
      <c r="N542" s="89">
        <f>+L542+M542</f>
        <v>1916.7810677787795</v>
      </c>
      <c r="O542" s="89">
        <f>+O$5*E542</f>
        <v>21193.276412684099</v>
      </c>
      <c r="P542" s="72"/>
      <c r="Q542" s="48"/>
      <c r="R542" s="87">
        <v>276.41971599764003</v>
      </c>
      <c r="S542" s="87">
        <v>100</v>
      </c>
      <c r="T542" s="87">
        <v>0.79334676265716997</v>
      </c>
      <c r="U542" s="87">
        <v>0.97680687904357999</v>
      </c>
      <c r="V542" s="87">
        <v>0.89061697151350006</v>
      </c>
      <c r="W542" s="87">
        <v>276.41971599679999</v>
      </c>
      <c r="Z542" t="e">
        <v>#N/A</v>
      </c>
      <c r="AA542" t="e">
        <v>#N/A</v>
      </c>
    </row>
    <row r="543" spans="1:27">
      <c r="A543" s="51" t="s">
        <v>729</v>
      </c>
      <c r="B543" s="51" t="s">
        <v>8</v>
      </c>
      <c r="C543" s="51">
        <v>5444749</v>
      </c>
      <c r="D543" s="51" t="s">
        <v>730</v>
      </c>
      <c r="E543" s="80">
        <f>+IF(F543="x",1,0)+IF(G543="x",0.25,0)+IF(H543="x",1,0)+IF(I543="x",0.3,0)</f>
        <v>1</v>
      </c>
      <c r="F543" s="85" t="s">
        <v>3212</v>
      </c>
      <c r="G543" s="85"/>
      <c r="H543" s="85"/>
      <c r="I543" s="85"/>
      <c r="J543" s="48"/>
      <c r="K543" s="48"/>
      <c r="L543" s="89">
        <f>+L$5*E543</f>
        <v>1194.3324316200781</v>
      </c>
      <c r="M543" s="89">
        <f>+M$5*E543</f>
        <v>339.09242260294559</v>
      </c>
      <c r="N543" s="89">
        <f>+L543+M543</f>
        <v>1533.4248542230237</v>
      </c>
      <c r="O543" s="89">
        <f>+O$5*E543</f>
        <v>16954.621130147279</v>
      </c>
      <c r="P543" s="73" t="e">
        <v>#N/A</v>
      </c>
      <c r="Q543" s="48" t="e">
        <v>#N/A</v>
      </c>
      <c r="R543" s="87">
        <v>258.04017849193002</v>
      </c>
      <c r="S543" s="87">
        <v>0</v>
      </c>
      <c r="T543" s="87">
        <v>0</v>
      </c>
      <c r="U543" s="87">
        <v>0</v>
      </c>
      <c r="V543" s="87">
        <v>0</v>
      </c>
      <c r="W543" s="87">
        <f>+(S543/100)*R543</f>
        <v>0</v>
      </c>
      <c r="Z543" t="e">
        <v>#N/A</v>
      </c>
      <c r="AA543" t="e">
        <v>#N/A</v>
      </c>
    </row>
    <row r="544" spans="1:27">
      <c r="A544" s="51" t="s">
        <v>731</v>
      </c>
      <c r="B544" s="51" t="s">
        <v>8</v>
      </c>
      <c r="C544" s="51">
        <v>5443587</v>
      </c>
      <c r="D544" s="51" t="s">
        <v>732</v>
      </c>
      <c r="E544" s="80">
        <f>+IF(F544="x",1,0)+IF(G544="x",0.25,0)+IF(H544="x",1,0)+IF(I544="x",0.3,0)</f>
        <v>1</v>
      </c>
      <c r="F544" s="85" t="s">
        <v>3212</v>
      </c>
      <c r="G544" s="85"/>
      <c r="H544" s="85"/>
      <c r="I544" s="85"/>
      <c r="J544" s="48"/>
      <c r="K544" s="48"/>
      <c r="L544" s="89">
        <f>+L$5*E544</f>
        <v>1194.3324316200781</v>
      </c>
      <c r="M544" s="89">
        <f>+M$5*E544</f>
        <v>339.09242260294559</v>
      </c>
      <c r="N544" s="89">
        <f>+L544+M544</f>
        <v>1533.4248542230237</v>
      </c>
      <c r="O544" s="89">
        <f>+O$5*E544</f>
        <v>16954.621130147279</v>
      </c>
      <c r="P544" s="73" t="e">
        <v>#N/A</v>
      </c>
      <c r="Q544" s="48" t="e">
        <v>#N/A</v>
      </c>
      <c r="R544" s="87">
        <v>813.80069899062005</v>
      </c>
      <c r="S544" s="87">
        <v>0</v>
      </c>
      <c r="T544" s="87">
        <v>0</v>
      </c>
      <c r="U544" s="87">
        <v>0</v>
      </c>
      <c r="V544" s="87">
        <v>0</v>
      </c>
      <c r="W544" s="87">
        <f>+(S544/100)*R544</f>
        <v>0</v>
      </c>
      <c r="Z544" t="e">
        <v>#N/A</v>
      </c>
      <c r="AA544" t="e">
        <v>#N/A</v>
      </c>
    </row>
    <row r="545" spans="1:27">
      <c r="A545" s="52" t="s">
        <v>733</v>
      </c>
      <c r="B545" s="52" t="s">
        <v>8</v>
      </c>
      <c r="C545" s="52">
        <v>5443588</v>
      </c>
      <c r="D545" s="52" t="s">
        <v>734</v>
      </c>
      <c r="E545" s="80">
        <f>+IF(F545="x",1,0)+IF(G545="x",0.25,0)+IF(H545="x",1,0)+IF(I545="x",0.3,0)</f>
        <v>1</v>
      </c>
      <c r="F545" s="85" t="s">
        <v>3212</v>
      </c>
      <c r="G545" s="85"/>
      <c r="H545" s="85"/>
      <c r="I545" s="85"/>
      <c r="J545" s="48"/>
      <c r="K545" s="48"/>
      <c r="L545" s="89">
        <f>+L$5*E545</f>
        <v>1194.3324316200781</v>
      </c>
      <c r="M545" s="89">
        <f>+M$5*E545</f>
        <v>339.09242260294559</v>
      </c>
      <c r="N545" s="89">
        <f>+L545+M545</f>
        <v>1533.4248542230237</v>
      </c>
      <c r="O545" s="89">
        <f>+O$5*E545</f>
        <v>16954.621130147279</v>
      </c>
      <c r="P545" s="73" t="e">
        <v>#N/A</v>
      </c>
      <c r="Q545" s="48" t="e">
        <v>#N/A</v>
      </c>
      <c r="R545" s="87">
        <v>650.58696350004004</v>
      </c>
      <c r="S545" s="87">
        <v>1.7897000000000001</v>
      </c>
      <c r="T545" s="87">
        <v>2.4391259998083E-2</v>
      </c>
      <c r="U545" s="87">
        <v>4.3525785207747997E-2</v>
      </c>
      <c r="V545" s="87">
        <v>3.3516956493257997E-2</v>
      </c>
      <c r="W545" s="87">
        <f>+(S545/100)*R545</f>
        <v>11.643554885760217</v>
      </c>
      <c r="Z545" t="e">
        <v>#N/A</v>
      </c>
      <c r="AA545" t="e">
        <v>#N/A</v>
      </c>
    </row>
    <row r="546" spans="1:27">
      <c r="A546" s="52" t="s">
        <v>735</v>
      </c>
      <c r="B546" s="52" t="s">
        <v>8</v>
      </c>
      <c r="C546" s="52">
        <v>5443589</v>
      </c>
      <c r="D546" s="52" t="s">
        <v>736</v>
      </c>
      <c r="E546" s="80">
        <f>+IF(F546="x",1,0)+IF(G546="x",0.25,0)+IF(H546="x",1,0)+IF(I546="x",0.3,0)</f>
        <v>1.25</v>
      </c>
      <c r="F546" s="80" t="s">
        <v>3212</v>
      </c>
      <c r="G546" s="80" t="s">
        <v>3212</v>
      </c>
      <c r="H546" s="85"/>
      <c r="I546" s="85"/>
      <c r="J546" s="48"/>
      <c r="K546" s="48"/>
      <c r="L546" s="89">
        <f>+L$5*E546</f>
        <v>1492.9155395250975</v>
      </c>
      <c r="M546" s="89">
        <f>+M$5*E546</f>
        <v>423.86552825368199</v>
      </c>
      <c r="N546" s="89">
        <f>+L546+M546</f>
        <v>1916.7810677787795</v>
      </c>
      <c r="O546" s="89">
        <f>+O$5*E546</f>
        <v>21193.276412684099</v>
      </c>
      <c r="P546" s="73" t="e">
        <v>#N/A</v>
      </c>
      <c r="Q546" s="48" t="e">
        <v>#N/A</v>
      </c>
      <c r="R546" s="87">
        <v>647.33198900955995</v>
      </c>
      <c r="S546" s="87">
        <v>40.757899999999999</v>
      </c>
      <c r="T546" s="87">
        <v>1.8398579210042999E-2</v>
      </c>
      <c r="U546" s="87">
        <v>0.13877786695957001</v>
      </c>
      <c r="V546" s="87">
        <v>7.2485148580745007E-2</v>
      </c>
      <c r="W546" s="87">
        <f>+(S546/100)*R546</f>
        <v>263.8389247485274</v>
      </c>
      <c r="Z546" t="e">
        <v>#N/A</v>
      </c>
      <c r="AA546" t="e">
        <v>#N/A</v>
      </c>
    </row>
    <row r="547" spans="1:27">
      <c r="A547" s="52" t="s">
        <v>737</v>
      </c>
      <c r="B547" s="52" t="s">
        <v>8</v>
      </c>
      <c r="C547" s="52">
        <v>5443590</v>
      </c>
      <c r="D547" s="52" t="s">
        <v>738</v>
      </c>
      <c r="E547" s="80">
        <f>+IF(F547="x",1,0)+IF(G547="x",0.25,0)+IF(H547="x",1,0)+IF(I547="x",0.3,0)</f>
        <v>1.25</v>
      </c>
      <c r="F547" s="80" t="s">
        <v>3212</v>
      </c>
      <c r="G547" s="80" t="s">
        <v>3212</v>
      </c>
      <c r="H547" s="85"/>
      <c r="I547" s="85"/>
      <c r="J547" s="48"/>
      <c r="K547" s="48"/>
      <c r="L547" s="89">
        <f>+L$5*E547</f>
        <v>1492.9155395250975</v>
      </c>
      <c r="M547" s="89">
        <f>+M$5*E547</f>
        <v>423.86552825368199</v>
      </c>
      <c r="N547" s="89">
        <f>+L547+M547</f>
        <v>1916.7810677787795</v>
      </c>
      <c r="O547" s="89">
        <f>+O$5*E547</f>
        <v>21193.276412684099</v>
      </c>
      <c r="P547" s="72">
        <v>2.6120000000000001</v>
      </c>
      <c r="Q547" s="48">
        <v>2.3780000000000001</v>
      </c>
      <c r="R547" s="87">
        <v>644.12569099202005</v>
      </c>
      <c r="S547" s="87">
        <v>62.724800000000002</v>
      </c>
      <c r="T547" s="87">
        <v>1.8398579210042999E-2</v>
      </c>
      <c r="U547" s="87">
        <v>0.26147010922432001</v>
      </c>
      <c r="V547" s="87">
        <v>0.15046946137377001</v>
      </c>
      <c r="W547" s="87">
        <f>+(S547/100)*R547</f>
        <v>404.0265514233626</v>
      </c>
      <c r="Z547">
        <v>2.6120000000000001</v>
      </c>
      <c r="AA547">
        <v>2.3780000000000001</v>
      </c>
    </row>
    <row r="548" spans="1:27">
      <c r="A548" s="52" t="s">
        <v>739</v>
      </c>
      <c r="B548" s="52" t="s">
        <v>8</v>
      </c>
      <c r="C548" s="52">
        <v>5443591</v>
      </c>
      <c r="D548" s="52" t="s">
        <v>740</v>
      </c>
      <c r="E548" s="80">
        <f>+IF(F548="x",1,0)+IF(G548="x",0.25,0)+IF(H548="x",1,0)+IF(I548="x",0.3,0)</f>
        <v>1.25</v>
      </c>
      <c r="F548" s="80" t="s">
        <v>3212</v>
      </c>
      <c r="G548" s="80" t="s">
        <v>3212</v>
      </c>
      <c r="H548" s="85"/>
      <c r="I548" s="85"/>
      <c r="J548" s="48"/>
      <c r="K548" s="48"/>
      <c r="L548" s="89">
        <f>+L$5*E548</f>
        <v>1492.9155395250975</v>
      </c>
      <c r="M548" s="89">
        <f>+M$5*E548</f>
        <v>423.86552825368199</v>
      </c>
      <c r="N548" s="89">
        <f>+L548+M548</f>
        <v>1916.7810677787795</v>
      </c>
      <c r="O548" s="89">
        <f>+O$5*E548</f>
        <v>21193.276412684099</v>
      </c>
      <c r="P548" s="73">
        <v>2.5089999999999999</v>
      </c>
      <c r="Q548" s="48" t="s">
        <v>3228</v>
      </c>
      <c r="R548" s="87">
        <v>641.52037951041996</v>
      </c>
      <c r="S548" s="87">
        <v>96.420100000000005</v>
      </c>
      <c r="T548" s="87">
        <v>8.6946435272693995E-2</v>
      </c>
      <c r="U548" s="87">
        <v>0.28806918859482</v>
      </c>
      <c r="V548" s="87">
        <v>0.16745513110117999</v>
      </c>
      <c r="W548" s="87">
        <f>+(S548/100)*R548</f>
        <v>618.55459144432643</v>
      </c>
      <c r="Z548" t="e">
        <v>#N/A</v>
      </c>
      <c r="AA548" t="e">
        <v>#N/A</v>
      </c>
    </row>
    <row r="549" spans="1:27">
      <c r="A549" s="52" t="s">
        <v>741</v>
      </c>
      <c r="B549" s="52" t="s">
        <v>8</v>
      </c>
      <c r="C549" s="52">
        <v>5443592</v>
      </c>
      <c r="D549" s="52" t="s">
        <v>742</v>
      </c>
      <c r="E549" s="80">
        <f>+IF(F549="x",1,0)+IF(G549="x",0.25,0)+IF(H549="x",1,0)+IF(I549="x",0.3,0)</f>
        <v>1.25</v>
      </c>
      <c r="F549" s="80" t="s">
        <v>3212</v>
      </c>
      <c r="G549" s="80" t="s">
        <v>3212</v>
      </c>
      <c r="H549" s="85"/>
      <c r="I549" s="85"/>
      <c r="J549" s="48"/>
      <c r="K549" s="48"/>
      <c r="L549" s="89">
        <f>+L$5*E549</f>
        <v>1492.9155395250975</v>
      </c>
      <c r="M549" s="89">
        <f>+M$5*E549</f>
        <v>423.86552825368199</v>
      </c>
      <c r="N549" s="89">
        <f>+L549+M549</f>
        <v>1916.7810677787795</v>
      </c>
      <c r="O549" s="89">
        <f>+O$5*E549</f>
        <v>21193.276412684099</v>
      </c>
      <c r="P549" s="73">
        <v>2.5209999999999999</v>
      </c>
      <c r="Q549" s="48">
        <v>2.2730000000000001</v>
      </c>
      <c r="R549" s="87">
        <v>628.25441948917</v>
      </c>
      <c r="S549" s="87">
        <v>100</v>
      </c>
      <c r="T549" s="87">
        <v>8.8102914392947998E-2</v>
      </c>
      <c r="U549" s="87">
        <v>0.32339447736740001</v>
      </c>
      <c r="V549" s="87">
        <v>0.16039388807318</v>
      </c>
      <c r="W549" s="87">
        <f>+(S549/100)*R549</f>
        <v>628.25441948917</v>
      </c>
      <c r="Z549" t="e">
        <v>#N/A</v>
      </c>
      <c r="AA549" t="e">
        <v>#N/A</v>
      </c>
    </row>
    <row r="550" spans="1:27">
      <c r="A550" s="51" t="s">
        <v>673</v>
      </c>
      <c r="B550" s="51" t="s">
        <v>24</v>
      </c>
      <c r="C550" s="51">
        <v>5443446</v>
      </c>
      <c r="D550" s="51" t="s">
        <v>674</v>
      </c>
      <c r="E550" s="80">
        <f>+IF(F550="x",1,0)+IF(G550="x",0.25,0)+IF(H550="x",1,0)+IF(I550="x",0.3,0)</f>
        <v>1</v>
      </c>
      <c r="F550" s="85" t="s">
        <v>3212</v>
      </c>
      <c r="G550" s="85"/>
      <c r="H550" s="85"/>
      <c r="I550" s="85"/>
      <c r="J550" s="48"/>
      <c r="K550" s="48"/>
      <c r="L550" s="89">
        <f>+L$5*E550</f>
        <v>1194.3324316200781</v>
      </c>
      <c r="M550" s="89">
        <f>+M$5*E550</f>
        <v>339.09242260294559</v>
      </c>
      <c r="N550" s="89">
        <f>+L550+M550</f>
        <v>1533.4248542230237</v>
      </c>
      <c r="O550" s="89">
        <f>+O$5*E550</f>
        <v>16954.621130147279</v>
      </c>
      <c r="P550" s="73" t="e">
        <v>#N/A</v>
      </c>
      <c r="Q550" s="48" t="e">
        <v>#N/A</v>
      </c>
      <c r="R550" s="87">
        <v>638.65460151348998</v>
      </c>
      <c r="S550" s="87">
        <v>0</v>
      </c>
      <c r="T550" s="87">
        <v>0</v>
      </c>
      <c r="U550" s="87">
        <v>0</v>
      </c>
      <c r="V550" s="87">
        <v>0</v>
      </c>
      <c r="W550" s="87">
        <f>+(S550/100)*R550</f>
        <v>0</v>
      </c>
      <c r="Z550" t="e">
        <v>#N/A</v>
      </c>
      <c r="AA550" t="e">
        <v>#N/A</v>
      </c>
    </row>
    <row r="551" spans="1:27">
      <c r="A551" s="52" t="s">
        <v>745</v>
      </c>
      <c r="B551" s="52" t="s">
        <v>8</v>
      </c>
      <c r="C551" s="52">
        <v>5444690</v>
      </c>
      <c r="D551" s="52" t="s">
        <v>746</v>
      </c>
      <c r="E551" s="80">
        <f>+IF(F551="x",1,0)+IF(G551="x",0.25,0)+IF(H551="x",1,0)+IF(I551="x",0.3,0)</f>
        <v>2.5499999999999998</v>
      </c>
      <c r="F551" s="80" t="s">
        <v>3212</v>
      </c>
      <c r="G551" s="80" t="s">
        <v>3212</v>
      </c>
      <c r="H551" s="80" t="s">
        <v>3212</v>
      </c>
      <c r="I551" s="80" t="s">
        <v>3212</v>
      </c>
      <c r="J551" s="48"/>
      <c r="K551" s="48"/>
      <c r="L551" s="89">
        <f>+L$5*E551</f>
        <v>3045.5477006311989</v>
      </c>
      <c r="M551" s="89">
        <f>+M$5*E551</f>
        <v>864.68567763751116</v>
      </c>
      <c r="N551" s="89">
        <f>+L551+M551</f>
        <v>3910.2333782687101</v>
      </c>
      <c r="O551" s="89">
        <f>+O$5*E551</f>
        <v>43234.283881875563</v>
      </c>
      <c r="P551" s="73">
        <v>1.5249999999999999</v>
      </c>
      <c r="Q551" s="48" t="s">
        <v>3228</v>
      </c>
      <c r="R551" s="87">
        <v>899.12384050053004</v>
      </c>
      <c r="S551" s="87">
        <v>100</v>
      </c>
      <c r="T551" s="87">
        <v>0.63480359315872004</v>
      </c>
      <c r="U551" s="87">
        <v>0.89616852998733998</v>
      </c>
      <c r="V551" s="87">
        <v>0.75852259434045999</v>
      </c>
      <c r="W551" s="87">
        <f>+(S551/100)*R551</f>
        <v>899.12384050053004</v>
      </c>
      <c r="Z551" t="e">
        <v>#N/A</v>
      </c>
      <c r="AA551" t="e">
        <v>#N/A</v>
      </c>
    </row>
    <row r="552" spans="1:27">
      <c r="A552" s="52" t="s">
        <v>747</v>
      </c>
      <c r="B552" s="52" t="s">
        <v>8</v>
      </c>
      <c r="C552" s="52">
        <v>5444689</v>
      </c>
      <c r="D552" s="52" t="s">
        <v>748</v>
      </c>
      <c r="E552" s="80">
        <f>+IF(F552="x",1,0)+IF(G552="x",0.25,0)+IF(H552="x",1,0)+IF(I552="x",0.3,0)</f>
        <v>2.25</v>
      </c>
      <c r="F552" s="80" t="s">
        <v>3212</v>
      </c>
      <c r="G552" s="80" t="s">
        <v>3212</v>
      </c>
      <c r="H552" s="80" t="s">
        <v>3212</v>
      </c>
      <c r="I552" s="85"/>
      <c r="J552" s="48"/>
      <c r="K552" s="48"/>
      <c r="L552" s="89">
        <f>+L$5*E552</f>
        <v>2687.2479711451756</v>
      </c>
      <c r="M552" s="89">
        <f>+M$5*E552</f>
        <v>762.95795085662758</v>
      </c>
      <c r="N552" s="89">
        <f>+L552+M552</f>
        <v>3450.2059220018032</v>
      </c>
      <c r="O552" s="89">
        <f>+O$5*E552</f>
        <v>38147.897542831379</v>
      </c>
      <c r="P552" s="128">
        <v>1.577</v>
      </c>
      <c r="Q552" s="48" t="s">
        <v>3228</v>
      </c>
      <c r="R552" s="87">
        <v>898.65256249905997</v>
      </c>
      <c r="S552" s="87">
        <v>100</v>
      </c>
      <c r="T552" s="87">
        <v>0.73163264989853005</v>
      </c>
      <c r="U552" s="87">
        <v>1.0680638551712001</v>
      </c>
      <c r="V552" s="87">
        <v>0.84394920329025003</v>
      </c>
      <c r="W552" s="87">
        <f>+(S552/100)*R552</f>
        <v>898.65256249905997</v>
      </c>
      <c r="Z552" t="e">
        <v>#N/A</v>
      </c>
      <c r="AA552" t="e">
        <v>#N/A</v>
      </c>
    </row>
    <row r="553" spans="1:27">
      <c r="A553" s="52" t="s">
        <v>749</v>
      </c>
      <c r="B553" s="52" t="s">
        <v>8</v>
      </c>
      <c r="C553" s="52">
        <v>5444688</v>
      </c>
      <c r="D553" s="52" t="s">
        <v>750</v>
      </c>
      <c r="E553" s="80">
        <f>+IF(F553="x",1,0)+IF(G553="x",0.25,0)+IF(H553="x",1,0)+IF(I553="x",0.3,0)</f>
        <v>2.25</v>
      </c>
      <c r="F553" s="80" t="s">
        <v>3212</v>
      </c>
      <c r="G553" s="80" t="s">
        <v>3212</v>
      </c>
      <c r="H553" s="80" t="s">
        <v>3212</v>
      </c>
      <c r="I553" s="85"/>
      <c r="J553" s="48"/>
      <c r="K553" s="48"/>
      <c r="L553" s="89">
        <f>+L$5*E553</f>
        <v>2687.2479711451756</v>
      </c>
      <c r="M553" s="89">
        <f>+M$5*E553</f>
        <v>762.95795085662758</v>
      </c>
      <c r="N553" s="89">
        <f>+L553+M553</f>
        <v>3450.2059220018032</v>
      </c>
      <c r="O553" s="89">
        <f>+O$5*E553</f>
        <v>38147.897542831379</v>
      </c>
      <c r="P553" s="73">
        <v>1.669</v>
      </c>
      <c r="Q553" s="48">
        <v>1.387</v>
      </c>
      <c r="R553" s="87">
        <v>899.37247049673999</v>
      </c>
      <c r="S553" s="87">
        <v>100</v>
      </c>
      <c r="T553" s="87">
        <v>0.72227567434311002</v>
      </c>
      <c r="U553" s="87">
        <v>1.1573232412337999</v>
      </c>
      <c r="V553" s="87">
        <v>0.91130875285100998</v>
      </c>
      <c r="W553" s="87">
        <f>+(S553/100)*R553</f>
        <v>899.37247049673999</v>
      </c>
      <c r="Z553" t="e">
        <v>#N/A</v>
      </c>
      <c r="AA553" t="e">
        <v>#N/A</v>
      </c>
    </row>
    <row r="554" spans="1:27">
      <c r="A554" s="51" t="s">
        <v>1495</v>
      </c>
      <c r="B554" s="51" t="s">
        <v>8</v>
      </c>
      <c r="C554" s="51">
        <v>8550129</v>
      </c>
      <c r="D554" s="51" t="s">
        <v>2874</v>
      </c>
      <c r="E554" s="80">
        <f>+IF(F554="x",1,0)+IF(G554="x",0.25,0)+IF(H554="x",1,0)+IF(I554="x",0.3,0)</f>
        <v>1</v>
      </c>
      <c r="F554" s="85" t="s">
        <v>3212</v>
      </c>
      <c r="G554" s="85"/>
      <c r="H554" s="85"/>
      <c r="I554" s="85"/>
      <c r="J554" s="48"/>
      <c r="K554" s="48"/>
      <c r="L554" s="89">
        <f>+L$5*E554</f>
        <v>1194.3324316200781</v>
      </c>
      <c r="M554" s="89">
        <f>+M$5*E554</f>
        <v>339.09242260294559</v>
      </c>
      <c r="N554" s="89">
        <f>+L554+M554</f>
        <v>1533.4248542230237</v>
      </c>
      <c r="O554" s="89">
        <f>+O$5*E554</f>
        <v>16954.621130147279</v>
      </c>
      <c r="P554" s="128" t="e">
        <v>#N/A</v>
      </c>
      <c r="Q554" s="48" t="e">
        <v>#N/A</v>
      </c>
      <c r="R554" s="87">
        <v>533.70586999841998</v>
      </c>
      <c r="S554" s="87">
        <v>0</v>
      </c>
      <c r="T554" s="87">
        <v>0</v>
      </c>
      <c r="U554" s="87">
        <v>0</v>
      </c>
      <c r="V554" s="87">
        <v>0</v>
      </c>
      <c r="W554" s="87">
        <f>+(S554/100)*R554</f>
        <v>0</v>
      </c>
      <c r="Z554" t="e">
        <v>#N/A</v>
      </c>
      <c r="AA554" t="e">
        <v>#N/A</v>
      </c>
    </row>
    <row r="555" spans="1:27">
      <c r="A555" s="52" t="s">
        <v>752</v>
      </c>
      <c r="B555" s="52" t="s">
        <v>8</v>
      </c>
      <c r="C555" s="52">
        <v>5444685</v>
      </c>
      <c r="D555" s="52" t="s">
        <v>753</v>
      </c>
      <c r="E555" s="80">
        <f>+IF(F555="x",1,0)+IF(G555="x",0.25,0)+IF(H555="x",1,0)+IF(I555="x",0.3,0)</f>
        <v>2.25</v>
      </c>
      <c r="F555" s="80" t="s">
        <v>3212</v>
      </c>
      <c r="G555" s="80" t="s">
        <v>3212</v>
      </c>
      <c r="H555" s="80" t="s">
        <v>3212</v>
      </c>
      <c r="I555" s="85"/>
      <c r="J555" s="48"/>
      <c r="K555" s="48"/>
      <c r="L555" s="89">
        <f>+L$5*E555</f>
        <v>2687.2479711451756</v>
      </c>
      <c r="M555" s="89">
        <f>+M$5*E555</f>
        <v>762.95795085662758</v>
      </c>
      <c r="N555" s="89">
        <f>+L555+M555</f>
        <v>3450.2059220018032</v>
      </c>
      <c r="O555" s="89">
        <f>+O$5*E555</f>
        <v>38147.897542831379</v>
      </c>
      <c r="P555" s="73">
        <v>1.776</v>
      </c>
      <c r="Q555" s="48">
        <v>1.571</v>
      </c>
      <c r="R555" s="87">
        <v>1197.6562244936999</v>
      </c>
      <c r="S555" s="87">
        <v>100</v>
      </c>
      <c r="T555" s="87">
        <v>0.69935631752014005</v>
      </c>
      <c r="U555" s="87">
        <v>1.2284994125366</v>
      </c>
      <c r="V555" s="87">
        <v>0.91995404204901998</v>
      </c>
      <c r="W555" s="87">
        <f>+(S555/100)*R555</f>
        <v>1197.6562244936999</v>
      </c>
      <c r="Z555" t="e">
        <v>#N/A</v>
      </c>
      <c r="AA555" t="e">
        <v>#N/A</v>
      </c>
    </row>
    <row r="556" spans="1:27">
      <c r="A556" s="52" t="s">
        <v>754</v>
      </c>
      <c r="B556" s="52" t="s">
        <v>8</v>
      </c>
      <c r="C556" s="52">
        <v>5444684</v>
      </c>
      <c r="D556" s="52" t="s">
        <v>755</v>
      </c>
      <c r="E556" s="80">
        <f>+IF(F556="x",1,0)+IF(G556="x",0.25,0)+IF(H556="x",1,0)+IF(I556="x",0.3,0)</f>
        <v>2.25</v>
      </c>
      <c r="F556" s="80" t="s">
        <v>3212</v>
      </c>
      <c r="G556" s="80" t="s">
        <v>3212</v>
      </c>
      <c r="H556" s="80" t="s">
        <v>3212</v>
      </c>
      <c r="I556" s="85"/>
      <c r="J556" s="48"/>
      <c r="K556" s="48"/>
      <c r="L556" s="89">
        <f>+L$5*E556</f>
        <v>2687.2479711451756</v>
      </c>
      <c r="M556" s="89">
        <f>+M$5*E556</f>
        <v>762.95795085662758</v>
      </c>
      <c r="N556" s="89">
        <f>+L556+M556</f>
        <v>3450.2059220018032</v>
      </c>
      <c r="O556" s="89">
        <f>+O$5*E556</f>
        <v>38147.897542831379</v>
      </c>
      <c r="P556" s="73">
        <v>2.4940000000000002</v>
      </c>
      <c r="Q556" s="48">
        <v>1.65</v>
      </c>
      <c r="R556" s="87">
        <v>549.60827600158996</v>
      </c>
      <c r="S556" s="87">
        <v>100</v>
      </c>
      <c r="T556" s="87">
        <v>0.66340023279189997</v>
      </c>
      <c r="U556" s="87">
        <v>1.1148488521576001</v>
      </c>
      <c r="V556" s="87">
        <v>0.83865860560361005</v>
      </c>
      <c r="W556" s="87">
        <f>+(S556/100)*R556</f>
        <v>549.60827600158996</v>
      </c>
      <c r="Z556" t="e">
        <v>#N/A</v>
      </c>
      <c r="AA556" t="e">
        <v>#N/A</v>
      </c>
    </row>
    <row r="557" spans="1:27">
      <c r="A557" s="52" t="s">
        <v>756</v>
      </c>
      <c r="B557" s="52" t="s">
        <v>8</v>
      </c>
      <c r="C557" s="52">
        <v>10031293</v>
      </c>
      <c r="D557" s="52" t="s">
        <v>757</v>
      </c>
      <c r="E557" s="80">
        <f>+IF(F557="x",1,0)+IF(G557="x",0.25,0)+IF(H557="x",1,0)+IF(I557="x",0.3,0)</f>
        <v>1.55</v>
      </c>
      <c r="F557" s="80" t="s">
        <v>3212</v>
      </c>
      <c r="G557" s="80" t="s">
        <v>3212</v>
      </c>
      <c r="H557" s="85"/>
      <c r="I557" s="80" t="s">
        <v>3212</v>
      </c>
      <c r="J557" s="48"/>
      <c r="K557" s="48"/>
      <c r="L557" s="89">
        <f>+L$5*E557</f>
        <v>1851.2152690111211</v>
      </c>
      <c r="M557" s="89">
        <f>+M$5*E557</f>
        <v>525.59325503456569</v>
      </c>
      <c r="N557" s="89">
        <f>+L557+M557</f>
        <v>2376.8085240456867</v>
      </c>
      <c r="O557" s="89">
        <f>+O$5*E557</f>
        <v>26279.662751728283</v>
      </c>
      <c r="P557" s="73">
        <v>2.6659999999999999</v>
      </c>
      <c r="Q557" s="48">
        <v>1.607</v>
      </c>
      <c r="R557" s="87">
        <v>943.63381901408002</v>
      </c>
      <c r="S557" s="87">
        <v>100</v>
      </c>
      <c r="T557" s="87">
        <v>0.67643696069716996</v>
      </c>
      <c r="U557" s="87">
        <v>1.0188608169555999</v>
      </c>
      <c r="V557" s="87">
        <v>0.85774355439892003</v>
      </c>
      <c r="W557" s="87">
        <f>+(S557/100)*R557</f>
        <v>943.63381901408002</v>
      </c>
      <c r="Z557" t="e">
        <v>#N/A</v>
      </c>
      <c r="AA557" t="e">
        <v>#N/A</v>
      </c>
    </row>
    <row r="558" spans="1:27">
      <c r="A558" s="50" t="s">
        <v>758</v>
      </c>
      <c r="B558" s="50" t="s">
        <v>8</v>
      </c>
      <c r="C558" s="50">
        <v>7584632</v>
      </c>
      <c r="D558" s="50" t="s">
        <v>759</v>
      </c>
      <c r="E558" s="80">
        <f>+IF(F558="x",1,0)+IF(G558="x",0.25,0)+IF(H558="x",1,0)+IF(I558="x",0.3,0)+J558</f>
        <v>4.9391740725119746</v>
      </c>
      <c r="F558" s="80" t="s">
        <v>3212</v>
      </c>
      <c r="G558" s="80" t="s">
        <v>3213</v>
      </c>
      <c r="H558" s="80" t="s">
        <v>3212</v>
      </c>
      <c r="I558" s="85"/>
      <c r="J558" s="48">
        <f>0.75*(W558/10000)</f>
        <v>2.939174072511975</v>
      </c>
      <c r="K558" s="48"/>
      <c r="L558" s="89">
        <f>+L$5*E558</f>
        <v>5899.0157802180702</v>
      </c>
      <c r="M558" s="89">
        <f>+M$5*E558</f>
        <v>1674.8365019057424</v>
      </c>
      <c r="N558" s="89">
        <f>+L558+M558</f>
        <v>7573.852282123813</v>
      </c>
      <c r="O558" s="89">
        <f>+O$5*E558</f>
        <v>83741.825095287117</v>
      </c>
      <c r="P558" s="73">
        <v>1.3089999999999999</v>
      </c>
      <c r="Q558" s="48" t="s">
        <v>3228</v>
      </c>
      <c r="R558" s="87">
        <v>39188.987633493001</v>
      </c>
      <c r="S558" s="87">
        <v>100</v>
      </c>
      <c r="T558" s="87">
        <v>1.3099788427353001</v>
      </c>
      <c r="U558" s="87">
        <v>2.4682483673096001</v>
      </c>
      <c r="V558" s="87">
        <v>2.1106199312551999</v>
      </c>
      <c r="W558" s="87">
        <f>+(S558/100)*R558</f>
        <v>39188.987633493001</v>
      </c>
      <c r="Z558">
        <v>0.55100000000000005</v>
      </c>
      <c r="AA558">
        <v>0</v>
      </c>
    </row>
    <row r="559" spans="1:27">
      <c r="A559" s="49" t="s">
        <v>760</v>
      </c>
      <c r="B559" s="49" t="s">
        <v>8</v>
      </c>
      <c r="C559" s="49">
        <v>7584632</v>
      </c>
      <c r="D559" s="49" t="s">
        <v>759</v>
      </c>
      <c r="E559" s="126">
        <f>+IF(F559="x",1,0)+IF(G559="x",0.25,0)+IF(H559="x",1,0)+IF(I559="x",0.3,0)+J559+K559</f>
        <v>0.22740005448703499</v>
      </c>
      <c r="F559" s="80" t="s">
        <v>3213</v>
      </c>
      <c r="G559" s="85"/>
      <c r="H559" s="85"/>
      <c r="I559" s="85"/>
      <c r="J559" s="81">
        <v>0.22740005448703499</v>
      </c>
      <c r="K559" s="48"/>
      <c r="L559" s="89">
        <f>+L$5*E559</f>
        <v>271.59126002603875</v>
      </c>
      <c r="M559" s="89">
        <f>+M$5*E559</f>
        <v>77.10963537605052</v>
      </c>
      <c r="N559" s="89">
        <f>+L559+M559</f>
        <v>348.70089540208926</v>
      </c>
      <c r="O559" s="89">
        <f>+O$5*E559</f>
        <v>3855.4817688025259</v>
      </c>
      <c r="P559" s="72"/>
      <c r="Q559" s="48"/>
      <c r="R559" s="87">
        <v>3032.0007264937999</v>
      </c>
      <c r="S559" s="87">
        <v>100</v>
      </c>
      <c r="T559" s="87">
        <v>1.3099788427353001</v>
      </c>
      <c r="U559" s="87">
        <v>2.2079346179961998</v>
      </c>
      <c r="V559" s="87">
        <v>1.8877130319197</v>
      </c>
      <c r="W559" s="87">
        <v>3032.0007264926999</v>
      </c>
      <c r="Z559" t="e">
        <v>#N/A</v>
      </c>
      <c r="AA559" t="e">
        <v>#N/A</v>
      </c>
    </row>
    <row r="560" spans="1:27">
      <c r="A560" s="51" t="s">
        <v>675</v>
      </c>
      <c r="B560" s="51" t="s">
        <v>24</v>
      </c>
      <c r="C560" s="51">
        <v>5443448</v>
      </c>
      <c r="D560" s="51" t="s">
        <v>676</v>
      </c>
      <c r="E560" s="80">
        <f>+IF(F560="x",1,0)+IF(G560="x",0.25,0)+IF(H560="x",1,0)+IF(I560="x",0.3,0)</f>
        <v>1</v>
      </c>
      <c r="F560" s="85" t="s">
        <v>3212</v>
      </c>
      <c r="G560" s="85"/>
      <c r="H560" s="85"/>
      <c r="I560" s="85"/>
      <c r="J560" s="48"/>
      <c r="K560" s="48"/>
      <c r="L560" s="89">
        <f>+L$5*E560</f>
        <v>1194.3324316200781</v>
      </c>
      <c r="M560" s="89">
        <f>+M$5*E560</f>
        <v>339.09242260294559</v>
      </c>
      <c r="N560" s="89">
        <f>+L560+M560</f>
        <v>1533.4248542230237</v>
      </c>
      <c r="O560" s="89">
        <f>+O$5*E560</f>
        <v>16954.621130147279</v>
      </c>
      <c r="P560" s="73" t="e">
        <v>#N/A</v>
      </c>
      <c r="Q560" s="48" t="e">
        <v>#N/A</v>
      </c>
      <c r="R560" s="87">
        <v>331.27440249201999</v>
      </c>
      <c r="S560" s="87">
        <v>0</v>
      </c>
      <c r="T560" s="87">
        <v>0</v>
      </c>
      <c r="U560" s="87">
        <v>0</v>
      </c>
      <c r="V560" s="87">
        <v>0</v>
      </c>
      <c r="W560" s="87">
        <f>+(S560/100)*R560</f>
        <v>0</v>
      </c>
      <c r="Z560" t="e">
        <v>#N/A</v>
      </c>
      <c r="AA560" t="e">
        <v>#N/A</v>
      </c>
    </row>
    <row r="561" spans="1:27">
      <c r="A561" s="52" t="s">
        <v>761</v>
      </c>
      <c r="B561" s="52" t="s">
        <v>8</v>
      </c>
      <c r="C561" s="52">
        <v>5444680</v>
      </c>
      <c r="D561" s="52" t="s">
        <v>762</v>
      </c>
      <c r="E561" s="80">
        <f>+IF(F561="x",1,0)+IF(G561="x",0.25,0)+IF(H561="x",1,0)+IF(I561="x",0.3,0)</f>
        <v>2.5499999999999998</v>
      </c>
      <c r="F561" s="80" t="s">
        <v>3212</v>
      </c>
      <c r="G561" s="80" t="s">
        <v>3212</v>
      </c>
      <c r="H561" s="80" t="s">
        <v>3212</v>
      </c>
      <c r="I561" s="80" t="s">
        <v>3212</v>
      </c>
      <c r="J561" s="48"/>
      <c r="K561" s="48"/>
      <c r="L561" s="89">
        <f>+L$5*E561</f>
        <v>3045.5477006311989</v>
      </c>
      <c r="M561" s="89">
        <f>+M$5*E561</f>
        <v>864.68567763751116</v>
      </c>
      <c r="N561" s="89">
        <f>+L561+M561</f>
        <v>3910.2333782687101</v>
      </c>
      <c r="O561" s="89">
        <f>+O$5*E561</f>
        <v>43234.283881875563</v>
      </c>
      <c r="P561" s="73">
        <v>1.669</v>
      </c>
      <c r="Q561" s="48">
        <v>1.4850000000000001</v>
      </c>
      <c r="R561" s="87">
        <v>1260.2624320012001</v>
      </c>
      <c r="S561" s="87">
        <v>100</v>
      </c>
      <c r="T561" s="87">
        <v>0.80564755201339999</v>
      </c>
      <c r="U561" s="87">
        <v>1.2004284858704</v>
      </c>
      <c r="V561" s="87">
        <v>0.96106590121387003</v>
      </c>
      <c r="W561" s="87">
        <f>+(S561/100)*R561</f>
        <v>1260.2624320012001</v>
      </c>
      <c r="Z561" t="e">
        <v>#N/A</v>
      </c>
      <c r="AA561" t="e">
        <v>#N/A</v>
      </c>
    </row>
    <row r="562" spans="1:27">
      <c r="A562" s="52" t="s">
        <v>763</v>
      </c>
      <c r="B562" s="52" t="s">
        <v>8</v>
      </c>
      <c r="C562" s="52">
        <v>5444679</v>
      </c>
      <c r="D562" s="52" t="s">
        <v>764</v>
      </c>
      <c r="E562" s="80">
        <f>+IF(F562="x",1,0)+IF(G562="x",0.25,0)+IF(H562="x",1,0)+IF(I562="x",0.3,0)</f>
        <v>2.25</v>
      </c>
      <c r="F562" s="80" t="s">
        <v>3212</v>
      </c>
      <c r="G562" s="80" t="s">
        <v>3212</v>
      </c>
      <c r="H562" s="80" t="s">
        <v>3212</v>
      </c>
      <c r="I562" s="85"/>
      <c r="J562" s="48"/>
      <c r="K562" s="48"/>
      <c r="L562" s="89">
        <f>+L$5*E562</f>
        <v>2687.2479711451756</v>
      </c>
      <c r="M562" s="89">
        <f>+M$5*E562</f>
        <v>762.95795085662758</v>
      </c>
      <c r="N562" s="89">
        <f>+L562+M562</f>
        <v>3450.2059220018032</v>
      </c>
      <c r="O562" s="89">
        <f>+O$5*E562</f>
        <v>38147.897542831379</v>
      </c>
      <c r="P562" s="73">
        <v>1.8360000000000001</v>
      </c>
      <c r="Q562" s="48" t="s">
        <v>3228</v>
      </c>
      <c r="R562" s="87">
        <v>810.19860449709995</v>
      </c>
      <c r="S562" s="87">
        <v>100</v>
      </c>
      <c r="T562" s="87">
        <v>0.85138112306595004</v>
      </c>
      <c r="U562" s="87">
        <v>1.2733919620514</v>
      </c>
      <c r="V562" s="87">
        <v>0.99480915769287004</v>
      </c>
      <c r="W562" s="87">
        <f>+(S562/100)*R562</f>
        <v>810.19860449709995</v>
      </c>
      <c r="Z562" t="e">
        <v>#N/A</v>
      </c>
      <c r="AA562" t="e">
        <v>#N/A</v>
      </c>
    </row>
    <row r="563" spans="1:27">
      <c r="A563" s="52" t="s">
        <v>765</v>
      </c>
      <c r="B563" s="52" t="s">
        <v>8</v>
      </c>
      <c r="C563" s="52">
        <v>5444656</v>
      </c>
      <c r="D563" s="52" t="s">
        <v>766</v>
      </c>
      <c r="E563" s="80">
        <f>+IF(F563="x",1,0)+IF(G563="x",0.25,0)+IF(H563="x",1,0)+IF(I563="x",0.3,0)</f>
        <v>2.25</v>
      </c>
      <c r="F563" s="80" t="s">
        <v>3212</v>
      </c>
      <c r="G563" s="80" t="s">
        <v>3212</v>
      </c>
      <c r="H563" s="80" t="s">
        <v>3212</v>
      </c>
      <c r="I563" s="85"/>
      <c r="J563" s="48"/>
      <c r="K563" s="48"/>
      <c r="L563" s="89">
        <f>+L$5*E563</f>
        <v>2687.2479711451756</v>
      </c>
      <c r="M563" s="89">
        <f>+M$5*E563</f>
        <v>762.95795085662758</v>
      </c>
      <c r="N563" s="89">
        <f>+L563+M563</f>
        <v>3450.2059220018032</v>
      </c>
      <c r="O563" s="89">
        <f>+O$5*E563</f>
        <v>38147.897542831379</v>
      </c>
      <c r="P563" s="73">
        <v>1.4630000000000001</v>
      </c>
      <c r="Q563" s="48" t="s">
        <v>3228</v>
      </c>
      <c r="R563" s="87">
        <v>1238.6904435039</v>
      </c>
      <c r="S563" s="87">
        <v>100</v>
      </c>
      <c r="T563" s="87">
        <v>0.98300981521606001</v>
      </c>
      <c r="U563" s="87">
        <v>1.5606200695037999</v>
      </c>
      <c r="V563" s="87">
        <v>1.2179260851685001</v>
      </c>
      <c r="W563" s="87">
        <f>+(S563/100)*R563</f>
        <v>1238.6904435039</v>
      </c>
      <c r="Z563" t="e">
        <v>#N/A</v>
      </c>
      <c r="AA563" t="e">
        <v>#N/A</v>
      </c>
    </row>
    <row r="564" spans="1:27">
      <c r="A564" s="49" t="s">
        <v>769</v>
      </c>
      <c r="B564" s="49" t="s">
        <v>8</v>
      </c>
      <c r="C564" s="49">
        <v>5444067</v>
      </c>
      <c r="D564" s="49" t="s">
        <v>768</v>
      </c>
      <c r="E564" s="126">
        <f>+IF(F564="x",1,0)+IF(G564="x",0.25,0)+IF(H564="x",1,0)+IF(I564="x",0.3,0)+J564</f>
        <v>9.1975813946087506</v>
      </c>
      <c r="F564" s="80" t="s">
        <v>3212</v>
      </c>
      <c r="G564" s="85"/>
      <c r="H564" s="85"/>
      <c r="I564" s="85"/>
      <c r="J564" s="48">
        <f>0.75*(W564/10000)</f>
        <v>8.1975813946087506</v>
      </c>
      <c r="K564" s="48"/>
      <c r="L564" s="89">
        <f>+L$5*E564</f>
        <v>10984.969752046658</v>
      </c>
      <c r="M564" s="89">
        <f>+M$5*E564</f>
        <v>3118.83015718566</v>
      </c>
      <c r="N564" s="89">
        <f>+L564+M564</f>
        <v>14103.799909232319</v>
      </c>
      <c r="O564" s="89">
        <f>+O$5*E564</f>
        <v>155941.50785928301</v>
      </c>
      <c r="P564" s="72"/>
      <c r="Q564" s="48"/>
      <c r="R564" s="87">
        <v>109301.08526148</v>
      </c>
      <c r="S564" s="87">
        <v>100</v>
      </c>
      <c r="T564" s="87">
        <v>1.279279589653</v>
      </c>
      <c r="U564" s="87">
        <v>2.3360939025879</v>
      </c>
      <c r="V564" s="87">
        <v>1.9680184958944</v>
      </c>
      <c r="W564" s="87">
        <v>109301.08526145</v>
      </c>
      <c r="Z564" t="e">
        <v>#N/A</v>
      </c>
      <c r="AA564" t="e">
        <v>#N/A</v>
      </c>
    </row>
    <row r="565" spans="1:27">
      <c r="A565" s="49" t="s">
        <v>770</v>
      </c>
      <c r="B565" s="49" t="s">
        <v>8</v>
      </c>
      <c r="C565" s="49">
        <v>5443663</v>
      </c>
      <c r="D565" s="49" t="s">
        <v>768</v>
      </c>
      <c r="E565" s="126">
        <f>+IF(F565="x",1,0)+IF(G565="x",0.25,0)+IF(H565="x",1,0)+IF(I565="x",0.3,0)+J565</f>
        <v>2.988599376880825</v>
      </c>
      <c r="F565" s="80" t="s">
        <v>3212</v>
      </c>
      <c r="G565" s="85"/>
      <c r="H565" s="85"/>
      <c r="I565" s="85"/>
      <c r="J565" s="48">
        <f>0.75*(W565/10000)</f>
        <v>1.9885993768808252</v>
      </c>
      <c r="K565" s="48"/>
      <c r="L565" s="89">
        <f>+L$5*E565</f>
        <v>3569.3811609283257</v>
      </c>
      <c r="M565" s="89">
        <f>+M$5*E565</f>
        <v>1013.4114028961726</v>
      </c>
      <c r="N565" s="89">
        <f>+L565+M565</f>
        <v>4582.7925638244978</v>
      </c>
      <c r="O565" s="89">
        <f>+O$5*E565</f>
        <v>50670.570144808626</v>
      </c>
      <c r="P565" s="72"/>
      <c r="Q565" s="48"/>
      <c r="R565" s="87">
        <v>26514.658358422999</v>
      </c>
      <c r="S565" s="87">
        <v>100</v>
      </c>
      <c r="T565" s="87">
        <v>1.6252779960632</v>
      </c>
      <c r="U565" s="87">
        <v>2.2371621131896999</v>
      </c>
      <c r="V565" s="87">
        <v>1.8331235075768999</v>
      </c>
      <c r="W565" s="87">
        <v>26514.658358411001</v>
      </c>
      <c r="Z565" t="e">
        <v>#N/A</v>
      </c>
      <c r="AA565" t="e">
        <v>#N/A</v>
      </c>
    </row>
    <row r="566" spans="1:27">
      <c r="A566" s="49" t="s">
        <v>767</v>
      </c>
      <c r="B566" s="49" t="s">
        <v>15</v>
      </c>
      <c r="C566" s="49">
        <v>5445059</v>
      </c>
      <c r="D566" s="49" t="s">
        <v>768</v>
      </c>
      <c r="E566" s="126">
        <f>+IF(F566="x",1,0)+IF(G566="x",0.25,0)+IF(H566="x",1,0)+IF(I566="x",0.3,0)+J566</f>
        <v>2.7229302634365249</v>
      </c>
      <c r="F566" s="80" t="s">
        <v>3212</v>
      </c>
      <c r="G566" s="85"/>
      <c r="H566" s="85"/>
      <c r="I566" s="85"/>
      <c r="J566" s="48">
        <f>0.75*(W566/10000)</f>
        <v>1.7229302634365249</v>
      </c>
      <c r="K566" s="48"/>
      <c r="L566" s="89">
        <f>+L$5*E566</f>
        <v>3252.0839226620446</v>
      </c>
      <c r="M566" s="89">
        <f>+M$5*E566</f>
        <v>923.32501960756804</v>
      </c>
      <c r="N566" s="89">
        <f>+L566+M566</f>
        <v>4175.4089422696125</v>
      </c>
      <c r="O566" s="89">
        <f>+O$5*E566</f>
        <v>46166.250980378405</v>
      </c>
      <c r="P566" s="72"/>
      <c r="Q566" s="48"/>
      <c r="R566" s="87">
        <v>22972.403512495999</v>
      </c>
      <c r="S566" s="87">
        <v>100</v>
      </c>
      <c r="T566" s="87">
        <v>1.9292224645614999</v>
      </c>
      <c r="U566" s="87">
        <v>2.4314510822296</v>
      </c>
      <c r="V566" s="87">
        <v>2.2641909150377</v>
      </c>
      <c r="W566" s="87">
        <v>22972.403512486999</v>
      </c>
      <c r="Z566" t="e">
        <v>#N/A</v>
      </c>
      <c r="AA566" t="e">
        <v>#N/A</v>
      </c>
    </row>
    <row r="567" spans="1:27">
      <c r="A567" s="51" t="s">
        <v>677</v>
      </c>
      <c r="B567" s="51" t="s">
        <v>8</v>
      </c>
      <c r="C567" s="51">
        <v>5443755</v>
      </c>
      <c r="D567" s="51" t="s">
        <v>678</v>
      </c>
      <c r="E567" s="80">
        <f>+IF(F567="x",1,0)+IF(G567="x",0.25,0)+IF(H567="x",1,0)+IF(I567="x",0.3,0)</f>
        <v>1</v>
      </c>
      <c r="F567" s="85" t="s">
        <v>3212</v>
      </c>
      <c r="G567" s="85"/>
      <c r="H567" s="85"/>
      <c r="I567" s="85"/>
      <c r="J567" s="48"/>
      <c r="K567" s="48"/>
      <c r="L567" s="89">
        <f>+L$5*E567</f>
        <v>1194.3324316200781</v>
      </c>
      <c r="M567" s="89">
        <f>+M$5*E567</f>
        <v>339.09242260294559</v>
      </c>
      <c r="N567" s="89">
        <f>+L567+M567</f>
        <v>1533.4248542230237</v>
      </c>
      <c r="O567" s="89">
        <f>+O$5*E567</f>
        <v>16954.621130147279</v>
      </c>
      <c r="P567" s="73" t="e">
        <v>#N/A</v>
      </c>
      <c r="Q567" s="48" t="e">
        <v>#N/A</v>
      </c>
      <c r="R567" s="87">
        <v>906.11882849813003</v>
      </c>
      <c r="S567" s="87">
        <v>0</v>
      </c>
      <c r="T567" s="87">
        <v>0</v>
      </c>
      <c r="U567" s="87">
        <v>0</v>
      </c>
      <c r="V567" s="87">
        <v>0</v>
      </c>
      <c r="W567" s="87">
        <f>+(S567/100)*R567</f>
        <v>0</v>
      </c>
      <c r="Z567" t="e">
        <v>#N/A</v>
      </c>
      <c r="AA567" t="e">
        <v>#N/A</v>
      </c>
    </row>
    <row r="568" spans="1:27">
      <c r="A568" s="50" t="s">
        <v>771</v>
      </c>
      <c r="B568" s="50" t="s">
        <v>8</v>
      </c>
      <c r="C568" s="50">
        <v>8879825</v>
      </c>
      <c r="D568" s="50" t="s">
        <v>772</v>
      </c>
      <c r="E568" s="126">
        <f>+IF(F568="x",1,0)+IF(G568="x",0.25,0)+IF(H568="x",1,0)+IF(I568="x",0.3,0)+J568</f>
        <v>2.3630910739433606</v>
      </c>
      <c r="F568" s="80" t="s">
        <v>3212</v>
      </c>
      <c r="G568" s="80" t="s">
        <v>3213</v>
      </c>
      <c r="H568" s="80" t="s">
        <v>3212</v>
      </c>
      <c r="I568" s="85"/>
      <c r="J568" s="48">
        <f>0.75*(W568/10000)</f>
        <v>0.3630910739433606</v>
      </c>
      <c r="K568" s="48"/>
      <c r="L568" s="89">
        <f>+L$5*E568</f>
        <v>2822.3163084824755</v>
      </c>
      <c r="M568" s="89">
        <f>+M$5*E568</f>
        <v>801.30627709485054</v>
      </c>
      <c r="N568" s="89">
        <f>+L568+M568</f>
        <v>3623.6225855773259</v>
      </c>
      <c r="O568" s="89">
        <f>+O$5*E568</f>
        <v>40065.313854742526</v>
      </c>
      <c r="P568" s="73">
        <v>2.0470000000000002</v>
      </c>
      <c r="Q568" s="48" t="s">
        <v>3228</v>
      </c>
      <c r="R568" s="87">
        <v>4842.8366695290997</v>
      </c>
      <c r="S568" s="87">
        <v>99.966499999999996</v>
      </c>
      <c r="T568" s="87">
        <v>4.4787399470805997E-2</v>
      </c>
      <c r="U568" s="87">
        <v>1.298939704895</v>
      </c>
      <c r="V568" s="87">
        <v>0.64805086603251005</v>
      </c>
      <c r="W568" s="87">
        <f>+(S568/100)*R568</f>
        <v>4841.2143192448075</v>
      </c>
      <c r="Z568" t="e">
        <v>#N/A</v>
      </c>
      <c r="AA568" t="e">
        <v>#N/A</v>
      </c>
    </row>
    <row r="569" spans="1:27">
      <c r="A569" s="49" t="s">
        <v>2878</v>
      </c>
      <c r="B569" s="49" t="s">
        <v>15</v>
      </c>
      <c r="C569" s="49">
        <v>8879826</v>
      </c>
      <c r="D569" s="49" t="s">
        <v>2876</v>
      </c>
      <c r="E569" s="126">
        <f>+IF(F569="x",1,0)+IF(G569="x",0.25,0)+IF(H569="x",1,0)+IF(I569="x",0.3,0)+J569</f>
        <v>1.9543723988896</v>
      </c>
      <c r="F569" s="80" t="s">
        <v>3212</v>
      </c>
      <c r="G569" s="85"/>
      <c r="H569" s="85"/>
      <c r="I569" s="85"/>
      <c r="J569" s="48">
        <f>0.75*(W569/10000)</f>
        <v>0.95437239888960002</v>
      </c>
      <c r="K569" s="48"/>
      <c r="L569" s="89">
        <f>+L$5*E569</f>
        <v>2334.1703394569813</v>
      </c>
      <c r="M569" s="89">
        <f>+M$5*E569</f>
        <v>662.71287140780476</v>
      </c>
      <c r="N569" s="89">
        <f>+L569+M569</f>
        <v>2996.8832108647862</v>
      </c>
      <c r="O569" s="89">
        <f>+O$5*E569</f>
        <v>33135.643570390239</v>
      </c>
      <c r="P569" s="72"/>
      <c r="Q569" s="48"/>
      <c r="R569" s="87">
        <v>12724.965318500999</v>
      </c>
      <c r="S569" s="87">
        <v>100</v>
      </c>
      <c r="T569" s="87">
        <v>1.3879889249802</v>
      </c>
      <c r="U569" s="87">
        <v>2.473610162735</v>
      </c>
      <c r="V569" s="87">
        <v>2.1505953372505</v>
      </c>
      <c r="W569" s="87">
        <v>12724.965318528</v>
      </c>
      <c r="Z569" t="e">
        <v>#N/A</v>
      </c>
      <c r="AA569" t="e">
        <v>#N/A</v>
      </c>
    </row>
    <row r="570" spans="1:27">
      <c r="A570" s="49" t="s">
        <v>2877</v>
      </c>
      <c r="B570" s="49" t="s">
        <v>15</v>
      </c>
      <c r="C570" s="49">
        <v>8879826</v>
      </c>
      <c r="D570" s="49" t="s">
        <v>2876</v>
      </c>
      <c r="E570" s="126">
        <f>+IF(F570="x",1,0)+IF(G570="x",0.25,0)+IF(H570="x",1,0)+IF(I570="x",0.3,0)+J570</f>
        <v>1.8903752679723751</v>
      </c>
      <c r="F570" s="80" t="s">
        <v>3213</v>
      </c>
      <c r="G570" s="85"/>
      <c r="H570" s="85"/>
      <c r="I570" s="85"/>
      <c r="J570" s="48">
        <f>0.75*(W570/10000)</f>
        <v>1.8903752679723751</v>
      </c>
      <c r="K570" s="48"/>
      <c r="L570" s="89">
        <f>+L$5*E570</f>
        <v>2257.7364904719034</v>
      </c>
      <c r="M570" s="89">
        <f>+M$5*E570</f>
        <v>641.01192924544512</v>
      </c>
      <c r="N570" s="89">
        <f>+L570+M570</f>
        <v>2898.7484197173485</v>
      </c>
      <c r="O570" s="89">
        <f>+O$5*E570</f>
        <v>32050.596462272257</v>
      </c>
      <c r="P570" s="72"/>
      <c r="Q570" s="48"/>
      <c r="R570" s="87">
        <v>25205.003572971</v>
      </c>
      <c r="S570" s="87">
        <v>100</v>
      </c>
      <c r="T570" s="87">
        <v>1.3058786392212001</v>
      </c>
      <c r="U570" s="87">
        <v>2.3241086006164999</v>
      </c>
      <c r="V570" s="87">
        <v>1.9796411806126999</v>
      </c>
      <c r="W570" s="87">
        <v>25205.003572965001</v>
      </c>
      <c r="Z570" t="e">
        <v>#N/A</v>
      </c>
      <c r="AA570" t="e">
        <v>#N/A</v>
      </c>
    </row>
    <row r="571" spans="1:27">
      <c r="A571" s="49" t="s">
        <v>256</v>
      </c>
      <c r="B571" s="49" t="s">
        <v>15</v>
      </c>
      <c r="C571" s="49">
        <v>8879826</v>
      </c>
      <c r="D571" s="49" t="s">
        <v>2876</v>
      </c>
      <c r="E571" s="126">
        <f>+IF(F571="x",1,0)+IF(G571="x",0.25,0)+IF(H571="x",1,0)+IF(I571="x",0.3,0)+J571</f>
        <v>1.0834658161505999</v>
      </c>
      <c r="F571" s="80" t="s">
        <v>3213</v>
      </c>
      <c r="G571" s="85"/>
      <c r="H571" s="85"/>
      <c r="I571" s="85"/>
      <c r="J571" s="48">
        <f>0.75*(W571/10000)</f>
        <v>1.0834658161505999</v>
      </c>
      <c r="K571" s="48"/>
      <c r="L571" s="89">
        <f>+L$5*E571</f>
        <v>1294.0183627803783</v>
      </c>
      <c r="M571" s="89">
        <f>+M$5*E571</f>
        <v>367.3950484059846</v>
      </c>
      <c r="N571" s="89">
        <f>+L571+M571</f>
        <v>1661.413411186363</v>
      </c>
      <c r="O571" s="89">
        <f>+O$5*E571</f>
        <v>18369.752420299228</v>
      </c>
      <c r="P571" s="72"/>
      <c r="Q571" s="48"/>
      <c r="R571" s="87">
        <v>14446.210881985</v>
      </c>
      <c r="S571" s="87">
        <v>100</v>
      </c>
      <c r="T571" s="87">
        <v>1.8074765205383001</v>
      </c>
      <c r="U571" s="87">
        <v>2.4945321083068999</v>
      </c>
      <c r="V571" s="87">
        <v>2.2396150450454</v>
      </c>
      <c r="W571" s="87">
        <v>14446.210882007999</v>
      </c>
      <c r="Z571" t="e">
        <v>#N/A</v>
      </c>
      <c r="AA571" t="e">
        <v>#N/A</v>
      </c>
    </row>
    <row r="572" spans="1:27">
      <c r="A572" s="49" t="s">
        <v>2875</v>
      </c>
      <c r="B572" s="49" t="s">
        <v>8</v>
      </c>
      <c r="C572" s="49">
        <v>8879826</v>
      </c>
      <c r="D572" s="49" t="s">
        <v>2876</v>
      </c>
      <c r="E572" s="126">
        <f>+IF(F572="x",1,0)+IF(G572="x",0.25,0)+IF(H572="x",1,0)+IF(I572="x",0.3,0)+J572</f>
        <v>0.84910787264827503</v>
      </c>
      <c r="F572" s="80" t="s">
        <v>3213</v>
      </c>
      <c r="G572" s="85"/>
      <c r="H572" s="85"/>
      <c r="I572" s="85"/>
      <c r="J572" s="48">
        <f>0.75*(W572/10000)</f>
        <v>0.84910787264827503</v>
      </c>
      <c r="K572" s="48"/>
      <c r="L572" s="89">
        <f>+L$5*E572</f>
        <v>1014.1170702477659</v>
      </c>
      <c r="M572" s="89">
        <f>+M$5*E572</f>
        <v>287.92604558753698</v>
      </c>
      <c r="N572" s="89">
        <f>+L572+M572</f>
        <v>1302.0431158353028</v>
      </c>
      <c r="O572" s="89">
        <f>+O$5*E572</f>
        <v>14396.302279376849</v>
      </c>
      <c r="P572" s="127"/>
      <c r="Q572" s="48"/>
      <c r="R572" s="87">
        <v>11321.438301976999</v>
      </c>
      <c r="S572" s="87">
        <v>100</v>
      </c>
      <c r="T572" s="87">
        <v>0.48561736941338002</v>
      </c>
      <c r="U572" s="87">
        <v>2.0715749263763001</v>
      </c>
      <c r="V572" s="87">
        <v>1.53679010309</v>
      </c>
      <c r="W572" s="87">
        <v>11321.438301976999</v>
      </c>
      <c r="Z572" t="e">
        <v>#N/A</v>
      </c>
      <c r="AA572" t="e">
        <v>#N/A</v>
      </c>
    </row>
    <row r="573" spans="1:27">
      <c r="A573" s="49" t="s">
        <v>773</v>
      </c>
      <c r="B573" s="49" t="s">
        <v>15</v>
      </c>
      <c r="C573" s="49">
        <v>5445057</v>
      </c>
      <c r="D573" s="49" t="s">
        <v>774</v>
      </c>
      <c r="E573" s="126">
        <f>+IF(F573="x",1,0)+IF(G573="x",0.25,0)+IF(H573="x",1,0)+IF(I573="x",0.3,0)+J573</f>
        <v>3.3707125244474501</v>
      </c>
      <c r="F573" s="80" t="s">
        <v>3212</v>
      </c>
      <c r="G573" s="85"/>
      <c r="H573" s="85"/>
      <c r="I573" s="85"/>
      <c r="J573" s="48">
        <f>0.75*(W573/10000)</f>
        <v>2.3707125244474501</v>
      </c>
      <c r="K573" s="48"/>
      <c r="L573" s="89">
        <f>+L$5*E573</f>
        <v>4025.7512856155749</v>
      </c>
      <c r="M573" s="89">
        <f>+M$5*E573</f>
        <v>1142.9830758129763</v>
      </c>
      <c r="N573" s="89">
        <f>+L573+M573</f>
        <v>5168.734361428551</v>
      </c>
      <c r="O573" s="89">
        <f>+O$5*E573</f>
        <v>57149.153790648816</v>
      </c>
      <c r="P573" s="72"/>
      <c r="Q573" s="48"/>
      <c r="R573" s="87">
        <v>31609.500325991001</v>
      </c>
      <c r="S573" s="87">
        <v>100</v>
      </c>
      <c r="T573" s="87">
        <v>1.8106305599213</v>
      </c>
      <c r="U573" s="87">
        <v>2.4914832115172998</v>
      </c>
      <c r="V573" s="87">
        <v>2.2442822378574001</v>
      </c>
      <c r="W573" s="87">
        <v>31609.500325966001</v>
      </c>
      <c r="Z573" t="e">
        <v>#N/A</v>
      </c>
      <c r="AA573" t="e">
        <v>#N/A</v>
      </c>
    </row>
    <row r="574" spans="1:27">
      <c r="A574" s="51" t="s">
        <v>679</v>
      </c>
      <c r="B574" s="51" t="s">
        <v>24</v>
      </c>
      <c r="C574" s="51">
        <v>5443451</v>
      </c>
      <c r="D574" s="51" t="s">
        <v>680</v>
      </c>
      <c r="E574" s="80">
        <f>+IF(F574="x",1,0)+IF(G574="x",0.25,0)+IF(H574="x",1,0)+IF(I574="x",0.3,0)</f>
        <v>1</v>
      </c>
      <c r="F574" s="85" t="s">
        <v>3212</v>
      </c>
      <c r="G574" s="85"/>
      <c r="H574" s="85"/>
      <c r="I574" s="85"/>
      <c r="J574" s="48"/>
      <c r="K574" s="48"/>
      <c r="L574" s="89">
        <f>+L$5*E574</f>
        <v>1194.3324316200781</v>
      </c>
      <c r="M574" s="89">
        <f>+M$5*E574</f>
        <v>339.09242260294559</v>
      </c>
      <c r="N574" s="89">
        <f>+L574+M574</f>
        <v>1533.4248542230237</v>
      </c>
      <c r="O574" s="89">
        <f>+O$5*E574</f>
        <v>16954.621130147279</v>
      </c>
      <c r="P574" s="128" t="e">
        <v>#N/A</v>
      </c>
      <c r="Q574" s="48" t="e">
        <v>#N/A</v>
      </c>
      <c r="R574" s="87">
        <v>371.70713149756</v>
      </c>
      <c r="S574" s="87">
        <v>0</v>
      </c>
      <c r="T574" s="87">
        <v>0</v>
      </c>
      <c r="U574" s="87">
        <v>0</v>
      </c>
      <c r="V574" s="87">
        <v>0</v>
      </c>
      <c r="W574" s="87">
        <f>+(S574/100)*R574</f>
        <v>0</v>
      </c>
      <c r="Z574" t="e">
        <v>#N/A</v>
      </c>
      <c r="AA574" t="e">
        <v>#N/A</v>
      </c>
    </row>
    <row r="575" spans="1:27">
      <c r="A575" s="52" t="s">
        <v>320</v>
      </c>
      <c r="B575" s="52" t="s">
        <v>15</v>
      </c>
      <c r="C575" s="52">
        <v>5445050</v>
      </c>
      <c r="D575" s="52" t="s">
        <v>775</v>
      </c>
      <c r="E575" s="80">
        <f>+IF(F575="x",1,0)+IF(G575="x",0.25,0)+IF(H575="x",1,0)+IF(I575="x",0.3,0)</f>
        <v>2.25</v>
      </c>
      <c r="F575" s="85" t="s">
        <v>3212</v>
      </c>
      <c r="G575" s="85" t="s">
        <v>3212</v>
      </c>
      <c r="H575" s="80" t="s">
        <v>3212</v>
      </c>
      <c r="I575" s="85"/>
      <c r="J575" s="48"/>
      <c r="K575" s="48"/>
      <c r="L575" s="89">
        <f>+L$5*E575</f>
        <v>2687.2479711451756</v>
      </c>
      <c r="M575" s="89">
        <f>+M$5*E575</f>
        <v>762.95795085662758</v>
      </c>
      <c r="N575" s="89">
        <f>+L575+M575</f>
        <v>3450.2059220018032</v>
      </c>
      <c r="O575" s="89">
        <f>+O$5*E575</f>
        <v>38147.897542831379</v>
      </c>
      <c r="P575" s="73">
        <v>1.7190000000000001</v>
      </c>
      <c r="Q575" s="48" t="s">
        <v>3228</v>
      </c>
      <c r="R575" s="87">
        <v>923.60952149008006</v>
      </c>
      <c r="S575" s="87">
        <v>100</v>
      </c>
      <c r="T575" s="87">
        <v>0.44829455018044001</v>
      </c>
      <c r="U575" s="87">
        <v>1.7543834447861</v>
      </c>
      <c r="V575" s="87">
        <v>0.99953838698700004</v>
      </c>
      <c r="W575" s="87">
        <f>+(S575/100)*R575</f>
        <v>923.60952149008006</v>
      </c>
      <c r="Z575" t="e">
        <v>#N/A</v>
      </c>
      <c r="AA575" t="e">
        <v>#N/A</v>
      </c>
    </row>
    <row r="576" spans="1:27">
      <c r="A576" s="52" t="s">
        <v>2500</v>
      </c>
      <c r="B576" s="52" t="s">
        <v>8</v>
      </c>
      <c r="C576" s="52">
        <v>5444148</v>
      </c>
      <c r="D576" s="52" t="s">
        <v>2501</v>
      </c>
      <c r="E576" s="80">
        <f>+IF(F576="x",1,0)+IF(G576="x",0.25,0)+IF(H576="x",1,0)+IF(I576="x",0.3,0)</f>
        <v>2.25</v>
      </c>
      <c r="F576" s="80" t="s">
        <v>3212</v>
      </c>
      <c r="G576" s="80" t="s">
        <v>3212</v>
      </c>
      <c r="H576" s="80" t="s">
        <v>3212</v>
      </c>
      <c r="I576" s="85"/>
      <c r="J576" s="48"/>
      <c r="K576" s="48"/>
      <c r="L576" s="89">
        <f>+L$5*E576</f>
        <v>2687.2479711451756</v>
      </c>
      <c r="M576" s="89">
        <f>+M$5*E576</f>
        <v>762.95795085662758</v>
      </c>
      <c r="N576" s="89">
        <f>+L576+M576</f>
        <v>3450.2059220018032</v>
      </c>
      <c r="O576" s="89">
        <f>+O$5*E576</f>
        <v>38147.897542831379</v>
      </c>
      <c r="P576" s="73">
        <v>0.184</v>
      </c>
      <c r="Q576" s="48" t="s">
        <v>3228</v>
      </c>
      <c r="R576" s="87">
        <v>426.99129950076002</v>
      </c>
      <c r="S576" s="87">
        <v>100</v>
      </c>
      <c r="T576" s="87">
        <v>2.2350594997406001</v>
      </c>
      <c r="U576" s="87">
        <v>2.3460817337036</v>
      </c>
      <c r="V576" s="87">
        <v>2.2854304406070001</v>
      </c>
      <c r="W576" s="87">
        <f>+(S576/100)*R576</f>
        <v>426.99129950076002</v>
      </c>
      <c r="Z576" t="e">
        <v>#N/A</v>
      </c>
      <c r="AA576" t="e">
        <v>#N/A</v>
      </c>
    </row>
    <row r="577" spans="1:27">
      <c r="A577" s="50" t="s">
        <v>2700</v>
      </c>
      <c r="B577" s="50" t="s">
        <v>8</v>
      </c>
      <c r="C577" s="50">
        <v>9428423</v>
      </c>
      <c r="D577" s="50" t="s">
        <v>2698</v>
      </c>
      <c r="E577" s="80">
        <f>+IF(F577="x",1,0)+IF(G577="x",0.25,0)+IF(H577="x",1,0)+IF(I577="x",0.3,0)+J577</f>
        <v>6.2855334164314254</v>
      </c>
      <c r="F577" s="85" t="s">
        <v>3212</v>
      </c>
      <c r="G577" s="85" t="s">
        <v>3213</v>
      </c>
      <c r="H577" s="80" t="s">
        <v>3212</v>
      </c>
      <c r="I577" s="85"/>
      <c r="J577" s="48">
        <f>0.75*(W577/10000)</f>
        <v>4.2855334164314254</v>
      </c>
      <c r="K577" s="48"/>
      <c r="L577" s="89">
        <f>+L$5*E577</f>
        <v>7507.0164092758014</v>
      </c>
      <c r="M577" s="89">
        <f>+M$5*E577</f>
        <v>2131.3767535295015</v>
      </c>
      <c r="N577" s="89">
        <f>+L577+M577</f>
        <v>9638.3931628053033</v>
      </c>
      <c r="O577" s="89">
        <f>+O$5*E577</f>
        <v>106568.83767647506</v>
      </c>
      <c r="P577" s="73">
        <v>0.129</v>
      </c>
      <c r="Q577" s="48" t="s">
        <v>3228</v>
      </c>
      <c r="R577" s="87">
        <v>57140.445552418998</v>
      </c>
      <c r="S577" s="87">
        <v>100</v>
      </c>
      <c r="T577" s="87">
        <v>1.6613391637802</v>
      </c>
      <c r="U577" s="87">
        <v>2.5279648303986</v>
      </c>
      <c r="V577" s="87">
        <v>2.2284890616487001</v>
      </c>
      <c r="W577" s="87">
        <f>+(S577/100)*R577</f>
        <v>57140.445552418998</v>
      </c>
      <c r="Z577" t="e">
        <v>#N/A</v>
      </c>
      <c r="AA577" t="e">
        <v>#N/A</v>
      </c>
    </row>
    <row r="578" spans="1:27">
      <c r="A578" s="53" t="s">
        <v>2697</v>
      </c>
      <c r="B578" s="53" t="s">
        <v>8</v>
      </c>
      <c r="C578" s="53">
        <v>9428423</v>
      </c>
      <c r="D578" s="53" t="s">
        <v>2698</v>
      </c>
      <c r="E578" s="80">
        <f>+IF(F578="x",1,0)+IF(G578="x",0.25,0)+IF(H578="x",1,0)+IF(I578="x",0.3,0)+J578+K578</f>
        <v>0.25</v>
      </c>
      <c r="F578" s="80" t="s">
        <v>3213</v>
      </c>
      <c r="G578" s="80" t="s">
        <v>3212</v>
      </c>
      <c r="H578" s="85"/>
      <c r="I578" s="85"/>
      <c r="J578" s="48"/>
      <c r="K578" s="48"/>
      <c r="L578" s="89">
        <f>+L$5*E578</f>
        <v>298.58310790501952</v>
      </c>
      <c r="M578" s="89">
        <f>+M$5*E578</f>
        <v>84.773105650736397</v>
      </c>
      <c r="N578" s="89">
        <f>+L578+M578</f>
        <v>383.35621355575591</v>
      </c>
      <c r="O578" s="89">
        <f>+O$5*E578</f>
        <v>4238.6552825368199</v>
      </c>
      <c r="P578" s="72"/>
      <c r="Q578" s="48"/>
      <c r="R578" s="87">
        <v>544.64882299545002</v>
      </c>
      <c r="S578" s="87">
        <v>100</v>
      </c>
      <c r="T578" s="87">
        <v>1.5845907926559</v>
      </c>
      <c r="U578" s="87">
        <v>1.9030439853668</v>
      </c>
      <c r="V578" s="87">
        <v>1.7060255977545</v>
      </c>
      <c r="W578" s="87">
        <v>544.64882299425994</v>
      </c>
      <c r="Z578" t="e">
        <v>#N/A</v>
      </c>
      <c r="AA578" t="e">
        <v>#N/A</v>
      </c>
    </row>
    <row r="579" spans="1:27">
      <c r="A579" s="53" t="s">
        <v>2699</v>
      </c>
      <c r="B579" s="53" t="s">
        <v>8</v>
      </c>
      <c r="C579" s="53">
        <v>9428423</v>
      </c>
      <c r="D579" s="53" t="s">
        <v>2698</v>
      </c>
      <c r="E579" s="126">
        <f>+IF(F579="x",1,0)+IF(G579="x",0.25,0)+IF(H579="x",1,0)+IF(I579="x",0.3,0)+J579+K579</f>
        <v>0.25</v>
      </c>
      <c r="F579" s="80"/>
      <c r="G579" s="80" t="s">
        <v>3212</v>
      </c>
      <c r="H579" s="85"/>
      <c r="I579" s="85"/>
      <c r="J579" s="48"/>
      <c r="K579" s="48"/>
      <c r="L579" s="89">
        <f>+L$5*E579</f>
        <v>298.58310790501952</v>
      </c>
      <c r="M579" s="89">
        <f>+M$5*E579</f>
        <v>84.773105650736397</v>
      </c>
      <c r="N579" s="89">
        <f>+L579+M579</f>
        <v>383.35621355575591</v>
      </c>
      <c r="O579" s="89">
        <f>+O$5*E579</f>
        <v>4238.6552825368199</v>
      </c>
      <c r="P579" s="72"/>
      <c r="Q579" s="48"/>
      <c r="R579" s="87">
        <v>215.25514899958</v>
      </c>
      <c r="S579" s="87">
        <v>100</v>
      </c>
      <c r="T579" s="87">
        <v>1.9506700038910001</v>
      </c>
      <c r="U579" s="87">
        <v>2.2199201583861998</v>
      </c>
      <c r="V579" s="87">
        <v>2.1022617441157001</v>
      </c>
      <c r="W579" s="87">
        <v>215.25514900207</v>
      </c>
      <c r="Z579" t="e">
        <v>#N/A</v>
      </c>
      <c r="AA579" t="e">
        <v>#N/A</v>
      </c>
    </row>
    <row r="580" spans="1:27">
      <c r="A580" s="52" t="s">
        <v>2494</v>
      </c>
      <c r="B580" s="52" t="s">
        <v>8</v>
      </c>
      <c r="C580" s="52">
        <v>5444145</v>
      </c>
      <c r="D580" s="52" t="s">
        <v>2495</v>
      </c>
      <c r="E580" s="80">
        <f>+IF(F580="x",1,0)+IF(G580="x",0.25,0)+IF(H580="x",1,0)+IF(I580="x",0.3,0)</f>
        <v>2.25</v>
      </c>
      <c r="F580" s="80" t="s">
        <v>3212</v>
      </c>
      <c r="G580" s="80" t="s">
        <v>3212</v>
      </c>
      <c r="H580" s="80" t="s">
        <v>3212</v>
      </c>
      <c r="I580" s="85"/>
      <c r="J580" s="48"/>
      <c r="K580" s="48"/>
      <c r="L580" s="89">
        <f>+L$5*E580</f>
        <v>2687.2479711451756</v>
      </c>
      <c r="M580" s="89">
        <f>+M$5*E580</f>
        <v>762.95795085662758</v>
      </c>
      <c r="N580" s="89">
        <f>+L580+M580</f>
        <v>3450.2059220018032</v>
      </c>
      <c r="O580" s="89">
        <f>+O$5*E580</f>
        <v>38147.897542831379</v>
      </c>
      <c r="P580" s="73">
        <v>0.16</v>
      </c>
      <c r="Q580" s="48" t="s">
        <v>3228</v>
      </c>
      <c r="R580" s="87">
        <v>440.32163399885002</v>
      </c>
      <c r="S580" s="87">
        <v>100</v>
      </c>
      <c r="T580" s="87">
        <v>2.23779296875</v>
      </c>
      <c r="U580" s="87">
        <v>2.3412456512450999</v>
      </c>
      <c r="V580" s="87">
        <v>2.2872392704237998</v>
      </c>
      <c r="W580" s="87">
        <f>+(S580/100)*R580</f>
        <v>440.32163399885002</v>
      </c>
      <c r="Z580" t="e">
        <v>#N/A</v>
      </c>
      <c r="AA580" t="e">
        <v>#N/A</v>
      </c>
    </row>
    <row r="581" spans="1:27">
      <c r="A581" s="52" t="s">
        <v>2496</v>
      </c>
      <c r="B581" s="52" t="s">
        <v>8</v>
      </c>
      <c r="C581" s="52">
        <v>5444146</v>
      </c>
      <c r="D581" s="52" t="s">
        <v>2497</v>
      </c>
      <c r="E581" s="80">
        <f>+IF(F581="x",1,0)+IF(G581="x",0.25,0)+IF(H581="x",1,0)+IF(I581="x",0.3,0)</f>
        <v>2.25</v>
      </c>
      <c r="F581" s="80" t="s">
        <v>3212</v>
      </c>
      <c r="G581" s="80" t="s">
        <v>3212</v>
      </c>
      <c r="H581" s="80" t="s">
        <v>3212</v>
      </c>
      <c r="I581" s="85"/>
      <c r="J581" s="48"/>
      <c r="K581" s="48"/>
      <c r="L581" s="89">
        <f>+L$5*E581</f>
        <v>2687.2479711451756</v>
      </c>
      <c r="M581" s="89">
        <f>+M$5*E581</f>
        <v>762.95795085662758</v>
      </c>
      <c r="N581" s="89">
        <f>+L581+M581</f>
        <v>3450.2059220018032</v>
      </c>
      <c r="O581" s="89">
        <f>+O$5*E581</f>
        <v>38147.897542831379</v>
      </c>
      <c r="P581" s="73">
        <v>0.14099999999999999</v>
      </c>
      <c r="Q581" s="48" t="s">
        <v>3228</v>
      </c>
      <c r="R581" s="87">
        <v>381.52442999863001</v>
      </c>
      <c r="S581" s="87">
        <v>100</v>
      </c>
      <c r="T581" s="87">
        <v>2.2235999107361</v>
      </c>
      <c r="U581" s="87">
        <v>2.2568223476410001</v>
      </c>
      <c r="V581" s="87">
        <v>2.2383951313238999</v>
      </c>
      <c r="W581" s="87">
        <f>+(S581/100)*R581</f>
        <v>381.52442999863001</v>
      </c>
      <c r="Z581" t="e">
        <v>#N/A</v>
      </c>
      <c r="AA581" t="e">
        <v>#N/A</v>
      </c>
    </row>
    <row r="582" spans="1:27">
      <c r="A582" s="52" t="s">
        <v>2498</v>
      </c>
      <c r="B582" s="52" t="s">
        <v>8</v>
      </c>
      <c r="C582" s="52">
        <v>5444147</v>
      </c>
      <c r="D582" s="52" t="s">
        <v>2499</v>
      </c>
      <c r="E582" s="80">
        <f>+IF(F582="x",1,0)+IF(G582="x",0.25,0)+IF(H582="x",1,0)+IF(I582="x",0.3,0)</f>
        <v>2.25</v>
      </c>
      <c r="F582" s="80" t="s">
        <v>3212</v>
      </c>
      <c r="G582" s="80" t="s">
        <v>3212</v>
      </c>
      <c r="H582" s="80" t="s">
        <v>3212</v>
      </c>
      <c r="I582" s="85"/>
      <c r="J582" s="48"/>
      <c r="K582" s="48"/>
      <c r="L582" s="89">
        <f>+L$5*E582</f>
        <v>2687.2479711451756</v>
      </c>
      <c r="M582" s="89">
        <f>+M$5*E582</f>
        <v>762.95795085662758</v>
      </c>
      <c r="N582" s="89">
        <f>+L582+M582</f>
        <v>3450.2059220018032</v>
      </c>
      <c r="O582" s="89">
        <f>+O$5*E582</f>
        <v>38147.897542831379</v>
      </c>
      <c r="P582" s="73">
        <v>0.159</v>
      </c>
      <c r="Q582" s="48" t="s">
        <v>3228</v>
      </c>
      <c r="R582" s="87">
        <v>363.25822649969001</v>
      </c>
      <c r="S582" s="87">
        <v>100</v>
      </c>
      <c r="T582" s="87">
        <v>2.2320106029510001</v>
      </c>
      <c r="U582" s="87">
        <v>2.3347272872925</v>
      </c>
      <c r="V582" s="87">
        <v>2.2706453116044001</v>
      </c>
      <c r="W582" s="87">
        <f>+(S582/100)*R582</f>
        <v>363.25822649969001</v>
      </c>
      <c r="Z582" t="e">
        <v>#N/A</v>
      </c>
      <c r="AA582" t="e">
        <v>#N/A</v>
      </c>
    </row>
    <row r="583" spans="1:27">
      <c r="A583" s="49" t="s">
        <v>776</v>
      </c>
      <c r="B583" s="49" t="s">
        <v>9</v>
      </c>
      <c r="C583" s="49">
        <v>10097779</v>
      </c>
      <c r="D583" s="49" t="s">
        <v>777</v>
      </c>
      <c r="E583" s="80">
        <f>+IF(F583="x",1,0)+IF(G583="x",0.25,0)+IF(H583="x",1,0)+IF(I583="x",0.3,0)+J583+K583</f>
        <v>1.0202431038868878</v>
      </c>
      <c r="F583" s="80" t="s">
        <v>3212</v>
      </c>
      <c r="G583" s="85"/>
      <c r="H583" s="85"/>
      <c r="I583" s="85"/>
      <c r="J583" s="48">
        <v>2.0243103886887819E-2</v>
      </c>
      <c r="K583" s="48"/>
      <c r="L583" s="89">
        <f>+L$5*E583</f>
        <v>1218.5094271088426</v>
      </c>
      <c r="M583" s="89">
        <f>+M$5*E583</f>
        <v>345.95670574095345</v>
      </c>
      <c r="N583" s="89">
        <f>+L583+M583</f>
        <v>1564.4661328497959</v>
      </c>
      <c r="O583" s="89">
        <f>+O$5*E583</f>
        <v>17297.835287047674</v>
      </c>
      <c r="P583" s="72"/>
      <c r="Q583" s="48"/>
      <c r="R583" s="87">
        <v>6819.3039874980004</v>
      </c>
      <c r="S583" s="87">
        <v>3.9580000000000002</v>
      </c>
      <c r="T583" s="87">
        <v>2.3655317723750999E-2</v>
      </c>
      <c r="U583" s="87">
        <v>0.10397826135159</v>
      </c>
      <c r="V583" s="87">
        <v>5.7794974510928E-2</v>
      </c>
      <c r="W583" s="87">
        <v>269.91081021196999</v>
      </c>
      <c r="Z583" t="e">
        <v>#N/A</v>
      </c>
      <c r="AA583" t="e">
        <v>#N/A</v>
      </c>
    </row>
    <row r="584" spans="1:27">
      <c r="A584" s="50" t="s">
        <v>778</v>
      </c>
      <c r="B584" s="50" t="s">
        <v>9</v>
      </c>
      <c r="C584" s="50">
        <v>7647200</v>
      </c>
      <c r="D584" s="50" t="s">
        <v>779</v>
      </c>
      <c r="E584" s="126">
        <f>+IF(F584="x",1,0)+IF(G584="x",0.25,0)+IF(H584="x",1,0)+IF(I584="x",0.3,0)+J584</f>
        <v>1.8899808489928718</v>
      </c>
      <c r="F584" s="80" t="s">
        <v>3212</v>
      </c>
      <c r="G584" s="80" t="s">
        <v>3213</v>
      </c>
      <c r="H584" s="85"/>
      <c r="I584" s="85"/>
      <c r="J584" s="48">
        <f>0.75*(W584/10000)</f>
        <v>0.88998084899287178</v>
      </c>
      <c r="K584" s="48"/>
      <c r="L584" s="89">
        <f>+L$5*E584</f>
        <v>2257.2654230930361</v>
      </c>
      <c r="M584" s="89">
        <f>+M$5*E584</f>
        <v>640.87818475816482</v>
      </c>
      <c r="N584" s="89">
        <f>+L584+M584</f>
        <v>2898.1436078512011</v>
      </c>
      <c r="O584" s="89">
        <f>+O$5*E584</f>
        <v>32043.909237908239</v>
      </c>
      <c r="P584" s="74" t="s">
        <v>3213</v>
      </c>
      <c r="Q584" s="48" t="s">
        <v>3228</v>
      </c>
      <c r="R584" s="87">
        <v>15927.919227476999</v>
      </c>
      <c r="S584" s="87">
        <v>74.500699999999995</v>
      </c>
      <c r="T584" s="87">
        <v>4.9413330852985E-3</v>
      </c>
      <c r="U584" s="87">
        <v>0.38374179601669001</v>
      </c>
      <c r="V584" s="87">
        <v>0.18091251852463999</v>
      </c>
      <c r="W584" s="87">
        <f>+(S584/100)*R584</f>
        <v>11866.411319904957</v>
      </c>
      <c r="Z584" t="e">
        <v>#N/A</v>
      </c>
      <c r="AA584" t="e">
        <v>#N/A</v>
      </c>
    </row>
    <row r="585" spans="1:27">
      <c r="A585" s="49" t="s">
        <v>780</v>
      </c>
      <c r="B585" s="49" t="s">
        <v>13</v>
      </c>
      <c r="C585" s="49">
        <v>7647200</v>
      </c>
      <c r="D585" s="49" t="s">
        <v>779</v>
      </c>
      <c r="E585" s="126">
        <f>+IF(F585="x",1,0)+IF(G585="x",0.25,0)+IF(H585="x",1,0)+IF(I585="x",0.3,0)+J585</f>
        <v>1.82388488297565</v>
      </c>
      <c r="F585" s="80" t="s">
        <v>3213</v>
      </c>
      <c r="G585" s="85"/>
      <c r="H585" s="85"/>
      <c r="I585" s="85"/>
      <c r="J585" s="48">
        <f>0.75*(W585/10000)</f>
        <v>1.82388488297565</v>
      </c>
      <c r="K585" s="48"/>
      <c r="L585" s="89">
        <f>+L$5*E585</f>
        <v>2178.3248672794098</v>
      </c>
      <c r="M585" s="89">
        <f>+M$5*E585</f>
        <v>618.46554351710301</v>
      </c>
      <c r="N585" s="89">
        <f>+L585+M585</f>
        <v>2796.7904107965128</v>
      </c>
      <c r="O585" s="89">
        <f>+O$5*E585</f>
        <v>30923.277175855153</v>
      </c>
      <c r="P585" s="72"/>
      <c r="Q585" s="48"/>
      <c r="R585" s="87">
        <v>38861.710660509998</v>
      </c>
      <c r="S585" s="87">
        <v>62.576900000000002</v>
      </c>
      <c r="T585" s="87">
        <v>4.6259285882115E-3</v>
      </c>
      <c r="U585" s="87">
        <v>0.85358899831771995</v>
      </c>
      <c r="V585" s="87">
        <v>0.43522400222643998</v>
      </c>
      <c r="W585" s="87">
        <v>24318.465106341999</v>
      </c>
      <c r="Z585" t="e">
        <v>#N/A</v>
      </c>
      <c r="AA585" t="e">
        <v>#N/A</v>
      </c>
    </row>
    <row r="586" spans="1:27">
      <c r="A586" s="49" t="s">
        <v>781</v>
      </c>
      <c r="B586" s="49" t="s">
        <v>13</v>
      </c>
      <c r="C586" s="49">
        <v>7647200</v>
      </c>
      <c r="D586" s="49" t="s">
        <v>779</v>
      </c>
      <c r="E586" s="126">
        <f>+IF(F586="x",1,0)+IF(G586="x",0.25,0)+IF(H586="x",1,0)+IF(I586="x",0.3,0)+J586</f>
        <v>0.45262356585125252</v>
      </c>
      <c r="F586" s="80" t="s">
        <v>3213</v>
      </c>
      <c r="G586" s="85"/>
      <c r="H586" s="85"/>
      <c r="I586" s="85"/>
      <c r="J586" s="48">
        <f>0.75*(W586/10000)</f>
        <v>0.45262356585125252</v>
      </c>
      <c r="K586" s="48"/>
      <c r="L586" s="89">
        <f>+L$5*E586</f>
        <v>540.58300401167696</v>
      </c>
      <c r="M586" s="89">
        <f>+M$5*E586</f>
        <v>153.4812214716851</v>
      </c>
      <c r="N586" s="89">
        <f>+L586+M586</f>
        <v>694.06422548336207</v>
      </c>
      <c r="O586" s="89">
        <f>+O$5*E586</f>
        <v>7674.0610735842547</v>
      </c>
      <c r="P586" s="72"/>
      <c r="Q586" s="48"/>
      <c r="R586" s="87">
        <v>6034.9808780152998</v>
      </c>
      <c r="S586" s="87">
        <v>100</v>
      </c>
      <c r="T586" s="87">
        <v>0.43399623036384999</v>
      </c>
      <c r="U586" s="87">
        <v>0.94999754428864003</v>
      </c>
      <c r="V586" s="87">
        <v>0.81779649279092004</v>
      </c>
      <c r="W586" s="87">
        <v>6034.9808780167004</v>
      </c>
      <c r="Z586" t="e">
        <v>#N/A</v>
      </c>
      <c r="AA586" t="e">
        <v>#N/A</v>
      </c>
    </row>
    <row r="587" spans="1:27">
      <c r="A587" s="50" t="s">
        <v>782</v>
      </c>
      <c r="B587" s="50" t="s">
        <v>9</v>
      </c>
      <c r="C587" s="50">
        <v>10097777</v>
      </c>
      <c r="D587" s="50" t="s">
        <v>783</v>
      </c>
      <c r="E587" s="126">
        <f>+IF(F587="x",1,0)+IF(G587="x",0.25,0)+IF(H587="x",1,0)+IF(I587="x",0.3,0)+J587</f>
        <v>1.5803009538501784</v>
      </c>
      <c r="F587" s="85" t="s">
        <v>3212</v>
      </c>
      <c r="G587" s="85"/>
      <c r="H587" s="85"/>
      <c r="I587" s="85"/>
      <c r="J587" s="48">
        <f>0.75*(W587/10000)</f>
        <v>0.58030095385017844</v>
      </c>
      <c r="K587" s="48"/>
      <c r="L587" s="89">
        <f>+L$5*E587</f>
        <v>1887.4046809034123</v>
      </c>
      <c r="M587" s="89">
        <f>+M$5*E587</f>
        <v>535.86807888280271</v>
      </c>
      <c r="N587" s="89">
        <f>+L587+M587</f>
        <v>2423.2727597862149</v>
      </c>
      <c r="O587" s="89">
        <f>+O$5*E587</f>
        <v>26793.403944140136</v>
      </c>
      <c r="P587" s="73" t="e">
        <v>#N/A</v>
      </c>
      <c r="Q587" s="48" t="e">
        <v>#N/A</v>
      </c>
      <c r="R587" s="87">
        <v>53298.886479453002</v>
      </c>
      <c r="S587" s="87">
        <v>14.5169</v>
      </c>
      <c r="T587" s="87">
        <v>3.9951200596988002E-3</v>
      </c>
      <c r="U587" s="87">
        <v>0.30625751614571001</v>
      </c>
      <c r="V587" s="87">
        <v>0.13605878169732</v>
      </c>
      <c r="W587" s="87">
        <f>+(S587/100)*R587</f>
        <v>7737.3460513357122</v>
      </c>
      <c r="Z587" t="e">
        <v>#N/A</v>
      </c>
      <c r="AA587" t="e">
        <v>#N/A</v>
      </c>
    </row>
    <row r="588" spans="1:27">
      <c r="A588" s="52" t="s">
        <v>784</v>
      </c>
      <c r="B588" s="52" t="s">
        <v>8</v>
      </c>
      <c r="C588" s="52">
        <v>5444090</v>
      </c>
      <c r="D588" s="52" t="s">
        <v>785</v>
      </c>
      <c r="E588" s="80">
        <f>+IF(F588="x",1,0)+IF(G588="x",0.25,0)+IF(H588="x",1,0)+IF(I588="x",0.3,0)</f>
        <v>2.25</v>
      </c>
      <c r="F588" s="80" t="s">
        <v>3212</v>
      </c>
      <c r="G588" s="80" t="s">
        <v>3212</v>
      </c>
      <c r="H588" s="80" t="s">
        <v>3212</v>
      </c>
      <c r="I588" s="85"/>
      <c r="J588" s="48"/>
      <c r="K588" s="48"/>
      <c r="L588" s="89">
        <f>+L$5*E588</f>
        <v>2687.2479711451756</v>
      </c>
      <c r="M588" s="89">
        <f>+M$5*E588</f>
        <v>762.95795085662758</v>
      </c>
      <c r="N588" s="89">
        <f>+L588+M588</f>
        <v>3450.2059220018032</v>
      </c>
      <c r="O588" s="89">
        <f>+O$5*E588</f>
        <v>38147.897542831379</v>
      </c>
      <c r="P588" s="73">
        <v>1.321</v>
      </c>
      <c r="Q588" s="48" t="s">
        <v>3228</v>
      </c>
      <c r="R588" s="87">
        <v>794.82255650469006</v>
      </c>
      <c r="S588" s="87">
        <v>100</v>
      </c>
      <c r="T588" s="87">
        <v>1.0209634304046999</v>
      </c>
      <c r="U588" s="87">
        <v>1.4683117866516</v>
      </c>
      <c r="V588" s="87">
        <v>1.1811335436229</v>
      </c>
      <c r="W588" s="87">
        <f>+(S588/100)*R588</f>
        <v>794.82255650469006</v>
      </c>
      <c r="Z588" t="e">
        <v>#N/A</v>
      </c>
      <c r="AA588" t="e">
        <v>#N/A</v>
      </c>
    </row>
    <row r="589" spans="1:27">
      <c r="A589" s="52" t="s">
        <v>802</v>
      </c>
      <c r="B589" s="52" t="s">
        <v>8</v>
      </c>
      <c r="C589" s="52">
        <v>5444081</v>
      </c>
      <c r="D589" s="52" t="s">
        <v>803</v>
      </c>
      <c r="E589" s="80">
        <f>+IF(F589="x",1,0)+IF(G589="x",0.25,0)+IF(H589="x",1,0)+IF(I589="x",0.3,0)</f>
        <v>2.25</v>
      </c>
      <c r="F589" s="80" t="s">
        <v>3212</v>
      </c>
      <c r="G589" s="80" t="s">
        <v>3212</v>
      </c>
      <c r="H589" s="80" t="s">
        <v>3212</v>
      </c>
      <c r="I589" s="85"/>
      <c r="J589" s="48"/>
      <c r="K589" s="48"/>
      <c r="L589" s="89">
        <f>+L$5*E589</f>
        <v>2687.2479711451756</v>
      </c>
      <c r="M589" s="89">
        <f>+M$5*E589</f>
        <v>762.95795085662758</v>
      </c>
      <c r="N589" s="89">
        <f>+L589+M589</f>
        <v>3450.2059220018032</v>
      </c>
      <c r="O589" s="89">
        <f>+O$5*E589</f>
        <v>38147.897542831379</v>
      </c>
      <c r="P589" s="73">
        <v>0.72199999999999998</v>
      </c>
      <c r="Q589" s="48" t="s">
        <v>3228</v>
      </c>
      <c r="R589" s="87">
        <v>803.51230251131005</v>
      </c>
      <c r="S589" s="87">
        <v>100</v>
      </c>
      <c r="T589" s="87">
        <v>1.5406445264816</v>
      </c>
      <c r="U589" s="87">
        <v>1.8527895212173</v>
      </c>
      <c r="V589" s="87">
        <v>1.7226977302280999</v>
      </c>
      <c r="W589" s="87">
        <f>+(S589/100)*R589</f>
        <v>803.51230251131005</v>
      </c>
      <c r="Z589" t="e">
        <v>#N/A</v>
      </c>
      <c r="AA589" t="e">
        <v>#N/A</v>
      </c>
    </row>
    <row r="590" spans="1:27">
      <c r="A590" s="52" t="s">
        <v>804</v>
      </c>
      <c r="B590" s="52" t="s">
        <v>8</v>
      </c>
      <c r="C590" s="52">
        <v>5444085</v>
      </c>
      <c r="D590" s="52" t="s">
        <v>805</v>
      </c>
      <c r="E590" s="80">
        <f>+IF(F590="x",1,0)+IF(G590="x",0.25,0)+IF(H590="x",1,0)+IF(I590="x",0.3,0)</f>
        <v>2.25</v>
      </c>
      <c r="F590" s="80" t="s">
        <v>3212</v>
      </c>
      <c r="G590" s="80" t="s">
        <v>3212</v>
      </c>
      <c r="H590" s="80" t="s">
        <v>3212</v>
      </c>
      <c r="I590" s="85"/>
      <c r="J590" s="48"/>
      <c r="K590" s="48"/>
      <c r="L590" s="89">
        <f>+L$5*E590</f>
        <v>2687.2479711451756</v>
      </c>
      <c r="M590" s="89">
        <f>+M$5*E590</f>
        <v>762.95795085662758</v>
      </c>
      <c r="N590" s="89">
        <f>+L590+M590</f>
        <v>3450.2059220018032</v>
      </c>
      <c r="O590" s="89">
        <f>+O$5*E590</f>
        <v>38147.897542831379</v>
      </c>
      <c r="P590" s="73">
        <v>0.79800000000000004</v>
      </c>
      <c r="Q590" s="48" t="s">
        <v>3228</v>
      </c>
      <c r="R590" s="87">
        <v>804.89986500139003</v>
      </c>
      <c r="S590" s="87">
        <v>100</v>
      </c>
      <c r="T590" s="87">
        <v>1.5915297269821</v>
      </c>
      <c r="U590" s="87">
        <v>1.8583617210387999</v>
      </c>
      <c r="V590" s="87">
        <v>1.7103956957994999</v>
      </c>
      <c r="W590" s="87">
        <f>+(S590/100)*R590</f>
        <v>804.89986500139003</v>
      </c>
      <c r="Z590" t="e">
        <v>#N/A</v>
      </c>
      <c r="AA590" t="e">
        <v>#N/A</v>
      </c>
    </row>
    <row r="591" spans="1:27">
      <c r="A591" s="52" t="s">
        <v>806</v>
      </c>
      <c r="B591" s="52" t="s">
        <v>8</v>
      </c>
      <c r="C591" s="52">
        <v>5444082</v>
      </c>
      <c r="D591" s="52" t="s">
        <v>807</v>
      </c>
      <c r="E591" s="80">
        <f>+IF(F591="x",1,0)+IF(G591="x",0.25,0)+IF(H591="x",1,0)+IF(I591="x",0.3,0)</f>
        <v>2.25</v>
      </c>
      <c r="F591" s="80" t="s">
        <v>3212</v>
      </c>
      <c r="G591" s="80" t="s">
        <v>3212</v>
      </c>
      <c r="H591" s="80" t="s">
        <v>3212</v>
      </c>
      <c r="I591" s="85"/>
      <c r="J591" s="48"/>
      <c r="K591" s="48"/>
      <c r="L591" s="89">
        <f>+L$5*E591</f>
        <v>2687.2479711451756</v>
      </c>
      <c r="M591" s="89">
        <f>+M$5*E591</f>
        <v>762.95795085662758</v>
      </c>
      <c r="N591" s="89">
        <f>+L591+M591</f>
        <v>3450.2059220018032</v>
      </c>
      <c r="O591" s="89">
        <f>+O$5*E591</f>
        <v>38147.897542831379</v>
      </c>
      <c r="P591" s="73">
        <v>0.74399999999999999</v>
      </c>
      <c r="Q591" s="48" t="s">
        <v>3228</v>
      </c>
      <c r="R591" s="87">
        <v>803.11097499915002</v>
      </c>
      <c r="S591" s="87">
        <v>100</v>
      </c>
      <c r="T591" s="87">
        <v>1.6568183898926001</v>
      </c>
      <c r="U591" s="87">
        <v>1.8067405223846</v>
      </c>
      <c r="V591" s="87">
        <v>1.7306658597463001</v>
      </c>
      <c r="W591" s="87">
        <f>+(S591/100)*R591</f>
        <v>803.11097499915002</v>
      </c>
      <c r="Z591" t="e">
        <v>#N/A</v>
      </c>
      <c r="AA591" t="e">
        <v>#N/A</v>
      </c>
    </row>
    <row r="592" spans="1:27">
      <c r="A592" s="52" t="s">
        <v>808</v>
      </c>
      <c r="B592" s="52" t="s">
        <v>8</v>
      </c>
      <c r="C592" s="52">
        <v>5444084</v>
      </c>
      <c r="D592" s="52" t="s">
        <v>809</v>
      </c>
      <c r="E592" s="80">
        <f>+IF(F592="x",1,0)+IF(G592="x",0.25,0)+IF(H592="x",1,0)+IF(I592="x",0.3,0)</f>
        <v>2.25</v>
      </c>
      <c r="F592" s="80" t="s">
        <v>3212</v>
      </c>
      <c r="G592" s="80" t="s">
        <v>3212</v>
      </c>
      <c r="H592" s="80" t="s">
        <v>3212</v>
      </c>
      <c r="I592" s="85"/>
      <c r="J592" s="48"/>
      <c r="K592" s="48"/>
      <c r="L592" s="89">
        <f>+L$5*E592</f>
        <v>2687.2479711451756</v>
      </c>
      <c r="M592" s="89">
        <f>+M$5*E592</f>
        <v>762.95795085662758</v>
      </c>
      <c r="N592" s="89">
        <f>+L592+M592</f>
        <v>3450.2059220018032</v>
      </c>
      <c r="O592" s="89">
        <f>+O$5*E592</f>
        <v>38147.897542831379</v>
      </c>
      <c r="P592" s="73">
        <v>0.748</v>
      </c>
      <c r="Q592" s="48" t="s">
        <v>3228</v>
      </c>
      <c r="R592" s="87">
        <v>803.88671999198004</v>
      </c>
      <c r="S592" s="87">
        <v>100</v>
      </c>
      <c r="T592" s="87">
        <v>1.6657549142838</v>
      </c>
      <c r="U592" s="87">
        <v>1.8351268768311</v>
      </c>
      <c r="V592" s="87">
        <v>1.7192897395841</v>
      </c>
      <c r="W592" s="87">
        <f>+(S592/100)*R592</f>
        <v>803.88671999198004</v>
      </c>
      <c r="Z592" t="e">
        <v>#N/A</v>
      </c>
      <c r="AA592" t="e">
        <v>#N/A</v>
      </c>
    </row>
    <row r="593" spans="1:27">
      <c r="A593" s="52" t="s">
        <v>810</v>
      </c>
      <c r="B593" s="52" t="s">
        <v>8</v>
      </c>
      <c r="C593" s="52">
        <v>5444083</v>
      </c>
      <c r="D593" s="52" t="s">
        <v>811</v>
      </c>
      <c r="E593" s="80">
        <f>+IF(F593="x",1,0)+IF(G593="x",0.25,0)+IF(H593="x",1,0)+IF(I593="x",0.3,0)</f>
        <v>2.25</v>
      </c>
      <c r="F593" s="80" t="s">
        <v>3212</v>
      </c>
      <c r="G593" s="80" t="s">
        <v>3212</v>
      </c>
      <c r="H593" s="80" t="s">
        <v>3212</v>
      </c>
      <c r="I593" s="85"/>
      <c r="J593" s="48"/>
      <c r="K593" s="48"/>
      <c r="L593" s="89">
        <f>+L$5*E593</f>
        <v>2687.2479711451756</v>
      </c>
      <c r="M593" s="89">
        <f>+M$5*E593</f>
        <v>762.95795085662758</v>
      </c>
      <c r="N593" s="89">
        <f>+L593+M593</f>
        <v>3450.2059220018032</v>
      </c>
      <c r="O593" s="89">
        <f>+O$5*E593</f>
        <v>38147.897542831379</v>
      </c>
      <c r="P593" s="73">
        <v>0.73199999999999998</v>
      </c>
      <c r="Q593" s="48" t="s">
        <v>3228</v>
      </c>
      <c r="R593" s="87">
        <v>802.99290100746998</v>
      </c>
      <c r="S593" s="87">
        <v>100</v>
      </c>
      <c r="T593" s="87">
        <v>1.7200044393539</v>
      </c>
      <c r="U593" s="87">
        <v>1.9063031673430999</v>
      </c>
      <c r="V593" s="87">
        <v>1.7783379936829999</v>
      </c>
      <c r="W593" s="87">
        <f>+(S593/100)*R593</f>
        <v>802.99290100746998</v>
      </c>
      <c r="Z593" t="e">
        <v>#N/A</v>
      </c>
      <c r="AA593" t="e">
        <v>#N/A</v>
      </c>
    </row>
    <row r="594" spans="1:27">
      <c r="A594" s="52" t="s">
        <v>2344</v>
      </c>
      <c r="B594" s="52" t="s">
        <v>8</v>
      </c>
      <c r="C594" s="52">
        <v>5444114</v>
      </c>
      <c r="D594" s="52" t="s">
        <v>2345</v>
      </c>
      <c r="E594" s="80">
        <f>+IF(F594="x",1,0)+IF(G594="x",0.25,0)+IF(H594="x",1,0)+IF(I594="x",0.3,0)</f>
        <v>2.25</v>
      </c>
      <c r="F594" s="80" t="s">
        <v>3212</v>
      </c>
      <c r="G594" s="80" t="s">
        <v>3212</v>
      </c>
      <c r="H594" s="80" t="s">
        <v>3212</v>
      </c>
      <c r="I594" s="85"/>
      <c r="J594" s="48"/>
      <c r="K594" s="48"/>
      <c r="L594" s="89">
        <f>+L$5*E594</f>
        <v>2687.2479711451756</v>
      </c>
      <c r="M594" s="89">
        <f>+M$5*E594</f>
        <v>762.95795085662758</v>
      </c>
      <c r="N594" s="89">
        <f>+L594+M594</f>
        <v>3450.2059220018032</v>
      </c>
      <c r="O594" s="89">
        <f>+O$5*E594</f>
        <v>38147.897542831379</v>
      </c>
      <c r="P594" s="73">
        <v>0.64600000000000002</v>
      </c>
      <c r="Q594" s="48" t="s">
        <v>3228</v>
      </c>
      <c r="R594" s="87">
        <v>920.20283348146995</v>
      </c>
      <c r="S594" s="87">
        <v>100</v>
      </c>
      <c r="T594" s="87">
        <v>1.6315860748291</v>
      </c>
      <c r="U594" s="87">
        <v>2.0248951911925999</v>
      </c>
      <c r="V594" s="87">
        <v>1.7744963146606001</v>
      </c>
      <c r="W594" s="87">
        <f>+(S594/100)*R594</f>
        <v>920.20283348146995</v>
      </c>
      <c r="Z594" t="e">
        <v>#N/A</v>
      </c>
      <c r="AA594" t="e">
        <v>#N/A</v>
      </c>
    </row>
    <row r="595" spans="1:27">
      <c r="A595" s="52" t="s">
        <v>2338</v>
      </c>
      <c r="B595" s="52" t="s">
        <v>8</v>
      </c>
      <c r="C595" s="52">
        <v>5444111</v>
      </c>
      <c r="D595" s="52" t="s">
        <v>2339</v>
      </c>
      <c r="E595" s="80">
        <f>+IF(F595="x",1,0)+IF(G595="x",0.25,0)+IF(H595="x",1,0)+IF(I595="x",0.3,0)</f>
        <v>2.25</v>
      </c>
      <c r="F595" s="80" t="s">
        <v>3212</v>
      </c>
      <c r="G595" s="80" t="s">
        <v>3212</v>
      </c>
      <c r="H595" s="80" t="s">
        <v>3212</v>
      </c>
      <c r="I595" s="85"/>
      <c r="J595" s="48"/>
      <c r="K595" s="48"/>
      <c r="L595" s="89">
        <f>+L$5*E595</f>
        <v>2687.2479711451756</v>
      </c>
      <c r="M595" s="89">
        <f>+M$5*E595</f>
        <v>762.95795085662758</v>
      </c>
      <c r="N595" s="89">
        <f>+L595+M595</f>
        <v>3450.2059220018032</v>
      </c>
      <c r="O595" s="89">
        <f>+O$5*E595</f>
        <v>38147.897542831379</v>
      </c>
      <c r="P595" s="73">
        <v>0.64100000000000001</v>
      </c>
      <c r="Q595" s="48" t="s">
        <v>3228</v>
      </c>
      <c r="R595" s="87">
        <v>1022.0358945095001</v>
      </c>
      <c r="S595" s="87">
        <v>100</v>
      </c>
      <c r="T595" s="87">
        <v>1.7866598367691</v>
      </c>
      <c r="U595" s="87">
        <v>2.0692620277404998</v>
      </c>
      <c r="V595" s="87">
        <v>1.9015710154490999</v>
      </c>
      <c r="W595" s="87">
        <f>+(S595/100)*R595</f>
        <v>1022.0358945095001</v>
      </c>
      <c r="Z595" t="e">
        <v>#N/A</v>
      </c>
      <c r="AA595" t="e">
        <v>#N/A</v>
      </c>
    </row>
    <row r="596" spans="1:27">
      <c r="A596" s="52" t="s">
        <v>2342</v>
      </c>
      <c r="B596" s="52" t="s">
        <v>8</v>
      </c>
      <c r="C596" s="52">
        <v>5444113</v>
      </c>
      <c r="D596" s="52" t="s">
        <v>2343</v>
      </c>
      <c r="E596" s="80">
        <f>+IF(F596="x",1,0)+IF(G596="x",0.25,0)+IF(H596="x",1,0)+IF(I596="x",0.3,0)</f>
        <v>2.25</v>
      </c>
      <c r="F596" s="80" t="s">
        <v>3212</v>
      </c>
      <c r="G596" s="80" t="s">
        <v>3212</v>
      </c>
      <c r="H596" s="80" t="s">
        <v>3212</v>
      </c>
      <c r="I596" s="85"/>
      <c r="J596" s="48"/>
      <c r="K596" s="48"/>
      <c r="L596" s="89">
        <f>+L$5*E596</f>
        <v>2687.2479711451756</v>
      </c>
      <c r="M596" s="89">
        <f>+M$5*E596</f>
        <v>762.95795085662758</v>
      </c>
      <c r="N596" s="89">
        <f>+L596+M596</f>
        <v>3450.2059220018032</v>
      </c>
      <c r="O596" s="89">
        <f>+O$5*E596</f>
        <v>38147.897542831379</v>
      </c>
      <c r="P596" s="73">
        <v>0.41099999999999998</v>
      </c>
      <c r="Q596" s="48" t="s">
        <v>3228</v>
      </c>
      <c r="R596" s="87">
        <v>1039.3706624823001</v>
      </c>
      <c r="S596" s="87">
        <v>100</v>
      </c>
      <c r="T596" s="87">
        <v>1.6525079011917001</v>
      </c>
      <c r="U596" s="87">
        <v>2.3203237056732</v>
      </c>
      <c r="V596" s="87">
        <v>1.9456121732253999</v>
      </c>
      <c r="W596" s="87">
        <f>+(S596/100)*R596</f>
        <v>1039.3706624823001</v>
      </c>
      <c r="Z596" t="e">
        <v>#N/A</v>
      </c>
      <c r="AA596" t="e">
        <v>#N/A</v>
      </c>
    </row>
    <row r="597" spans="1:27">
      <c r="A597" s="52" t="s">
        <v>2340</v>
      </c>
      <c r="B597" s="52" t="s">
        <v>8</v>
      </c>
      <c r="C597" s="52">
        <v>5444112</v>
      </c>
      <c r="D597" s="52" t="s">
        <v>2341</v>
      </c>
      <c r="E597" s="80">
        <f>+IF(F597="x",1,0)+IF(G597="x",0.25,0)+IF(H597="x",1,0)+IF(I597="x",0.3,0)</f>
        <v>2.25</v>
      </c>
      <c r="F597" s="80" t="s">
        <v>3212</v>
      </c>
      <c r="G597" s="80" t="s">
        <v>3212</v>
      </c>
      <c r="H597" s="80" t="s">
        <v>3212</v>
      </c>
      <c r="I597" s="85"/>
      <c r="J597" s="48"/>
      <c r="K597" s="48"/>
      <c r="L597" s="89">
        <f>+L$5*E597</f>
        <v>2687.2479711451756</v>
      </c>
      <c r="M597" s="89">
        <f>+M$5*E597</f>
        <v>762.95795085662758</v>
      </c>
      <c r="N597" s="89">
        <f>+L597+M597</f>
        <v>3450.2059220018032</v>
      </c>
      <c r="O597" s="89">
        <f>+O$5*E597</f>
        <v>38147.897542831379</v>
      </c>
      <c r="P597" s="128">
        <v>0.29799999999999999</v>
      </c>
      <c r="Q597" s="48" t="s">
        <v>3228</v>
      </c>
      <c r="R597" s="87">
        <v>1039.3959480052999</v>
      </c>
      <c r="S597" s="87">
        <v>100</v>
      </c>
      <c r="T597" s="87">
        <v>1.9504597187042001</v>
      </c>
      <c r="U597" s="87">
        <v>2.4011723995208998</v>
      </c>
      <c r="V597" s="87">
        <v>2.1735202714698998</v>
      </c>
      <c r="W597" s="87">
        <f>+(S597/100)*R597</f>
        <v>1039.3959480052999</v>
      </c>
      <c r="Z597" t="e">
        <v>#N/A</v>
      </c>
      <c r="AA597" t="e">
        <v>#N/A</v>
      </c>
    </row>
    <row r="598" spans="1:27">
      <c r="A598" s="52" t="s">
        <v>786</v>
      </c>
      <c r="B598" s="52" t="s">
        <v>8</v>
      </c>
      <c r="C598" s="52">
        <v>5444077</v>
      </c>
      <c r="D598" s="52" t="s">
        <v>787</v>
      </c>
      <c r="E598" s="80">
        <f>+IF(F598="x",1,0)+IF(G598="x",0.25,0)+IF(H598="x",1,0)+IF(I598="x",0.3,0)</f>
        <v>2.5499999999999998</v>
      </c>
      <c r="F598" s="80" t="s">
        <v>3212</v>
      </c>
      <c r="G598" s="80" t="s">
        <v>3212</v>
      </c>
      <c r="H598" s="80" t="s">
        <v>3212</v>
      </c>
      <c r="I598" s="80" t="s">
        <v>3212</v>
      </c>
      <c r="J598" s="48"/>
      <c r="K598" s="48"/>
      <c r="L598" s="89">
        <f>+L$5*E598</f>
        <v>3045.5477006311989</v>
      </c>
      <c r="M598" s="89">
        <f>+M$5*E598</f>
        <v>864.68567763751116</v>
      </c>
      <c r="N598" s="89">
        <f>+L598+M598</f>
        <v>3910.2333782687101</v>
      </c>
      <c r="O598" s="89">
        <f>+O$5*E598</f>
        <v>43234.283881875563</v>
      </c>
      <c r="P598" s="128">
        <v>1.3280000000000001</v>
      </c>
      <c r="Q598" s="48">
        <v>1.161</v>
      </c>
      <c r="R598" s="87">
        <v>796.02022149214997</v>
      </c>
      <c r="S598" s="87">
        <v>100</v>
      </c>
      <c r="T598" s="87">
        <v>1.0454598665237</v>
      </c>
      <c r="U598" s="87">
        <v>1.3981869220734</v>
      </c>
      <c r="V598" s="87">
        <v>1.1665521474905001</v>
      </c>
      <c r="W598" s="87">
        <f>+(S598/100)*R598</f>
        <v>796.02022149214997</v>
      </c>
      <c r="Z598" t="e">
        <v>#N/A</v>
      </c>
      <c r="AA598" t="e">
        <v>#N/A</v>
      </c>
    </row>
    <row r="599" spans="1:27">
      <c r="A599" s="52" t="s">
        <v>788</v>
      </c>
      <c r="B599" s="52" t="s">
        <v>8</v>
      </c>
      <c r="C599" s="52">
        <v>5444089</v>
      </c>
      <c r="D599" s="52" t="s">
        <v>789</v>
      </c>
      <c r="E599" s="80">
        <f>+IF(F599="x",1,0)+IF(G599="x",0.25,0)+IF(H599="x",1,0)+IF(I599="x",0.3,0)</f>
        <v>2.25</v>
      </c>
      <c r="F599" s="80" t="s">
        <v>3212</v>
      </c>
      <c r="G599" s="80" t="s">
        <v>3212</v>
      </c>
      <c r="H599" s="80" t="s">
        <v>3212</v>
      </c>
      <c r="I599" s="85"/>
      <c r="J599" s="48"/>
      <c r="K599" s="48"/>
      <c r="L599" s="89">
        <f>+L$5*E599</f>
        <v>2687.2479711451756</v>
      </c>
      <c r="M599" s="89">
        <f>+M$5*E599</f>
        <v>762.95795085662758</v>
      </c>
      <c r="N599" s="89">
        <f>+L599+M599</f>
        <v>3450.2059220018032</v>
      </c>
      <c r="O599" s="89">
        <f>+O$5*E599</f>
        <v>38147.897542831379</v>
      </c>
      <c r="P599" s="128">
        <v>1.1659999999999999</v>
      </c>
      <c r="Q599" s="48" t="s">
        <v>3228</v>
      </c>
      <c r="R599" s="87">
        <v>804.87726600548001</v>
      </c>
      <c r="S599" s="87">
        <v>100</v>
      </c>
      <c r="T599" s="87">
        <v>1.1833966970444001</v>
      </c>
      <c r="U599" s="87">
        <v>1.7066522836685001</v>
      </c>
      <c r="V599" s="87">
        <v>1.3959037561784999</v>
      </c>
      <c r="W599" s="87">
        <f>+(S599/100)*R599</f>
        <v>804.87726600548001</v>
      </c>
      <c r="Z599" t="e">
        <v>#N/A</v>
      </c>
      <c r="AA599" t="e">
        <v>#N/A</v>
      </c>
    </row>
    <row r="600" spans="1:27">
      <c r="A600" s="52" t="s">
        <v>790</v>
      </c>
      <c r="B600" s="52" t="s">
        <v>8</v>
      </c>
      <c r="C600" s="52">
        <v>5444078</v>
      </c>
      <c r="D600" s="52" t="s">
        <v>791</v>
      </c>
      <c r="E600" s="80">
        <f>+IF(F600="x",1,0)+IF(G600="x",0.25,0)+IF(H600="x",1,0)+IF(I600="x",0.3,0)</f>
        <v>2.5499999999999998</v>
      </c>
      <c r="F600" s="80" t="s">
        <v>3212</v>
      </c>
      <c r="G600" s="80" t="s">
        <v>3212</v>
      </c>
      <c r="H600" s="80" t="s">
        <v>3212</v>
      </c>
      <c r="I600" s="80" t="s">
        <v>3212</v>
      </c>
      <c r="J600" s="48"/>
      <c r="K600" s="48"/>
      <c r="L600" s="89">
        <f>+L$5*E600</f>
        <v>3045.5477006311989</v>
      </c>
      <c r="M600" s="89">
        <f>+M$5*E600</f>
        <v>864.68567763751116</v>
      </c>
      <c r="N600" s="89">
        <f>+L600+M600</f>
        <v>3910.2333782687101</v>
      </c>
      <c r="O600" s="89">
        <f>+O$5*E600</f>
        <v>43234.283881875563</v>
      </c>
      <c r="P600" s="73">
        <v>1.413</v>
      </c>
      <c r="Q600" s="48">
        <v>1.1719999999999999</v>
      </c>
      <c r="R600" s="87">
        <v>804.49971899737</v>
      </c>
      <c r="S600" s="87">
        <v>100</v>
      </c>
      <c r="T600" s="87">
        <v>1.1209466457367001</v>
      </c>
      <c r="U600" s="87">
        <v>1.7377721071243</v>
      </c>
      <c r="V600" s="87">
        <v>1.3760428778669</v>
      </c>
      <c r="W600" s="87">
        <f>+(S600/100)*R600</f>
        <v>804.49971899737</v>
      </c>
      <c r="Z600" t="e">
        <v>#N/A</v>
      </c>
      <c r="AA600" t="e">
        <v>#N/A</v>
      </c>
    </row>
    <row r="601" spans="1:27">
      <c r="A601" s="52" t="s">
        <v>792</v>
      </c>
      <c r="B601" s="52" t="s">
        <v>8</v>
      </c>
      <c r="C601" s="52">
        <v>5444088</v>
      </c>
      <c r="D601" s="52" t="s">
        <v>793</v>
      </c>
      <c r="E601" s="80">
        <f>+IF(F601="x",1,0)+IF(G601="x",0.25,0)+IF(H601="x",1,0)+IF(I601="x",0.3,0)</f>
        <v>2.5499999999999998</v>
      </c>
      <c r="F601" s="80" t="s">
        <v>3212</v>
      </c>
      <c r="G601" s="80" t="s">
        <v>3212</v>
      </c>
      <c r="H601" s="80" t="s">
        <v>3212</v>
      </c>
      <c r="I601" s="80" t="s">
        <v>3212</v>
      </c>
      <c r="J601" s="48"/>
      <c r="K601" s="48"/>
      <c r="L601" s="89">
        <f>+L$5*E601</f>
        <v>3045.5477006311989</v>
      </c>
      <c r="M601" s="89">
        <f>+M$5*E601</f>
        <v>864.68567763751116</v>
      </c>
      <c r="N601" s="89">
        <f>+L601+M601</f>
        <v>3910.2333782687101</v>
      </c>
      <c r="O601" s="89">
        <f>+O$5*E601</f>
        <v>43234.283881875563</v>
      </c>
      <c r="P601" s="73">
        <v>1.1259999999999999</v>
      </c>
      <c r="Q601" s="48">
        <v>0.67200000000000004</v>
      </c>
      <c r="R601" s="87">
        <v>804.92126649990996</v>
      </c>
      <c r="S601" s="87">
        <v>100</v>
      </c>
      <c r="T601" s="87">
        <v>1.2805411815643</v>
      </c>
      <c r="U601" s="87">
        <v>1.9141882658005001</v>
      </c>
      <c r="V601" s="87">
        <v>1.5514255234536001</v>
      </c>
      <c r="W601" s="87">
        <f>+(S601/100)*R601</f>
        <v>804.92126649990996</v>
      </c>
      <c r="Z601" t="e">
        <v>#N/A</v>
      </c>
      <c r="AA601" t="e">
        <v>#N/A</v>
      </c>
    </row>
    <row r="602" spans="1:27">
      <c r="A602" s="52" t="s">
        <v>794</v>
      </c>
      <c r="B602" s="52" t="s">
        <v>8</v>
      </c>
      <c r="C602" s="52">
        <v>5444079</v>
      </c>
      <c r="D602" s="52" t="s">
        <v>795</v>
      </c>
      <c r="E602" s="80">
        <f>+IF(F602="x",1,0)+IF(G602="x",0.25,0)+IF(H602="x",1,0)+IF(I602="x",0.3,0)</f>
        <v>2.25</v>
      </c>
      <c r="F602" s="80" t="s">
        <v>3212</v>
      </c>
      <c r="G602" s="80" t="s">
        <v>3212</v>
      </c>
      <c r="H602" s="80" t="s">
        <v>3212</v>
      </c>
      <c r="I602" s="85"/>
      <c r="J602" s="48"/>
      <c r="K602" s="48"/>
      <c r="L602" s="89">
        <f>+L$5*E602</f>
        <v>2687.2479711451756</v>
      </c>
      <c r="M602" s="89">
        <f>+M$5*E602</f>
        <v>762.95795085662758</v>
      </c>
      <c r="N602" s="89">
        <f>+L602+M602</f>
        <v>3450.2059220018032</v>
      </c>
      <c r="O602" s="89">
        <f>+O$5*E602</f>
        <v>38147.897542831379</v>
      </c>
      <c r="P602" s="73">
        <v>1.1160000000000001</v>
      </c>
      <c r="Q602" s="48" t="s">
        <v>3228</v>
      </c>
      <c r="R602" s="87">
        <v>804.17496549721</v>
      </c>
      <c r="S602" s="87">
        <v>100</v>
      </c>
      <c r="T602" s="87">
        <v>1.2970472574234</v>
      </c>
      <c r="U602" s="87">
        <v>1.7926524877548</v>
      </c>
      <c r="V602" s="87">
        <v>1.5755068340014999</v>
      </c>
      <c r="W602" s="87">
        <f>+(S602/100)*R602</f>
        <v>804.17496549721</v>
      </c>
      <c r="Z602" t="e">
        <v>#N/A</v>
      </c>
      <c r="AA602" t="e">
        <v>#N/A</v>
      </c>
    </row>
    <row r="603" spans="1:27">
      <c r="A603" s="52" t="s">
        <v>796</v>
      </c>
      <c r="B603" s="52" t="s">
        <v>8</v>
      </c>
      <c r="C603" s="52">
        <v>5444087</v>
      </c>
      <c r="D603" s="52" t="s">
        <v>797</v>
      </c>
      <c r="E603" s="80">
        <f>+IF(F603="x",1,0)+IF(G603="x",0.25,0)+IF(H603="x",1,0)+IF(I603="x",0.3,0)</f>
        <v>2.25</v>
      </c>
      <c r="F603" s="80" t="s">
        <v>3212</v>
      </c>
      <c r="G603" s="80" t="s">
        <v>3212</v>
      </c>
      <c r="H603" s="80" t="s">
        <v>3212</v>
      </c>
      <c r="I603" s="85"/>
      <c r="J603" s="48"/>
      <c r="K603" s="48"/>
      <c r="L603" s="89">
        <f>+L$5*E603</f>
        <v>2687.2479711451756</v>
      </c>
      <c r="M603" s="89">
        <f>+M$5*E603</f>
        <v>762.95795085662758</v>
      </c>
      <c r="N603" s="89">
        <f>+L603+M603</f>
        <v>3450.2059220018032</v>
      </c>
      <c r="O603" s="89">
        <f>+O$5*E603</f>
        <v>38147.897542831379</v>
      </c>
      <c r="P603" s="73">
        <v>1.073</v>
      </c>
      <c r="Q603" s="48" t="s">
        <v>3228</v>
      </c>
      <c r="R603" s="87">
        <v>804.89986499683005</v>
      </c>
      <c r="S603" s="87">
        <v>100</v>
      </c>
      <c r="T603" s="87">
        <v>1.3887248039246001</v>
      </c>
      <c r="U603" s="87">
        <v>1.9905160665512001</v>
      </c>
      <c r="V603" s="87">
        <v>1.6601163401442001</v>
      </c>
      <c r="W603" s="87">
        <f>+(S603/100)*R603</f>
        <v>804.89986499683005</v>
      </c>
      <c r="Z603" t="e">
        <v>#N/A</v>
      </c>
      <c r="AA603" t="e">
        <v>#N/A</v>
      </c>
    </row>
    <row r="604" spans="1:27">
      <c r="A604" s="52" t="s">
        <v>798</v>
      </c>
      <c r="B604" s="52" t="s">
        <v>8</v>
      </c>
      <c r="C604" s="52">
        <v>5444080</v>
      </c>
      <c r="D604" s="52" t="s">
        <v>799</v>
      </c>
      <c r="E604" s="80">
        <f>+IF(F604="x",1,0)+IF(G604="x",0.25,0)+IF(H604="x",1,0)+IF(I604="x",0.3,0)</f>
        <v>2.25</v>
      </c>
      <c r="F604" s="80" t="s">
        <v>3212</v>
      </c>
      <c r="G604" s="80" t="s">
        <v>3212</v>
      </c>
      <c r="H604" s="80" t="s">
        <v>3212</v>
      </c>
      <c r="I604" s="85"/>
      <c r="J604" s="48"/>
      <c r="K604" s="48"/>
      <c r="L604" s="89">
        <f>+L$5*E604</f>
        <v>2687.2479711451756</v>
      </c>
      <c r="M604" s="89">
        <f>+M$5*E604</f>
        <v>762.95795085662758</v>
      </c>
      <c r="N604" s="89">
        <f>+L604+M604</f>
        <v>3450.2059220018032</v>
      </c>
      <c r="O604" s="89">
        <f>+O$5*E604</f>
        <v>38147.897542831379</v>
      </c>
      <c r="P604" s="73">
        <v>1.0489999999999999</v>
      </c>
      <c r="Q604" s="48" t="s">
        <v>3228</v>
      </c>
      <c r="R604" s="87">
        <v>803.83098999543995</v>
      </c>
      <c r="S604" s="87">
        <v>100</v>
      </c>
      <c r="T604" s="87">
        <v>1.4178471565246999</v>
      </c>
      <c r="U604" s="87">
        <v>1.8356525897980001</v>
      </c>
      <c r="V604" s="87">
        <v>1.6111673684590999</v>
      </c>
      <c r="W604" s="87">
        <f>+(S604/100)*R604</f>
        <v>803.83098999543995</v>
      </c>
      <c r="Z604" t="e">
        <v>#N/A</v>
      </c>
      <c r="AA604" t="e">
        <v>#N/A</v>
      </c>
    </row>
    <row r="605" spans="1:27">
      <c r="A605" s="52" t="s">
        <v>800</v>
      </c>
      <c r="B605" s="52" t="s">
        <v>8</v>
      </c>
      <c r="C605" s="52">
        <v>5444086</v>
      </c>
      <c r="D605" s="52" t="s">
        <v>801</v>
      </c>
      <c r="E605" s="80">
        <f>+IF(F605="x",1,0)+IF(G605="x",0.25,0)+IF(H605="x",1,0)+IF(I605="x",0.3,0)</f>
        <v>2.25</v>
      </c>
      <c r="F605" s="80" t="s">
        <v>3212</v>
      </c>
      <c r="G605" s="80" t="s">
        <v>3212</v>
      </c>
      <c r="H605" s="80" t="s">
        <v>3212</v>
      </c>
      <c r="I605" s="85"/>
      <c r="J605" s="48"/>
      <c r="K605" s="48"/>
      <c r="L605" s="89">
        <f>+L$5*E605</f>
        <v>2687.2479711451756</v>
      </c>
      <c r="M605" s="89">
        <f>+M$5*E605</f>
        <v>762.95795085662758</v>
      </c>
      <c r="N605" s="89">
        <f>+L605+M605</f>
        <v>3450.2059220018032</v>
      </c>
      <c r="O605" s="89">
        <f>+O$5*E605</f>
        <v>38147.897542831379</v>
      </c>
      <c r="P605" s="73">
        <v>0.96899999999999997</v>
      </c>
      <c r="Q605" s="48" t="s">
        <v>3228</v>
      </c>
      <c r="R605" s="87">
        <v>804.89986499889005</v>
      </c>
      <c r="S605" s="87">
        <v>100</v>
      </c>
      <c r="T605" s="87">
        <v>1.5027960538864</v>
      </c>
      <c r="U605" s="87">
        <v>1.9620245695114</v>
      </c>
      <c r="V605" s="87">
        <v>1.6904908556795</v>
      </c>
      <c r="W605" s="87">
        <f>+(S605/100)*R605</f>
        <v>804.89986499889005</v>
      </c>
      <c r="Z605" t="e">
        <v>#N/A</v>
      </c>
      <c r="AA605" t="e">
        <v>#N/A</v>
      </c>
    </row>
    <row r="606" spans="1:27">
      <c r="A606" s="49" t="s">
        <v>704</v>
      </c>
      <c r="B606" s="55" t="s">
        <v>8</v>
      </c>
      <c r="C606" s="49">
        <v>5444575</v>
      </c>
      <c r="D606" s="49" t="s">
        <v>705</v>
      </c>
      <c r="E606" s="126">
        <f>+IF(F606="x",1,0)+IF(G606="x",0.25,0)+IF(H606="x",1,0)+IF(I606="x",0.3,0)+J606</f>
        <v>2.9594235201647749</v>
      </c>
      <c r="F606" s="85" t="s">
        <v>3212</v>
      </c>
      <c r="G606" s="85" t="s">
        <v>3213</v>
      </c>
      <c r="H606" s="85" t="s">
        <v>3212</v>
      </c>
      <c r="I606" s="85" t="s">
        <v>3213</v>
      </c>
      <c r="J606" s="48">
        <f>0.75*(W606/10000)</f>
        <v>0.95942352016477506</v>
      </c>
      <c r="K606" s="48"/>
      <c r="L606" s="89">
        <f>+L$5*E606</f>
        <v>3534.5354890320468</v>
      </c>
      <c r="M606" s="89">
        <f>+M$5*E606</f>
        <v>1003.5180909608107</v>
      </c>
      <c r="N606" s="89">
        <f>+L606+M606</f>
        <v>4538.0535799928575</v>
      </c>
      <c r="O606" s="89">
        <f>+O$5*E606</f>
        <v>50175.90454804054</v>
      </c>
      <c r="P606" s="72">
        <v>1.85</v>
      </c>
      <c r="Q606" s="48"/>
      <c r="R606" s="87">
        <v>13898.635435480001</v>
      </c>
      <c r="S606" s="87">
        <v>92.040099999999995</v>
      </c>
      <c r="T606" s="87">
        <v>1.8713984638452998E-2</v>
      </c>
      <c r="U606" s="87">
        <v>1.5894269943237</v>
      </c>
      <c r="V606" s="87">
        <v>0.80081714228911005</v>
      </c>
      <c r="W606" s="87">
        <v>12792.313602197</v>
      </c>
      <c r="Z606">
        <v>1.845</v>
      </c>
      <c r="AA606">
        <v>0</v>
      </c>
    </row>
    <row r="607" spans="1:27">
      <c r="A607" s="52" t="s">
        <v>578</v>
      </c>
      <c r="B607" s="52" t="s">
        <v>24</v>
      </c>
      <c r="C607" s="52">
        <v>8563190</v>
      </c>
      <c r="D607" s="52" t="s">
        <v>2873</v>
      </c>
      <c r="E607" s="80">
        <f>+IF(F607="x",1,0)+IF(G607="x",0.25,0)+IF(H607="x",1,0)+IF(I607="x",0.3,0)</f>
        <v>2.25</v>
      </c>
      <c r="F607" s="80" t="s">
        <v>3212</v>
      </c>
      <c r="G607" s="80" t="s">
        <v>3212</v>
      </c>
      <c r="H607" s="80" t="s">
        <v>3212</v>
      </c>
      <c r="I607" s="85"/>
      <c r="J607" s="48"/>
      <c r="K607" s="48"/>
      <c r="L607" s="89">
        <f>+L$5*E607</f>
        <v>2687.2479711451756</v>
      </c>
      <c r="M607" s="89">
        <f>+M$5*E607</f>
        <v>762.95795085662758</v>
      </c>
      <c r="N607" s="89">
        <f>+L607+M607</f>
        <v>3450.2059220018032</v>
      </c>
      <c r="O607" s="89">
        <f>+O$5*E607</f>
        <v>38147.897542831379</v>
      </c>
      <c r="P607" s="73">
        <v>1.8560000000000001</v>
      </c>
      <c r="Q607" s="48" t="s">
        <v>3228</v>
      </c>
      <c r="R607" s="87">
        <v>1512.6107835108</v>
      </c>
      <c r="S607" s="87">
        <v>100</v>
      </c>
      <c r="T607" s="87">
        <v>0.49318706989288003</v>
      </c>
      <c r="U607" s="87">
        <v>0.83729308843613004</v>
      </c>
      <c r="V607" s="87">
        <v>0.67397580257681999</v>
      </c>
      <c r="W607" s="87">
        <f>+(S607/100)*R607</f>
        <v>1512.6107835108</v>
      </c>
      <c r="Z607" t="e">
        <v>#N/A</v>
      </c>
      <c r="AA607" t="e">
        <v>#N/A</v>
      </c>
    </row>
    <row r="608" spans="1:27">
      <c r="A608" s="52" t="s">
        <v>951</v>
      </c>
      <c r="B608" s="52" t="s">
        <v>24</v>
      </c>
      <c r="C608" s="52">
        <v>5442949</v>
      </c>
      <c r="D608" s="52" t="s">
        <v>2654</v>
      </c>
      <c r="E608" s="80">
        <f>+IF(F608="x",1,0)+IF(G608="x",0.25,0)+IF(H608="x",1,0)+IF(I608="x",0.3,0)</f>
        <v>2.25</v>
      </c>
      <c r="F608" s="80" t="s">
        <v>3212</v>
      </c>
      <c r="G608" s="80" t="s">
        <v>3212</v>
      </c>
      <c r="H608" s="80" t="s">
        <v>3212</v>
      </c>
      <c r="I608" s="85"/>
      <c r="J608" s="48"/>
      <c r="K608" s="48"/>
      <c r="L608" s="89">
        <f>+L$5*E608</f>
        <v>2687.2479711451756</v>
      </c>
      <c r="M608" s="89">
        <f>+M$5*E608</f>
        <v>762.95795085662758</v>
      </c>
      <c r="N608" s="89">
        <f>+L608+M608</f>
        <v>3450.2059220018032</v>
      </c>
      <c r="O608" s="89">
        <f>+O$5*E608</f>
        <v>38147.897542831379</v>
      </c>
      <c r="P608" s="73">
        <v>1.9770000000000001</v>
      </c>
      <c r="Q608" s="48" t="s">
        <v>3228</v>
      </c>
      <c r="R608" s="87">
        <v>2762.8929640000001</v>
      </c>
      <c r="S608" s="87">
        <v>100</v>
      </c>
      <c r="T608" s="87">
        <v>0.32076609134674</v>
      </c>
      <c r="U608" s="87">
        <v>0.77936387062072998</v>
      </c>
      <c r="V608" s="87">
        <v>0.48522152592450002</v>
      </c>
      <c r="W608" s="87">
        <f>+(S608/100)*R608</f>
        <v>2762.8929640000001</v>
      </c>
      <c r="Z608" t="e">
        <v>#N/A</v>
      </c>
      <c r="AA608" t="e">
        <v>#N/A</v>
      </c>
    </row>
    <row r="609" spans="1:27">
      <c r="A609" s="52" t="s">
        <v>816</v>
      </c>
      <c r="B609" s="52" t="s">
        <v>8</v>
      </c>
      <c r="C609" s="52">
        <v>5443850</v>
      </c>
      <c r="D609" s="52" t="s">
        <v>817</v>
      </c>
      <c r="E609" s="80">
        <f>+IF(F609="x",1,0)+IF(G609="x",0.25,0)+IF(H609="x",1,0)+IF(I609="x",0.3,0)</f>
        <v>1.25</v>
      </c>
      <c r="F609" s="80" t="s">
        <v>3212</v>
      </c>
      <c r="G609" s="80" t="s">
        <v>3212</v>
      </c>
      <c r="H609" s="85"/>
      <c r="I609" s="85"/>
      <c r="J609" s="48"/>
      <c r="K609" s="48"/>
      <c r="L609" s="89">
        <f>+L$5*E609</f>
        <v>1492.9155395250975</v>
      </c>
      <c r="M609" s="89">
        <f>+M$5*E609</f>
        <v>423.86552825368199</v>
      </c>
      <c r="N609" s="89">
        <f>+L609+M609</f>
        <v>1916.7810677787795</v>
      </c>
      <c r="O609" s="89">
        <f>+O$5*E609</f>
        <v>21193.276412684099</v>
      </c>
      <c r="P609" s="73">
        <v>2.4700000000000002</v>
      </c>
      <c r="Q609" s="48" t="s">
        <v>3228</v>
      </c>
      <c r="R609" s="87">
        <v>1294.4752309773</v>
      </c>
      <c r="S609" s="87">
        <v>79.226100000000002</v>
      </c>
      <c r="T609" s="87">
        <v>1.0513474262552E-4</v>
      </c>
      <c r="U609" s="87">
        <v>0.12763357162475999</v>
      </c>
      <c r="V609" s="87">
        <v>6.1666000221225002E-2</v>
      </c>
      <c r="W609" s="87">
        <f>+(S609/100)*R609</f>
        <v>1025.5622409693067</v>
      </c>
      <c r="Z609" t="e">
        <v>#N/A</v>
      </c>
      <c r="AA609" t="e">
        <v>#N/A</v>
      </c>
    </row>
    <row r="610" spans="1:27">
      <c r="A610" s="52" t="s">
        <v>1138</v>
      </c>
      <c r="B610" s="52" t="s">
        <v>8</v>
      </c>
      <c r="C610" s="52">
        <v>5443849</v>
      </c>
      <c r="D610" s="52" t="s">
        <v>1139</v>
      </c>
      <c r="E610" s="80">
        <f>+IF(F610="x",1,0)+IF(G610="x",0.25,0)+IF(H610="x",1,0)+IF(I610="x",0.3,0)</f>
        <v>1.25</v>
      </c>
      <c r="F610" s="85" t="s">
        <v>3212</v>
      </c>
      <c r="G610" s="85" t="s">
        <v>3212</v>
      </c>
      <c r="H610" s="85"/>
      <c r="I610" s="85"/>
      <c r="J610" s="48"/>
      <c r="K610" s="48"/>
      <c r="L610" s="89">
        <f>+L$5*E610</f>
        <v>1492.9155395250975</v>
      </c>
      <c r="M610" s="89">
        <f>+M$5*E610</f>
        <v>423.86552825368199</v>
      </c>
      <c r="N610" s="89">
        <f>+L610+M610</f>
        <v>1916.7810677787795</v>
      </c>
      <c r="O610" s="89">
        <f>+O$5*E610</f>
        <v>21193.276412684099</v>
      </c>
      <c r="P610" s="73">
        <v>2.33</v>
      </c>
      <c r="Q610" s="48" t="s">
        <v>3228</v>
      </c>
      <c r="R610" s="87">
        <v>1007.574428484</v>
      </c>
      <c r="S610" s="87">
        <v>25.718900000000001</v>
      </c>
      <c r="T610" s="87">
        <v>1.0513474262552E-4</v>
      </c>
      <c r="U610" s="87">
        <v>5.8665186166763E-2</v>
      </c>
      <c r="V610" s="87">
        <v>2.2719887318182998E-2</v>
      </c>
      <c r="W610" s="87">
        <f>+(S610/100)*R610</f>
        <v>259.1370596873715</v>
      </c>
      <c r="Z610" t="e">
        <v>#N/A</v>
      </c>
      <c r="AA610" t="e">
        <v>#N/A</v>
      </c>
    </row>
    <row r="611" spans="1:27">
      <c r="A611" s="52" t="s">
        <v>818</v>
      </c>
      <c r="B611" s="52" t="s">
        <v>8</v>
      </c>
      <c r="C611" s="52">
        <v>5443846</v>
      </c>
      <c r="D611" s="52" t="s">
        <v>819</v>
      </c>
      <c r="E611" s="80">
        <f>+IF(F611="x",1,0)+IF(G611="x",0.25,0)+IF(H611="x",1,0)+IF(I611="x",0.3,0)</f>
        <v>1.25</v>
      </c>
      <c r="F611" s="80" t="s">
        <v>3212</v>
      </c>
      <c r="G611" s="80" t="s">
        <v>3212</v>
      </c>
      <c r="H611" s="85"/>
      <c r="I611" s="85"/>
      <c r="J611" s="48"/>
      <c r="K611" s="48"/>
      <c r="L611" s="89">
        <f>+L$5*E611</f>
        <v>1492.9155395250975</v>
      </c>
      <c r="M611" s="89">
        <f>+M$5*E611</f>
        <v>423.86552825368199</v>
      </c>
      <c r="N611" s="89">
        <f>+L611+M611</f>
        <v>1916.7810677787795</v>
      </c>
      <c r="O611" s="89">
        <f>+O$5*E611</f>
        <v>21193.276412684099</v>
      </c>
      <c r="P611" s="73">
        <v>2.3050000000000002</v>
      </c>
      <c r="Q611" s="48" t="s">
        <v>3228</v>
      </c>
      <c r="R611" s="87">
        <v>1038.0608005224999</v>
      </c>
      <c r="S611" s="87">
        <v>99.836500000000001</v>
      </c>
      <c r="T611" s="87">
        <v>3.5745810717344E-2</v>
      </c>
      <c r="U611" s="87">
        <v>0.22824752330779999</v>
      </c>
      <c r="V611" s="87">
        <v>0.11691052531578</v>
      </c>
      <c r="W611" s="87">
        <f>+(S611/100)*R611</f>
        <v>1036.3635711136458</v>
      </c>
      <c r="Z611" t="e">
        <v>#N/A</v>
      </c>
      <c r="AA611" t="e">
        <v>#N/A</v>
      </c>
    </row>
    <row r="612" spans="1:27">
      <c r="A612" s="52" t="s">
        <v>820</v>
      </c>
      <c r="B612" s="52" t="s">
        <v>8</v>
      </c>
      <c r="C612" s="52">
        <v>5443845</v>
      </c>
      <c r="D612" s="52" t="s">
        <v>821</v>
      </c>
      <c r="E612" s="80">
        <f>+IF(F612="x",1,0)+IF(G612="x",0.25,0)+IF(H612="x",1,0)+IF(I612="x",0.3,0)</f>
        <v>2.25</v>
      </c>
      <c r="F612" s="80" t="s">
        <v>3212</v>
      </c>
      <c r="G612" s="80" t="s">
        <v>3212</v>
      </c>
      <c r="H612" s="80" t="s">
        <v>3212</v>
      </c>
      <c r="I612" s="85"/>
      <c r="J612" s="48"/>
      <c r="K612" s="48"/>
      <c r="L612" s="89">
        <f>+L$5*E612</f>
        <v>2687.2479711451756</v>
      </c>
      <c r="M612" s="89">
        <f>+M$5*E612</f>
        <v>762.95795085662758</v>
      </c>
      <c r="N612" s="89">
        <f>+L612+M612</f>
        <v>3450.2059220018032</v>
      </c>
      <c r="O612" s="89">
        <f>+O$5*E612</f>
        <v>38147.897542831379</v>
      </c>
      <c r="P612" s="73">
        <v>2.137</v>
      </c>
      <c r="Q612" s="48" t="s">
        <v>3228</v>
      </c>
      <c r="R612" s="87">
        <v>867.67832551055005</v>
      </c>
      <c r="S612" s="87">
        <v>94.127399999999994</v>
      </c>
      <c r="T612" s="87">
        <v>1.9870465621352001E-2</v>
      </c>
      <c r="U612" s="87">
        <v>0.18072661757469</v>
      </c>
      <c r="V612" s="87">
        <v>0.10896730124011</v>
      </c>
      <c r="W612" s="87">
        <f>+(S612/100)*R612</f>
        <v>816.72304816661745</v>
      </c>
      <c r="Z612" t="e">
        <v>#N/A</v>
      </c>
      <c r="AA612" t="e">
        <v>#N/A</v>
      </c>
    </row>
    <row r="613" spans="1:27">
      <c r="A613" s="52" t="s">
        <v>822</v>
      </c>
      <c r="B613" s="52" t="s">
        <v>8</v>
      </c>
      <c r="C613" s="52">
        <v>5443842</v>
      </c>
      <c r="D613" s="52" t="s">
        <v>823</v>
      </c>
      <c r="E613" s="80">
        <f>+IF(F613="x",1,0)+IF(G613="x",0.25,0)+IF(H613="x",1,0)+IF(I613="x",0.3,0)</f>
        <v>1.55</v>
      </c>
      <c r="F613" s="80" t="s">
        <v>3212</v>
      </c>
      <c r="G613" s="80" t="s">
        <v>3212</v>
      </c>
      <c r="H613" s="85"/>
      <c r="I613" s="80" t="s">
        <v>3212</v>
      </c>
      <c r="J613" s="48"/>
      <c r="K613" s="48"/>
      <c r="L613" s="89">
        <f>+L$5*E613</f>
        <v>1851.2152690111211</v>
      </c>
      <c r="M613" s="89">
        <f>+M$5*E613</f>
        <v>525.59325503456569</v>
      </c>
      <c r="N613" s="89">
        <f>+L613+M613</f>
        <v>2376.8085240456867</v>
      </c>
      <c r="O613" s="89">
        <f>+O$5*E613</f>
        <v>26279.662751728283</v>
      </c>
      <c r="P613" s="73">
        <v>2.331</v>
      </c>
      <c r="Q613" s="48">
        <v>1.976</v>
      </c>
      <c r="R613" s="87">
        <v>1263.4684759859001</v>
      </c>
      <c r="S613" s="87">
        <v>100</v>
      </c>
      <c r="T613" s="87">
        <v>0.12847465276718001</v>
      </c>
      <c r="U613" s="87">
        <v>0.45249992609023998</v>
      </c>
      <c r="V613" s="87">
        <v>0.24733809910999999</v>
      </c>
      <c r="W613" s="87">
        <f>+(S613/100)*R613</f>
        <v>1263.4684759859001</v>
      </c>
      <c r="Z613" t="e">
        <v>#N/A</v>
      </c>
      <c r="AA613" t="e">
        <v>#N/A</v>
      </c>
    </row>
    <row r="614" spans="1:27">
      <c r="A614" s="52" t="s">
        <v>824</v>
      </c>
      <c r="B614" s="52" t="s">
        <v>8</v>
      </c>
      <c r="C614" s="52">
        <v>5443841</v>
      </c>
      <c r="D614" s="52" t="s">
        <v>825</v>
      </c>
      <c r="E614" s="80">
        <f>+IF(F614="x",1,0)+IF(G614="x",0.25,0)+IF(H614="x",1,0)+IF(I614="x",0.3,0)</f>
        <v>1.25</v>
      </c>
      <c r="F614" s="80" t="s">
        <v>3212</v>
      </c>
      <c r="G614" s="80" t="s">
        <v>3212</v>
      </c>
      <c r="H614" s="85"/>
      <c r="I614" s="85"/>
      <c r="J614" s="48"/>
      <c r="K614" s="48"/>
      <c r="L614" s="89">
        <f>+L$5*E614</f>
        <v>1492.9155395250975</v>
      </c>
      <c r="M614" s="89">
        <f>+M$5*E614</f>
        <v>423.86552825368199</v>
      </c>
      <c r="N614" s="89">
        <f>+L614+M614</f>
        <v>1916.7810677787795</v>
      </c>
      <c r="O614" s="89">
        <f>+O$5*E614</f>
        <v>21193.276412684099</v>
      </c>
      <c r="P614" s="73">
        <v>2.2530000000000001</v>
      </c>
      <c r="Q614" s="48" t="s">
        <v>3228</v>
      </c>
      <c r="R614" s="87">
        <v>1087.5344929948001</v>
      </c>
      <c r="S614" s="87">
        <v>100</v>
      </c>
      <c r="T614" s="87">
        <v>6.4342461526394001E-2</v>
      </c>
      <c r="U614" s="87">
        <v>0.28155085444450001</v>
      </c>
      <c r="V614" s="87">
        <v>0.18807547462155</v>
      </c>
      <c r="W614" s="87">
        <f>+(S614/100)*R614</f>
        <v>1087.5344929948001</v>
      </c>
      <c r="Z614" t="e">
        <v>#N/A</v>
      </c>
      <c r="AA614" t="e">
        <v>#N/A</v>
      </c>
    </row>
    <row r="615" spans="1:27">
      <c r="A615" s="52" t="s">
        <v>2378</v>
      </c>
      <c r="B615" s="52" t="s">
        <v>8</v>
      </c>
      <c r="C615" s="52">
        <v>5444012</v>
      </c>
      <c r="D615" s="52" t="s">
        <v>2379</v>
      </c>
      <c r="E615" s="80">
        <f>+IF(F615="x",1,0)+IF(G615="x",0.25,0)+IF(H615="x",1,0)+IF(I615="x",0.3,0)</f>
        <v>2.25</v>
      </c>
      <c r="F615" s="80" t="s">
        <v>3212</v>
      </c>
      <c r="G615" s="80" t="s">
        <v>3212</v>
      </c>
      <c r="H615" s="80" t="s">
        <v>3212</v>
      </c>
      <c r="I615" s="85"/>
      <c r="J615" s="48"/>
      <c r="K615" s="48"/>
      <c r="L615" s="89">
        <f>+L$5*E615</f>
        <v>2687.2479711451756</v>
      </c>
      <c r="M615" s="89">
        <f>+M$5*E615</f>
        <v>762.95795085662758</v>
      </c>
      <c r="N615" s="89">
        <f>+L615+M615</f>
        <v>3450.2059220018032</v>
      </c>
      <c r="O615" s="89">
        <f>+O$5*E615</f>
        <v>38147.897542831379</v>
      </c>
      <c r="P615" s="73">
        <v>0.84099999999999997</v>
      </c>
      <c r="Q615" s="48" t="s">
        <v>3228</v>
      </c>
      <c r="R615" s="87">
        <v>1043.2125244982999</v>
      </c>
      <c r="S615" s="87">
        <v>100</v>
      </c>
      <c r="T615" s="87">
        <v>1.5075271129608001</v>
      </c>
      <c r="U615" s="87">
        <v>1.7743589878082</v>
      </c>
      <c r="V615" s="87">
        <v>1.623863630652</v>
      </c>
      <c r="W615" s="87">
        <f>+(S615/100)*R615</f>
        <v>1043.2125244982999</v>
      </c>
      <c r="Z615" t="e">
        <v>#N/A</v>
      </c>
      <c r="AA615" t="e">
        <v>#N/A</v>
      </c>
    </row>
    <row r="616" spans="1:27">
      <c r="A616" s="52" t="s">
        <v>2442</v>
      </c>
      <c r="B616" s="52" t="s">
        <v>8</v>
      </c>
      <c r="C616" s="52">
        <v>5444044</v>
      </c>
      <c r="D616" s="52" t="s">
        <v>2443</v>
      </c>
      <c r="E616" s="80">
        <f>+IF(F616="x",1,0)+IF(G616="x",0.25,0)+IF(H616="x",1,0)+IF(I616="x",0.3,0)</f>
        <v>2.25</v>
      </c>
      <c r="F616" s="80" t="s">
        <v>3212</v>
      </c>
      <c r="G616" s="80" t="s">
        <v>3212</v>
      </c>
      <c r="H616" s="80" t="s">
        <v>3212</v>
      </c>
      <c r="I616" s="85"/>
      <c r="J616" s="48"/>
      <c r="K616" s="48"/>
      <c r="L616" s="89">
        <f>+L$5*E616</f>
        <v>2687.2479711451756</v>
      </c>
      <c r="M616" s="89">
        <f>+M$5*E616</f>
        <v>762.95795085662758</v>
      </c>
      <c r="N616" s="89">
        <f>+L616+M616</f>
        <v>3450.2059220018032</v>
      </c>
      <c r="O616" s="89">
        <f>+O$5*E616</f>
        <v>38147.897542831379</v>
      </c>
      <c r="P616" s="73">
        <v>0.875</v>
      </c>
      <c r="Q616" s="48" t="s">
        <v>3228</v>
      </c>
      <c r="R616" s="87">
        <v>828.27615299693002</v>
      </c>
      <c r="S616" s="87">
        <v>100</v>
      </c>
      <c r="T616" s="87">
        <v>1.0449341535568</v>
      </c>
      <c r="U616" s="87">
        <v>1.7535424232482999</v>
      </c>
      <c r="V616" s="87">
        <v>1.5284476121587001</v>
      </c>
      <c r="W616" s="87">
        <f>+(S616/100)*R616</f>
        <v>828.27615299693002</v>
      </c>
      <c r="Z616" t="e">
        <v>#N/A</v>
      </c>
      <c r="AA616" t="e">
        <v>#N/A</v>
      </c>
    </row>
    <row r="617" spans="1:27">
      <c r="A617" s="52" t="s">
        <v>2376</v>
      </c>
      <c r="B617" s="52" t="s">
        <v>8</v>
      </c>
      <c r="C617" s="52">
        <v>5444011</v>
      </c>
      <c r="D617" s="52" t="s">
        <v>2377</v>
      </c>
      <c r="E617" s="80">
        <f>+IF(F617="x",1,0)+IF(G617="x",0.25,0)+IF(H617="x",1,0)+IF(I617="x",0.3,0)</f>
        <v>2.25</v>
      </c>
      <c r="F617" s="80" t="s">
        <v>3212</v>
      </c>
      <c r="G617" s="80" t="s">
        <v>3212</v>
      </c>
      <c r="H617" s="80" t="s">
        <v>3212</v>
      </c>
      <c r="I617" s="85"/>
      <c r="J617" s="48"/>
      <c r="K617" s="48"/>
      <c r="L617" s="89">
        <f>+L$5*E617</f>
        <v>2687.2479711451756</v>
      </c>
      <c r="M617" s="89">
        <f>+M$5*E617</f>
        <v>762.95795085662758</v>
      </c>
      <c r="N617" s="89">
        <f>+L617+M617</f>
        <v>3450.2059220018032</v>
      </c>
      <c r="O617" s="89">
        <f>+O$5*E617</f>
        <v>38147.897542831379</v>
      </c>
      <c r="P617" s="73">
        <v>0.99399999999999999</v>
      </c>
      <c r="Q617" s="48" t="s">
        <v>3228</v>
      </c>
      <c r="R617" s="87">
        <v>825.57244549356005</v>
      </c>
      <c r="S617" s="87">
        <v>100</v>
      </c>
      <c r="T617" s="87">
        <v>1.5116273164748999</v>
      </c>
      <c r="U617" s="87">
        <v>1.8283983469009</v>
      </c>
      <c r="V617" s="87">
        <v>1.6744801974201</v>
      </c>
      <c r="W617" s="87">
        <f>+(S617/100)*R617</f>
        <v>825.57244549356005</v>
      </c>
      <c r="Z617" t="e">
        <v>#N/A</v>
      </c>
      <c r="AA617" t="e">
        <v>#N/A</v>
      </c>
    </row>
    <row r="618" spans="1:27">
      <c r="A618" s="52" t="s">
        <v>2444</v>
      </c>
      <c r="B618" s="52" t="s">
        <v>8</v>
      </c>
      <c r="C618" s="52">
        <v>5444045</v>
      </c>
      <c r="D618" s="52" t="s">
        <v>2445</v>
      </c>
      <c r="E618" s="80">
        <f>+IF(F618="x",1,0)+IF(G618="x",0.25,0)+IF(H618="x",1,0)+IF(I618="x",0.3,0)</f>
        <v>2.25</v>
      </c>
      <c r="F618" s="80" t="s">
        <v>3212</v>
      </c>
      <c r="G618" s="80" t="s">
        <v>3212</v>
      </c>
      <c r="H618" s="80" t="s">
        <v>3212</v>
      </c>
      <c r="I618" s="85"/>
      <c r="J618" s="48"/>
      <c r="K618" s="48"/>
      <c r="L618" s="89">
        <f>+L$5*E618</f>
        <v>2687.2479711451756</v>
      </c>
      <c r="M618" s="89">
        <f>+M$5*E618</f>
        <v>762.95795085662758</v>
      </c>
      <c r="N618" s="89">
        <f>+L618+M618</f>
        <v>3450.2059220018032</v>
      </c>
      <c r="O618" s="89">
        <f>+O$5*E618</f>
        <v>38147.897542831379</v>
      </c>
      <c r="P618" s="73">
        <v>0.83</v>
      </c>
      <c r="Q618" s="48" t="s">
        <v>3228</v>
      </c>
      <c r="R618" s="87">
        <v>784.44029499957003</v>
      </c>
      <c r="S618" s="87">
        <v>100</v>
      </c>
      <c r="T618" s="87">
        <v>0.91488254070282005</v>
      </c>
      <c r="U618" s="87">
        <v>1.7870804071426001</v>
      </c>
      <c r="V618" s="87">
        <v>1.4289869618113</v>
      </c>
      <c r="W618" s="87">
        <f>+(S618/100)*R618</f>
        <v>784.44029499957003</v>
      </c>
      <c r="Z618" t="e">
        <v>#N/A</v>
      </c>
      <c r="AA618" t="e">
        <v>#N/A</v>
      </c>
    </row>
    <row r="619" spans="1:27">
      <c r="A619" s="52" t="s">
        <v>2374</v>
      </c>
      <c r="B619" s="52" t="s">
        <v>8</v>
      </c>
      <c r="C619" s="52">
        <v>5444010</v>
      </c>
      <c r="D619" s="52" t="s">
        <v>2375</v>
      </c>
      <c r="E619" s="80">
        <f>+IF(F619="x",1,0)+IF(G619="x",0.25,0)+IF(H619="x",1,0)+IF(I619="x",0.3,0)</f>
        <v>2.25</v>
      </c>
      <c r="F619" s="80" t="s">
        <v>3212</v>
      </c>
      <c r="G619" s="80" t="s">
        <v>3212</v>
      </c>
      <c r="H619" s="80" t="s">
        <v>3212</v>
      </c>
      <c r="I619" s="85"/>
      <c r="J619" s="48"/>
      <c r="K619" s="48"/>
      <c r="L619" s="89">
        <f>+L$5*E619</f>
        <v>2687.2479711451756</v>
      </c>
      <c r="M619" s="89">
        <f>+M$5*E619</f>
        <v>762.95795085662758</v>
      </c>
      <c r="N619" s="89">
        <f>+L619+M619</f>
        <v>3450.2059220018032</v>
      </c>
      <c r="O619" s="89">
        <f>+O$5*E619</f>
        <v>38147.897542831379</v>
      </c>
      <c r="P619" s="73">
        <v>0.60499999999999998</v>
      </c>
      <c r="Q619" s="48" t="s">
        <v>3228</v>
      </c>
      <c r="R619" s="87">
        <v>855.47752749823997</v>
      </c>
      <c r="S619" s="87">
        <v>100</v>
      </c>
      <c r="T619" s="87">
        <v>1.6870971918105999</v>
      </c>
      <c r="U619" s="87">
        <v>1.8416452407837001</v>
      </c>
      <c r="V619" s="87">
        <v>1.7465898672739999</v>
      </c>
      <c r="W619" s="87">
        <f>+(S619/100)*R619</f>
        <v>855.47752749823997</v>
      </c>
      <c r="Z619" t="e">
        <v>#N/A</v>
      </c>
      <c r="AA619" t="e">
        <v>#N/A</v>
      </c>
    </row>
    <row r="620" spans="1:27">
      <c r="A620" s="52" t="s">
        <v>2446</v>
      </c>
      <c r="B620" s="52" t="s">
        <v>8</v>
      </c>
      <c r="C620" s="52">
        <v>5444046</v>
      </c>
      <c r="D620" s="52" t="s">
        <v>2447</v>
      </c>
      <c r="E620" s="80">
        <f>+IF(F620="x",1,0)+IF(G620="x",0.25,0)+IF(H620="x",1,0)+IF(I620="x",0.3,0)</f>
        <v>2.25</v>
      </c>
      <c r="F620" s="80" t="s">
        <v>3212</v>
      </c>
      <c r="G620" s="80" t="s">
        <v>3212</v>
      </c>
      <c r="H620" s="80" t="s">
        <v>3212</v>
      </c>
      <c r="I620" s="85"/>
      <c r="J620" s="48"/>
      <c r="K620" s="48"/>
      <c r="L620" s="89">
        <f>+L$5*E620</f>
        <v>2687.2479711451756</v>
      </c>
      <c r="M620" s="89">
        <f>+M$5*E620</f>
        <v>762.95795085662758</v>
      </c>
      <c r="N620" s="89">
        <f>+L620+M620</f>
        <v>3450.2059220018032</v>
      </c>
      <c r="O620" s="89">
        <f>+O$5*E620</f>
        <v>38147.897542831379</v>
      </c>
      <c r="P620" s="73">
        <v>1.3149999999999999</v>
      </c>
      <c r="Q620" s="48" t="s">
        <v>3228</v>
      </c>
      <c r="R620" s="87">
        <v>760.15272149707005</v>
      </c>
      <c r="S620" s="87">
        <v>100</v>
      </c>
      <c r="T620" s="87">
        <v>0.68957877159118997</v>
      </c>
      <c r="U620" s="87">
        <v>1.7673150300980001</v>
      </c>
      <c r="V620" s="87">
        <v>1.184266661973</v>
      </c>
      <c r="W620" s="87">
        <f>+(S620/100)*R620</f>
        <v>760.15272149707005</v>
      </c>
      <c r="Z620" t="e">
        <v>#N/A</v>
      </c>
      <c r="AA620" t="e">
        <v>#N/A</v>
      </c>
    </row>
    <row r="621" spans="1:27">
      <c r="A621" s="52" t="s">
        <v>2372</v>
      </c>
      <c r="B621" s="52" t="s">
        <v>8</v>
      </c>
      <c r="C621" s="52">
        <v>5444009</v>
      </c>
      <c r="D621" s="52" t="s">
        <v>2373</v>
      </c>
      <c r="E621" s="80">
        <f>+IF(F621="x",1,0)+IF(G621="x",0.25,0)+IF(H621="x",1,0)+IF(I621="x",0.3,0)</f>
        <v>2.25</v>
      </c>
      <c r="F621" s="80" t="s">
        <v>3212</v>
      </c>
      <c r="G621" s="80" t="s">
        <v>3212</v>
      </c>
      <c r="H621" s="80" t="s">
        <v>3212</v>
      </c>
      <c r="I621" s="85"/>
      <c r="J621" s="48"/>
      <c r="K621" s="48"/>
      <c r="L621" s="89">
        <f>+L$5*E621</f>
        <v>2687.2479711451756</v>
      </c>
      <c r="M621" s="89">
        <f>+M$5*E621</f>
        <v>762.95795085662758</v>
      </c>
      <c r="N621" s="89">
        <f>+L621+M621</f>
        <v>3450.2059220018032</v>
      </c>
      <c r="O621" s="89">
        <f>+O$5*E621</f>
        <v>38147.897542831379</v>
      </c>
      <c r="P621" s="73">
        <v>0.78500000000000003</v>
      </c>
      <c r="Q621" s="48" t="s">
        <v>3228</v>
      </c>
      <c r="R621" s="87">
        <v>823.57433401285004</v>
      </c>
      <c r="S621" s="87">
        <v>100</v>
      </c>
      <c r="T621" s="87">
        <v>1.1627902984619001</v>
      </c>
      <c r="U621" s="87">
        <v>1.7718358039855999</v>
      </c>
      <c r="V621" s="87">
        <v>1.6087839745904999</v>
      </c>
      <c r="W621" s="87">
        <f>+(S621/100)*R621</f>
        <v>823.57433401285004</v>
      </c>
      <c r="Z621" t="e">
        <v>#N/A</v>
      </c>
      <c r="AA621" t="e">
        <v>#N/A</v>
      </c>
    </row>
    <row r="622" spans="1:27">
      <c r="A622" s="52" t="s">
        <v>2448</v>
      </c>
      <c r="B622" s="52" t="s">
        <v>8</v>
      </c>
      <c r="C622" s="52">
        <v>5444047</v>
      </c>
      <c r="D622" s="52" t="s">
        <v>2449</v>
      </c>
      <c r="E622" s="80">
        <f>+IF(F622="x",1,0)+IF(G622="x",0.25,0)+IF(H622="x",1,0)+IF(I622="x",0.3,0)</f>
        <v>2.25</v>
      </c>
      <c r="F622" s="80" t="s">
        <v>3212</v>
      </c>
      <c r="G622" s="80" t="s">
        <v>3212</v>
      </c>
      <c r="H622" s="80" t="s">
        <v>3212</v>
      </c>
      <c r="I622" s="85"/>
      <c r="J622" s="48"/>
      <c r="K622" s="48"/>
      <c r="L622" s="89">
        <f>+L$5*E622</f>
        <v>2687.2479711451756</v>
      </c>
      <c r="M622" s="89">
        <f>+M$5*E622</f>
        <v>762.95795085662758</v>
      </c>
      <c r="N622" s="89">
        <f>+L622+M622</f>
        <v>3450.2059220018032</v>
      </c>
      <c r="O622" s="89">
        <f>+O$5*E622</f>
        <v>38147.897542831379</v>
      </c>
      <c r="P622" s="73">
        <v>2.0379999999999998</v>
      </c>
      <c r="Q622" s="48" t="s">
        <v>3228</v>
      </c>
      <c r="R622" s="87">
        <v>741.57379400009995</v>
      </c>
      <c r="S622" s="87">
        <v>100</v>
      </c>
      <c r="T622" s="87">
        <v>0.36345079541205999</v>
      </c>
      <c r="U622" s="87">
        <v>1.5692411661148</v>
      </c>
      <c r="V622" s="87">
        <v>0.76572048341905996</v>
      </c>
      <c r="W622" s="87">
        <f>+(S622/100)*R622</f>
        <v>741.57379400009995</v>
      </c>
      <c r="Z622" t="e">
        <v>#N/A</v>
      </c>
      <c r="AA622" t="e">
        <v>#N/A</v>
      </c>
    </row>
    <row r="623" spans="1:27">
      <c r="A623" s="52" t="s">
        <v>2370</v>
      </c>
      <c r="B623" s="52" t="s">
        <v>8</v>
      </c>
      <c r="C623" s="52">
        <v>5444008</v>
      </c>
      <c r="D623" s="52" t="s">
        <v>2371</v>
      </c>
      <c r="E623" s="80">
        <f>+IF(F623="x",1,0)+IF(G623="x",0.25,0)+IF(H623="x",1,0)+IF(I623="x",0.3,0)</f>
        <v>2.25</v>
      </c>
      <c r="F623" s="80" t="s">
        <v>3212</v>
      </c>
      <c r="G623" s="80" t="s">
        <v>3212</v>
      </c>
      <c r="H623" s="80" t="s">
        <v>3212</v>
      </c>
      <c r="I623" s="85"/>
      <c r="J623" s="48"/>
      <c r="K623" s="48"/>
      <c r="L623" s="89">
        <f>+L$5*E623</f>
        <v>2687.2479711451756</v>
      </c>
      <c r="M623" s="89">
        <f>+M$5*E623</f>
        <v>762.95795085662758</v>
      </c>
      <c r="N623" s="89">
        <f>+L623+M623</f>
        <v>3450.2059220018032</v>
      </c>
      <c r="O623" s="89">
        <f>+O$5*E623</f>
        <v>38147.897542831379</v>
      </c>
      <c r="P623" s="73">
        <v>1.75</v>
      </c>
      <c r="Q623" s="48" t="s">
        <v>3228</v>
      </c>
      <c r="R623" s="87">
        <v>840.83683149136004</v>
      </c>
      <c r="S623" s="87">
        <v>100</v>
      </c>
      <c r="T623" s="87">
        <v>0.2653600871563</v>
      </c>
      <c r="U623" s="87">
        <v>1.4609524011612001</v>
      </c>
      <c r="V623" s="87">
        <v>0.82352474429568001</v>
      </c>
      <c r="W623" s="87">
        <f>+(S623/100)*R623</f>
        <v>840.83683149136004</v>
      </c>
      <c r="Z623" t="e">
        <v>#N/A</v>
      </c>
      <c r="AA623" t="e">
        <v>#N/A</v>
      </c>
    </row>
    <row r="624" spans="1:27">
      <c r="A624" s="52" t="s">
        <v>2197</v>
      </c>
      <c r="B624" s="52" t="s">
        <v>8</v>
      </c>
      <c r="C624" s="52">
        <v>5443959</v>
      </c>
      <c r="D624" s="52" t="s">
        <v>2198</v>
      </c>
      <c r="E624" s="80">
        <f>+IF(F624="x",1,0)+IF(G624="x",0.25,0)+IF(H624="x",1,0)+IF(I624="x",0.3,0)</f>
        <v>2.25</v>
      </c>
      <c r="F624" s="80" t="s">
        <v>3212</v>
      </c>
      <c r="G624" s="80" t="s">
        <v>3212</v>
      </c>
      <c r="H624" s="80" t="s">
        <v>3212</v>
      </c>
      <c r="I624" s="85"/>
      <c r="J624" s="48"/>
      <c r="K624" s="48"/>
      <c r="L624" s="89">
        <f>+L$5*E624</f>
        <v>2687.2479711451756</v>
      </c>
      <c r="M624" s="89">
        <f>+M$5*E624</f>
        <v>762.95795085662758</v>
      </c>
      <c r="N624" s="89">
        <f>+L624+M624</f>
        <v>3450.2059220018032</v>
      </c>
      <c r="O624" s="89">
        <f>+O$5*E624</f>
        <v>38147.897542831379</v>
      </c>
      <c r="P624" s="73">
        <v>1.0880000000000001</v>
      </c>
      <c r="Q624" s="48" t="s">
        <v>3228</v>
      </c>
      <c r="R624" s="87">
        <v>764.98091450745005</v>
      </c>
      <c r="S624" s="87">
        <v>100</v>
      </c>
      <c r="T624" s="87">
        <v>0.90931040048598999</v>
      </c>
      <c r="U624" s="87">
        <v>1.7317794561386</v>
      </c>
      <c r="V624" s="87">
        <v>1.3242567341564999</v>
      </c>
      <c r="W624" s="87">
        <f>+(S624/100)*R624</f>
        <v>764.98091450745005</v>
      </c>
      <c r="Z624" t="e">
        <v>#N/A</v>
      </c>
      <c r="AA624" t="e">
        <v>#N/A</v>
      </c>
    </row>
    <row r="625" spans="1:27">
      <c r="A625" s="52" t="s">
        <v>2408</v>
      </c>
      <c r="B625" s="52" t="s">
        <v>8</v>
      </c>
      <c r="C625" s="52">
        <v>5444027</v>
      </c>
      <c r="D625" s="52" t="s">
        <v>2409</v>
      </c>
      <c r="E625" s="80">
        <f>+IF(F625="x",1,0)+IF(G625="x",0.25,0)+IF(H625="x",1,0)+IF(I625="x",0.3,0)</f>
        <v>2.25</v>
      </c>
      <c r="F625" s="80" t="s">
        <v>3212</v>
      </c>
      <c r="G625" s="80" t="s">
        <v>3212</v>
      </c>
      <c r="H625" s="80" t="s">
        <v>3212</v>
      </c>
      <c r="I625" s="85"/>
      <c r="J625" s="48"/>
      <c r="K625" s="48"/>
      <c r="L625" s="89">
        <f>+L$5*E625</f>
        <v>2687.2479711451756</v>
      </c>
      <c r="M625" s="89">
        <f>+M$5*E625</f>
        <v>762.95795085662758</v>
      </c>
      <c r="N625" s="89">
        <f>+L625+M625</f>
        <v>3450.2059220018032</v>
      </c>
      <c r="O625" s="89">
        <f>+O$5*E625</f>
        <v>38147.897542831379</v>
      </c>
      <c r="P625" s="73">
        <v>0.69699999999999995</v>
      </c>
      <c r="Q625" s="48" t="s">
        <v>3228</v>
      </c>
      <c r="R625" s="87">
        <v>996.04319901391</v>
      </c>
      <c r="S625" s="87">
        <v>100</v>
      </c>
      <c r="T625" s="87">
        <v>1.76216340065</v>
      </c>
      <c r="U625" s="87">
        <v>2.0193231105803999</v>
      </c>
      <c r="V625" s="87">
        <v>1.8470053459769999</v>
      </c>
      <c r="W625" s="87">
        <f>+(S625/100)*R625</f>
        <v>996.04319901391</v>
      </c>
      <c r="Z625" t="e">
        <v>#N/A</v>
      </c>
      <c r="AA625" t="e">
        <v>#N/A</v>
      </c>
    </row>
    <row r="626" spans="1:27">
      <c r="A626" s="52" t="s">
        <v>2507</v>
      </c>
      <c r="B626" s="52" t="s">
        <v>8</v>
      </c>
      <c r="C626" s="52">
        <v>5443662</v>
      </c>
      <c r="D626" s="52" t="s">
        <v>2508</v>
      </c>
      <c r="E626" s="80">
        <f>+IF(F626="x",1,0)+IF(G626="x",0.25,0)+IF(H626="x",1,0)+IF(I626="x",0.3,0)</f>
        <v>2.25</v>
      </c>
      <c r="F626" s="80" t="s">
        <v>3212</v>
      </c>
      <c r="G626" s="80" t="s">
        <v>3212</v>
      </c>
      <c r="H626" s="80" t="s">
        <v>3212</v>
      </c>
      <c r="I626" s="85"/>
      <c r="J626" s="48"/>
      <c r="K626" s="48"/>
      <c r="L626" s="89">
        <f>+L$5*E626</f>
        <v>2687.2479711451756</v>
      </c>
      <c r="M626" s="89">
        <f>+M$5*E626</f>
        <v>762.95795085662758</v>
      </c>
      <c r="N626" s="89">
        <f>+L626+M626</f>
        <v>3450.2059220018032</v>
      </c>
      <c r="O626" s="89">
        <f>+O$5*E626</f>
        <v>38147.897542831379</v>
      </c>
      <c r="P626" s="73">
        <v>0.45900000000000002</v>
      </c>
      <c r="Q626" s="48" t="s">
        <v>3228</v>
      </c>
      <c r="R626" s="87">
        <v>875.30149048807004</v>
      </c>
      <c r="S626" s="87">
        <v>100</v>
      </c>
      <c r="T626" s="87">
        <v>1.2617220878601001</v>
      </c>
      <c r="U626" s="87">
        <v>2.0655822753906001</v>
      </c>
      <c r="V626" s="87">
        <v>1.7980208604032</v>
      </c>
      <c r="W626" s="87">
        <f>+(S626/100)*R626</f>
        <v>875.30149048807004</v>
      </c>
      <c r="Z626" t="e">
        <v>#N/A</v>
      </c>
      <c r="AA626" t="e">
        <v>#N/A</v>
      </c>
    </row>
    <row r="627" spans="1:27">
      <c r="A627" s="52" t="s">
        <v>2364</v>
      </c>
      <c r="B627" s="52" t="s">
        <v>8</v>
      </c>
      <c r="C627" s="52">
        <v>5444005</v>
      </c>
      <c r="D627" s="52" t="s">
        <v>2365</v>
      </c>
      <c r="E627" s="80">
        <f>+IF(F627="x",1,0)+IF(G627="x",0.25,0)+IF(H627="x",1,0)+IF(I627="x",0.3,0)</f>
        <v>2.25</v>
      </c>
      <c r="F627" s="80" t="s">
        <v>3212</v>
      </c>
      <c r="G627" s="80" t="s">
        <v>3212</v>
      </c>
      <c r="H627" s="80" t="s">
        <v>3212</v>
      </c>
      <c r="I627" s="85"/>
      <c r="J627" s="48"/>
      <c r="K627" s="48"/>
      <c r="L627" s="89">
        <f>+L$5*E627</f>
        <v>2687.2479711451756</v>
      </c>
      <c r="M627" s="89">
        <f>+M$5*E627</f>
        <v>762.95795085662758</v>
      </c>
      <c r="N627" s="89">
        <f>+L627+M627</f>
        <v>3450.2059220018032</v>
      </c>
      <c r="O627" s="89">
        <f>+O$5*E627</f>
        <v>38147.897542831379</v>
      </c>
      <c r="P627" s="73">
        <v>0.69399999999999995</v>
      </c>
      <c r="Q627" s="48" t="s">
        <v>3228</v>
      </c>
      <c r="R627" s="87">
        <v>1170.9046889982001</v>
      </c>
      <c r="S627" s="87">
        <v>100</v>
      </c>
      <c r="T627" s="87">
        <v>1.4657886028289999</v>
      </c>
      <c r="U627" s="87">
        <v>1.84490442276</v>
      </c>
      <c r="V627" s="87">
        <v>1.6587659321635999</v>
      </c>
      <c r="W627" s="87">
        <f>+(S627/100)*R627</f>
        <v>1170.9046889982001</v>
      </c>
      <c r="Z627" t="e">
        <v>#N/A</v>
      </c>
      <c r="AA627" t="e">
        <v>#N/A</v>
      </c>
    </row>
    <row r="628" spans="1:27">
      <c r="A628" s="52" t="s">
        <v>2509</v>
      </c>
      <c r="B628" s="52" t="s">
        <v>8</v>
      </c>
      <c r="C628" s="52">
        <v>5443661</v>
      </c>
      <c r="D628" s="52" t="s">
        <v>2510</v>
      </c>
      <c r="E628" s="80">
        <f>+IF(F628="x",1,0)+IF(G628="x",0.25,0)+IF(H628="x",1,0)+IF(I628="x",0.3,0)</f>
        <v>2.25</v>
      </c>
      <c r="F628" s="80" t="s">
        <v>3212</v>
      </c>
      <c r="G628" s="80" t="s">
        <v>3212</v>
      </c>
      <c r="H628" s="80" t="s">
        <v>3212</v>
      </c>
      <c r="I628" s="85"/>
      <c r="J628" s="48"/>
      <c r="K628" s="48"/>
      <c r="L628" s="89">
        <f>+L$5*E628</f>
        <v>2687.2479711451756</v>
      </c>
      <c r="M628" s="89">
        <f>+M$5*E628</f>
        <v>762.95795085662758</v>
      </c>
      <c r="N628" s="89">
        <f>+L628+M628</f>
        <v>3450.2059220018032</v>
      </c>
      <c r="O628" s="89">
        <f>+O$5*E628</f>
        <v>38147.897542831379</v>
      </c>
      <c r="P628" s="73">
        <v>0.56699999999999995</v>
      </c>
      <c r="Q628" s="48" t="s">
        <v>3228</v>
      </c>
      <c r="R628" s="87">
        <v>868.54943050320003</v>
      </c>
      <c r="S628" s="87">
        <v>100</v>
      </c>
      <c r="T628" s="87">
        <v>1.3441476821899001</v>
      </c>
      <c r="U628" s="87">
        <v>2.0390882492064999</v>
      </c>
      <c r="V628" s="87">
        <v>1.8357290286284</v>
      </c>
      <c r="W628" s="87">
        <f>+(S628/100)*R628</f>
        <v>868.54943050320003</v>
      </c>
      <c r="Z628" t="e">
        <v>#N/A</v>
      </c>
      <c r="AA628" t="e">
        <v>#N/A</v>
      </c>
    </row>
    <row r="629" spans="1:27">
      <c r="A629" s="52" t="s">
        <v>2511</v>
      </c>
      <c r="B629" s="52" t="s">
        <v>8</v>
      </c>
      <c r="C629" s="52">
        <v>5443660</v>
      </c>
      <c r="D629" s="52" t="s">
        <v>2512</v>
      </c>
      <c r="E629" s="80">
        <f>+IF(F629="x",1,0)+IF(G629="x",0.25,0)+IF(H629="x",1,0)+IF(I629="x",0.3,0)</f>
        <v>2.25</v>
      </c>
      <c r="F629" s="80" t="s">
        <v>3212</v>
      </c>
      <c r="G629" s="80" t="s">
        <v>3212</v>
      </c>
      <c r="H629" s="80" t="s">
        <v>3212</v>
      </c>
      <c r="I629" s="85"/>
      <c r="J629" s="48"/>
      <c r="K629" s="48"/>
      <c r="L629" s="89">
        <f>+L$5*E629</f>
        <v>2687.2479711451756</v>
      </c>
      <c r="M629" s="89">
        <f>+M$5*E629</f>
        <v>762.95795085662758</v>
      </c>
      <c r="N629" s="89">
        <f>+L629+M629</f>
        <v>3450.2059220018032</v>
      </c>
      <c r="O629" s="89">
        <f>+O$5*E629</f>
        <v>38147.897542831379</v>
      </c>
      <c r="P629" s="73">
        <v>0.59299999999999997</v>
      </c>
      <c r="Q629" s="48" t="s">
        <v>3228</v>
      </c>
      <c r="R629" s="87">
        <v>869.30923999966001</v>
      </c>
      <c r="S629" s="87">
        <v>100</v>
      </c>
      <c r="T629" s="87">
        <v>1.3047221899032999</v>
      </c>
      <c r="U629" s="87">
        <v>1.9388948678969999</v>
      </c>
      <c r="V629" s="87">
        <v>1.7963741800582</v>
      </c>
      <c r="W629" s="87">
        <f>+(S629/100)*R629</f>
        <v>869.30923999966001</v>
      </c>
      <c r="Z629" t="e">
        <v>#N/A</v>
      </c>
      <c r="AA629" t="e">
        <v>#N/A</v>
      </c>
    </row>
    <row r="630" spans="1:27">
      <c r="A630" s="52" t="s">
        <v>2400</v>
      </c>
      <c r="B630" s="52" t="s">
        <v>8</v>
      </c>
      <c r="C630" s="52">
        <v>5444023</v>
      </c>
      <c r="D630" s="52" t="s">
        <v>2401</v>
      </c>
      <c r="E630" s="80">
        <f>+IF(F630="x",1,0)+IF(G630="x",0.25,0)+IF(H630="x",1,0)+IF(I630="x",0.3,0)</f>
        <v>2.25</v>
      </c>
      <c r="F630" s="80" t="s">
        <v>3212</v>
      </c>
      <c r="G630" s="80" t="s">
        <v>3212</v>
      </c>
      <c r="H630" s="80" t="s">
        <v>3212</v>
      </c>
      <c r="I630" s="85"/>
      <c r="J630" s="48"/>
      <c r="K630" s="48"/>
      <c r="L630" s="89">
        <f>+L$5*E630</f>
        <v>2687.2479711451756</v>
      </c>
      <c r="M630" s="89">
        <f>+M$5*E630</f>
        <v>762.95795085662758</v>
      </c>
      <c r="N630" s="89">
        <f>+L630+M630</f>
        <v>3450.2059220018032</v>
      </c>
      <c r="O630" s="89">
        <f>+O$5*E630</f>
        <v>38147.897542831379</v>
      </c>
      <c r="P630" s="73">
        <v>0.74399999999999999</v>
      </c>
      <c r="Q630" s="48" t="s">
        <v>3228</v>
      </c>
      <c r="R630" s="87">
        <v>923.37921499739002</v>
      </c>
      <c r="S630" s="87">
        <v>100</v>
      </c>
      <c r="T630" s="87">
        <v>1.6182339191437001</v>
      </c>
      <c r="U630" s="87">
        <v>1.8638286590576001</v>
      </c>
      <c r="V630" s="87">
        <v>1.7232554165639999</v>
      </c>
      <c r="W630" s="87">
        <f>+(S630/100)*R630</f>
        <v>923.37921499739002</v>
      </c>
      <c r="Z630" t="e">
        <v>#N/A</v>
      </c>
      <c r="AA630" t="e">
        <v>#N/A</v>
      </c>
    </row>
    <row r="631" spans="1:27">
      <c r="A631" s="52" t="s">
        <v>2402</v>
      </c>
      <c r="B631" s="52" t="s">
        <v>8</v>
      </c>
      <c r="C631" s="52">
        <v>5444024</v>
      </c>
      <c r="D631" s="52" t="s">
        <v>2403</v>
      </c>
      <c r="E631" s="80">
        <f>+IF(F631="x",1,0)+IF(G631="x",0.25,0)+IF(H631="x",1,0)+IF(I631="x",0.3,0)</f>
        <v>2.25</v>
      </c>
      <c r="F631" s="80" t="s">
        <v>3212</v>
      </c>
      <c r="G631" s="80" t="s">
        <v>3212</v>
      </c>
      <c r="H631" s="80" t="s">
        <v>3212</v>
      </c>
      <c r="I631" s="85"/>
      <c r="J631" s="48"/>
      <c r="K631" s="48"/>
      <c r="L631" s="89">
        <f>+L$5*E631</f>
        <v>2687.2479711451756</v>
      </c>
      <c r="M631" s="89">
        <f>+M$5*E631</f>
        <v>762.95795085662758</v>
      </c>
      <c r="N631" s="89">
        <f>+L631+M631</f>
        <v>3450.2059220018032</v>
      </c>
      <c r="O631" s="89">
        <f>+O$5*E631</f>
        <v>38147.897542831379</v>
      </c>
      <c r="P631" s="73">
        <v>0.51800000000000002</v>
      </c>
      <c r="Q631" s="48" t="s">
        <v>3228</v>
      </c>
      <c r="R631" s="87">
        <v>912.65855748629997</v>
      </c>
      <c r="S631" s="87">
        <v>100</v>
      </c>
      <c r="T631" s="87">
        <v>1.7253662347794001</v>
      </c>
      <c r="U631" s="87">
        <v>1.9589756727219001</v>
      </c>
      <c r="V631" s="87">
        <v>1.8374402786973001</v>
      </c>
      <c r="W631" s="87">
        <f>+(S631/100)*R631</f>
        <v>912.65855748629997</v>
      </c>
      <c r="Z631" t="e">
        <v>#N/A</v>
      </c>
      <c r="AA631" t="e">
        <v>#N/A</v>
      </c>
    </row>
    <row r="632" spans="1:27">
      <c r="A632" s="52" t="s">
        <v>2404</v>
      </c>
      <c r="B632" s="52" t="s">
        <v>8</v>
      </c>
      <c r="C632" s="52">
        <v>5444025</v>
      </c>
      <c r="D632" s="52" t="s">
        <v>2405</v>
      </c>
      <c r="E632" s="80">
        <f>+IF(F632="x",1,0)+IF(G632="x",0.25,0)+IF(H632="x",1,0)+IF(I632="x",0.3,0)</f>
        <v>2.25</v>
      </c>
      <c r="F632" s="80" t="s">
        <v>3212</v>
      </c>
      <c r="G632" s="80" t="s">
        <v>3212</v>
      </c>
      <c r="H632" s="80" t="s">
        <v>3212</v>
      </c>
      <c r="I632" s="85"/>
      <c r="J632" s="48"/>
      <c r="K632" s="48"/>
      <c r="L632" s="89">
        <f>+L$5*E632</f>
        <v>2687.2479711451756</v>
      </c>
      <c r="M632" s="89">
        <f>+M$5*E632</f>
        <v>762.95795085662758</v>
      </c>
      <c r="N632" s="89">
        <f>+L632+M632</f>
        <v>3450.2059220018032</v>
      </c>
      <c r="O632" s="89">
        <f>+O$5*E632</f>
        <v>38147.897542831379</v>
      </c>
      <c r="P632" s="73">
        <v>0.51</v>
      </c>
      <c r="Q632" s="48" t="s">
        <v>3228</v>
      </c>
      <c r="R632" s="87">
        <v>912.95392200790002</v>
      </c>
      <c r="S632" s="87">
        <v>100</v>
      </c>
      <c r="T632" s="87">
        <v>1.8465865850448999</v>
      </c>
      <c r="U632" s="87">
        <v>2.0462374687195002</v>
      </c>
      <c r="V632" s="87">
        <v>1.8927027492945001</v>
      </c>
      <c r="W632" s="87">
        <f>+(S632/100)*R632</f>
        <v>912.95392200790002</v>
      </c>
      <c r="Z632" t="e">
        <v>#N/A</v>
      </c>
      <c r="AA632" t="e">
        <v>#N/A</v>
      </c>
    </row>
    <row r="633" spans="1:27">
      <c r="A633" s="52" t="s">
        <v>2406</v>
      </c>
      <c r="B633" s="52" t="s">
        <v>8</v>
      </c>
      <c r="C633" s="52">
        <v>5444026</v>
      </c>
      <c r="D633" s="52" t="s">
        <v>2407</v>
      </c>
      <c r="E633" s="80">
        <f>+IF(F633="x",1,0)+IF(G633="x",0.25,0)+IF(H633="x",1,0)+IF(I633="x",0.3,0)</f>
        <v>2.25</v>
      </c>
      <c r="F633" s="80" t="s">
        <v>3212</v>
      </c>
      <c r="G633" s="80" t="s">
        <v>3212</v>
      </c>
      <c r="H633" s="80" t="s">
        <v>3212</v>
      </c>
      <c r="I633" s="85"/>
      <c r="J633" s="48"/>
      <c r="K633" s="48"/>
      <c r="L633" s="89">
        <f>+L$5*E633</f>
        <v>2687.2479711451756</v>
      </c>
      <c r="M633" s="89">
        <f>+M$5*E633</f>
        <v>762.95795085662758</v>
      </c>
      <c r="N633" s="89">
        <f>+L633+M633</f>
        <v>3450.2059220018032</v>
      </c>
      <c r="O633" s="89">
        <f>+O$5*E633</f>
        <v>38147.897542831379</v>
      </c>
      <c r="P633" s="73">
        <v>0.50600000000000001</v>
      </c>
      <c r="Q633" s="48" t="s">
        <v>3228</v>
      </c>
      <c r="R633" s="87">
        <v>912.21985349455997</v>
      </c>
      <c r="S633" s="87">
        <v>100</v>
      </c>
      <c r="T633" s="87">
        <v>1.8459558486937999</v>
      </c>
      <c r="U633" s="87">
        <v>2.0882914066314999</v>
      </c>
      <c r="V633" s="87">
        <v>1.9324225151979999</v>
      </c>
      <c r="W633" s="87">
        <f>+(S633/100)*R633</f>
        <v>912.21985349455997</v>
      </c>
      <c r="Z633" t="e">
        <v>#N/A</v>
      </c>
      <c r="AA633" t="e">
        <v>#N/A</v>
      </c>
    </row>
    <row r="634" spans="1:27">
      <c r="A634" s="52" t="s">
        <v>733</v>
      </c>
      <c r="B634" s="52" t="s">
        <v>9</v>
      </c>
      <c r="C634" s="52">
        <v>2677774</v>
      </c>
      <c r="D634" s="52" t="s">
        <v>829</v>
      </c>
      <c r="E634" s="80">
        <f>+IF(F634="x",1,0)+IF(G634="x",0.25,0)+IF(H634="x",1,0)+IF(I634="x",0.3,0)</f>
        <v>1</v>
      </c>
      <c r="F634" s="85" t="s">
        <v>3212</v>
      </c>
      <c r="G634" s="85"/>
      <c r="H634" s="85"/>
      <c r="I634" s="85"/>
      <c r="J634" s="48"/>
      <c r="K634" s="48"/>
      <c r="L634" s="89">
        <f>+L$5*E634</f>
        <v>1194.3324316200781</v>
      </c>
      <c r="M634" s="89">
        <f>+M$5*E634</f>
        <v>339.09242260294559</v>
      </c>
      <c r="N634" s="89">
        <f>+L634+M634</f>
        <v>1533.4248542230237</v>
      </c>
      <c r="O634" s="89">
        <f>+O$5*E634</f>
        <v>16954.621130147279</v>
      </c>
      <c r="P634" s="73" t="e">
        <v>#N/A</v>
      </c>
      <c r="Q634" s="48" t="e">
        <v>#N/A</v>
      </c>
      <c r="R634" s="87">
        <v>1880.0354164951</v>
      </c>
      <c r="S634" s="87">
        <v>0.98329999999999995</v>
      </c>
      <c r="T634" s="87">
        <v>7.6643228530883997E-2</v>
      </c>
      <c r="U634" s="87">
        <v>0.22351646423339999</v>
      </c>
      <c r="V634" s="87">
        <v>0.14800635642476001</v>
      </c>
      <c r="W634" s="87">
        <f>+(S634/100)*R634</f>
        <v>18.486388250396317</v>
      </c>
      <c r="Z634" t="e">
        <v>#N/A</v>
      </c>
      <c r="AA634" t="e">
        <v>#N/A</v>
      </c>
    </row>
    <row r="635" spans="1:27">
      <c r="A635" s="49" t="s">
        <v>337</v>
      </c>
      <c r="B635" s="49" t="s">
        <v>15</v>
      </c>
      <c r="C635" s="49">
        <v>9599937</v>
      </c>
      <c r="D635" s="49" t="s">
        <v>826</v>
      </c>
      <c r="E635" s="126">
        <f>+IF(F635="x",1,0)+IF(G635="x",0.25,0)+IF(H635="x",1,0)+IF(I635="x",0.3,0)+J635</f>
        <v>2.4454909214115998</v>
      </c>
      <c r="F635" s="80" t="s">
        <v>3212</v>
      </c>
      <c r="G635" s="85"/>
      <c r="H635" s="85"/>
      <c r="I635" s="85"/>
      <c r="J635" s="48">
        <f>0.75*(W635/10000)</f>
        <v>1.4454909214115998</v>
      </c>
      <c r="K635" s="48"/>
      <c r="L635" s="89">
        <f>+L$5*E635</f>
        <v>2920.7291186743414</v>
      </c>
      <c r="M635" s="89">
        <f>+M$5*E635</f>
        <v>829.247440994969</v>
      </c>
      <c r="N635" s="89">
        <f>+L635+M635</f>
        <v>3749.9765596693105</v>
      </c>
      <c r="O635" s="89">
        <f>+O$5*E635</f>
        <v>41462.372049748454</v>
      </c>
      <c r="P635" s="72"/>
      <c r="Q635" s="48"/>
      <c r="R635" s="87">
        <v>19273.212285499001</v>
      </c>
      <c r="S635" s="87">
        <v>100</v>
      </c>
      <c r="T635" s="87">
        <v>1.670170545578</v>
      </c>
      <c r="U635" s="87">
        <v>2.5026273727417001</v>
      </c>
      <c r="V635" s="87">
        <v>2.0964718621010001</v>
      </c>
      <c r="W635" s="87">
        <v>19273.212285488</v>
      </c>
      <c r="Z635" t="e">
        <v>#N/A</v>
      </c>
      <c r="AA635" t="e">
        <v>#N/A</v>
      </c>
    </row>
    <row r="636" spans="1:27">
      <c r="A636" s="49" t="s">
        <v>321</v>
      </c>
      <c r="B636" s="49" t="s">
        <v>15</v>
      </c>
      <c r="C636" s="49">
        <v>9599937</v>
      </c>
      <c r="D636" s="49" t="s">
        <v>826</v>
      </c>
      <c r="E636" s="126">
        <f>+IF(F636="x",1,0)+IF(G636="x",0.25,0)+IF(H636="x",1,0)+IF(I636="x",0.3,0)+J636</f>
        <v>2.09064740613855</v>
      </c>
      <c r="F636" s="85"/>
      <c r="G636" s="85"/>
      <c r="H636" s="85"/>
      <c r="I636" s="85"/>
      <c r="J636" s="48">
        <f>0.75*(W636/10000)</f>
        <v>2.09064740613855</v>
      </c>
      <c r="K636" s="48"/>
      <c r="L636" s="89">
        <f>+L$5*E636</f>
        <v>2496.9280002336636</v>
      </c>
      <c r="M636" s="89">
        <f>+M$5*E636</f>
        <v>708.92269375608521</v>
      </c>
      <c r="N636" s="89">
        <f>+L636+M636</f>
        <v>3205.8506939897488</v>
      </c>
      <c r="O636" s="89">
        <f>+O$5*E636</f>
        <v>35446.13468780426</v>
      </c>
      <c r="P636" s="72"/>
      <c r="Q636" s="48"/>
      <c r="R636" s="87">
        <v>27875.298748523001</v>
      </c>
      <c r="S636" s="87">
        <v>100</v>
      </c>
      <c r="T636" s="87">
        <v>1.7921267747878999</v>
      </c>
      <c r="U636" s="87">
        <v>2.5602412223815998</v>
      </c>
      <c r="V636" s="87">
        <v>2.3303046983578999</v>
      </c>
      <c r="W636" s="87">
        <v>27875.298748514</v>
      </c>
      <c r="Z636" t="e">
        <v>#N/A</v>
      </c>
      <c r="AA636" t="e">
        <v>#N/A</v>
      </c>
    </row>
    <row r="637" spans="1:27">
      <c r="A637" s="49" t="s">
        <v>828</v>
      </c>
      <c r="B637" s="49" t="s">
        <v>15</v>
      </c>
      <c r="C637" s="49">
        <v>9599937</v>
      </c>
      <c r="D637" s="49" t="s">
        <v>826</v>
      </c>
      <c r="E637" s="126">
        <f>+IF(F637="x",1,0)+IF(G637="x",0.25,0)+IF(H637="x",1,0)+IF(I637="x",0.3,0)+J637</f>
        <v>1.34699711666265</v>
      </c>
      <c r="F637" s="85"/>
      <c r="G637" s="85"/>
      <c r="H637" s="85"/>
      <c r="I637" s="85"/>
      <c r="J637" s="48">
        <f>0.75*(W637/10000)</f>
        <v>1.34699711666265</v>
      </c>
      <c r="K637" s="48"/>
      <c r="L637" s="89">
        <f>+L$5*E637</f>
        <v>1608.7623417289367</v>
      </c>
      <c r="M637" s="89">
        <f>+M$5*E637</f>
        <v>456.75651552832051</v>
      </c>
      <c r="N637" s="89">
        <f>+L637+M637</f>
        <v>2065.518857257257</v>
      </c>
      <c r="O637" s="89">
        <f>+O$5*E637</f>
        <v>22837.825776416026</v>
      </c>
      <c r="P637" s="72"/>
      <c r="Q637" s="48"/>
      <c r="R637" s="87">
        <v>17959.961555501999</v>
      </c>
      <c r="S637" s="87">
        <v>100</v>
      </c>
      <c r="T637" s="87">
        <v>1.8358628749846999</v>
      </c>
      <c r="U637" s="87">
        <v>2.4293484687804998</v>
      </c>
      <c r="V637" s="87">
        <v>2.2380807720234999</v>
      </c>
      <c r="W637" s="87">
        <v>17959.961555501999</v>
      </c>
      <c r="Z637" t="e">
        <v>#N/A</v>
      </c>
      <c r="AA637" t="e">
        <v>#N/A</v>
      </c>
    </row>
    <row r="638" spans="1:27">
      <c r="A638" s="49" t="s">
        <v>827</v>
      </c>
      <c r="B638" s="49" t="s">
        <v>15</v>
      </c>
      <c r="C638" s="49">
        <v>9599937</v>
      </c>
      <c r="D638" s="49" t="s">
        <v>826</v>
      </c>
      <c r="E638" s="126">
        <f>+IF(F638="x",1,0)+IF(G638="x",0.25,0)+IF(H638="x",1,0)+IF(I638="x",0.3,0)+J638</f>
        <v>1.1609481000749251</v>
      </c>
      <c r="F638" s="85"/>
      <c r="G638" s="85"/>
      <c r="H638" s="85"/>
      <c r="I638" s="85"/>
      <c r="J638" s="48">
        <f>0.75*(W638/10000)</f>
        <v>1.1609481000749251</v>
      </c>
      <c r="K638" s="48"/>
      <c r="L638" s="89">
        <f>+L$5*E638</f>
        <v>1386.557967347195</v>
      </c>
      <c r="M638" s="89">
        <f>+M$5*E638</f>
        <v>393.6687037706933</v>
      </c>
      <c r="N638" s="89">
        <f>+L638+M638</f>
        <v>1780.2266711178884</v>
      </c>
      <c r="O638" s="89">
        <f>+O$5*E638</f>
        <v>19683.435188534662</v>
      </c>
      <c r="P638" s="127"/>
      <c r="Q638" s="48"/>
      <c r="R638" s="87">
        <v>15479.308000998</v>
      </c>
      <c r="S638" s="87">
        <v>100</v>
      </c>
      <c r="T638" s="87">
        <v>1.5890065431595</v>
      </c>
      <c r="U638" s="87">
        <v>2.2622892856597998</v>
      </c>
      <c r="V638" s="87">
        <v>2.0864360550504002</v>
      </c>
      <c r="W638" s="87">
        <v>15479.308000999001</v>
      </c>
      <c r="Z638" t="e">
        <v>#N/A</v>
      </c>
      <c r="AA638" t="e">
        <v>#N/A</v>
      </c>
    </row>
    <row r="639" spans="1:27">
      <c r="A639" s="49" t="s">
        <v>529</v>
      </c>
      <c r="B639" s="49" t="s">
        <v>8</v>
      </c>
      <c r="C639" s="49">
        <v>9599937</v>
      </c>
      <c r="D639" s="49" t="s">
        <v>826</v>
      </c>
      <c r="E639" s="126">
        <f>+IF(F639="x",1,0)+IF(G639="x",0.25,0)+IF(H639="x",1,0)+IF(I639="x",0.3,0)+J639</f>
        <v>1.080424341707775</v>
      </c>
      <c r="F639" s="85"/>
      <c r="G639" s="85"/>
      <c r="H639" s="85"/>
      <c r="I639" s="85"/>
      <c r="J639" s="48">
        <f>0.75*(W639/10000)</f>
        <v>1.080424341707775</v>
      </c>
      <c r="K639" s="48"/>
      <c r="L639" s="89">
        <f>+L$5*E639</f>
        <v>1290.3858312133691</v>
      </c>
      <c r="M639" s="89">
        <f>+M$5*E639</f>
        <v>366.36370746888213</v>
      </c>
      <c r="N639" s="89">
        <f>+L639+M639</f>
        <v>1656.7495386822511</v>
      </c>
      <c r="O639" s="89">
        <f>+O$5*E639</f>
        <v>18318.185373444107</v>
      </c>
      <c r="P639" s="127"/>
      <c r="Q639" s="48"/>
      <c r="R639" s="87">
        <v>14405.657889485001</v>
      </c>
      <c r="S639" s="87">
        <v>100</v>
      </c>
      <c r="T639" s="87">
        <v>0.35451436042786</v>
      </c>
      <c r="U639" s="87">
        <v>2.3809864521027002</v>
      </c>
      <c r="V639" s="87">
        <v>1.7429354137165001</v>
      </c>
      <c r="W639" s="87">
        <v>14405.657889437</v>
      </c>
      <c r="Z639" t="e">
        <v>#N/A</v>
      </c>
      <c r="AA639" t="e">
        <v>#N/A</v>
      </c>
    </row>
    <row r="640" spans="1:27">
      <c r="A640" s="53" t="s">
        <v>3162</v>
      </c>
      <c r="B640" s="53" t="s">
        <v>24</v>
      </c>
      <c r="C640" s="53">
        <v>100098600</v>
      </c>
      <c r="D640" s="53" t="s">
        <v>3163</v>
      </c>
      <c r="E640" s="80">
        <f>+IF(F640="x",1,0)+IF(G640="x",0.25,0)+IF(H640="x",1,0)+IF(I640="x",0.3,0)</f>
        <v>1.25</v>
      </c>
      <c r="F640" s="85" t="s">
        <v>3212</v>
      </c>
      <c r="G640" s="85" t="s">
        <v>3212</v>
      </c>
      <c r="H640" s="85"/>
      <c r="I640" s="85"/>
      <c r="J640" s="81" t="s">
        <v>3213</v>
      </c>
      <c r="K640" s="48"/>
      <c r="L640" s="89">
        <f>+L$5*E640</f>
        <v>1492.9155395250975</v>
      </c>
      <c r="M640" s="89">
        <f>+M$5*E640</f>
        <v>423.86552825368199</v>
      </c>
      <c r="N640" s="89">
        <f>+L640+M640</f>
        <v>1916.7810677787795</v>
      </c>
      <c r="O640" s="89">
        <f>+O$5*E640</f>
        <v>21193.276412684099</v>
      </c>
      <c r="P640" s="127"/>
      <c r="Q640" s="48"/>
      <c r="R640" s="87">
        <v>357.25193399534999</v>
      </c>
      <c r="S640" s="87">
        <v>100</v>
      </c>
      <c r="T640" s="87">
        <v>0.69725358486176003</v>
      </c>
      <c r="U640" s="87">
        <v>0.84381145238875999</v>
      </c>
      <c r="V640" s="87">
        <v>0.78548678201912003</v>
      </c>
      <c r="W640" s="87">
        <v>357.25193399834001</v>
      </c>
      <c r="Z640" t="e">
        <v>#N/A</v>
      </c>
      <c r="AA640" t="e">
        <v>#N/A</v>
      </c>
    </row>
    <row r="641" spans="1:30">
      <c r="A641" s="52" t="s">
        <v>2324</v>
      </c>
      <c r="B641" s="52" t="s">
        <v>24</v>
      </c>
      <c r="C641" s="52">
        <v>5443020</v>
      </c>
      <c r="D641" s="52" t="s">
        <v>2323</v>
      </c>
      <c r="E641" s="80">
        <f>+IF(F641="x",1,0)+IF(G641="x",0.25,0)+IF(H641="x",1,0)+IF(I641="x",0.3,0)</f>
        <v>2.25</v>
      </c>
      <c r="F641" s="85" t="s">
        <v>3212</v>
      </c>
      <c r="G641" s="85" t="s">
        <v>3212</v>
      </c>
      <c r="H641" s="80" t="s">
        <v>3212</v>
      </c>
      <c r="I641" s="85"/>
      <c r="J641" s="48"/>
      <c r="K641" s="48"/>
      <c r="L641" s="89">
        <f>+L$5*E641</f>
        <v>2687.2479711451756</v>
      </c>
      <c r="M641" s="89">
        <f>+M$5*E641</f>
        <v>762.95795085662758</v>
      </c>
      <c r="N641" s="89">
        <f>+L641+M641</f>
        <v>3450.2059220018032</v>
      </c>
      <c r="O641" s="89">
        <f>+O$5*E641</f>
        <v>38147.897542831379</v>
      </c>
      <c r="P641" s="73">
        <v>1.9790000000000001</v>
      </c>
      <c r="Q641" s="48" t="s">
        <v>3228</v>
      </c>
      <c r="R641" s="87">
        <v>2374.2321119856001</v>
      </c>
      <c r="S641" s="87">
        <v>100</v>
      </c>
      <c r="T641" s="87">
        <v>0.29584917426108998</v>
      </c>
      <c r="U641" s="87">
        <v>0.92213684320449996</v>
      </c>
      <c r="V641" s="87">
        <v>0.58680033497228001</v>
      </c>
      <c r="W641" s="87">
        <f>+(S641/100)*R641</f>
        <v>2374.2321119856001</v>
      </c>
      <c r="Z641" t="e">
        <v>#N/A</v>
      </c>
      <c r="AA641" t="e">
        <v>#N/A</v>
      </c>
    </row>
    <row r="642" spans="1:30">
      <c r="A642" s="56" t="s">
        <v>522</v>
      </c>
      <c r="B642" s="56" t="s">
        <v>24</v>
      </c>
      <c r="C642" s="56">
        <v>5443001</v>
      </c>
      <c r="D642" s="56" t="s">
        <v>2323</v>
      </c>
      <c r="E642" s="80">
        <f>+IF(F642="x",1,0)+IF(G642="x",0.25,0)+IF(H642="x",1,0)+IF(I642="x",0.3,0)+J642+K642</f>
        <v>1.1695212908512751</v>
      </c>
      <c r="F642" s="80" t="s">
        <v>3212</v>
      </c>
      <c r="G642" s="85"/>
      <c r="H642" s="85"/>
      <c r="I642" s="85"/>
      <c r="J642" s="48"/>
      <c r="K642" s="48">
        <v>0.16952129085127501</v>
      </c>
      <c r="L642" s="89">
        <f>+L$5*E642</f>
        <v>1396.7972071338559</v>
      </c>
      <c r="M642" s="89">
        <f>+M$5*E642</f>
        <v>396.57580780048301</v>
      </c>
      <c r="N642" s="89">
        <f>+L642+M642</f>
        <v>1793.3730149343389</v>
      </c>
      <c r="O642" s="89">
        <f>+O$5*E642</f>
        <v>19828.790390024151</v>
      </c>
      <c r="P642" s="72"/>
      <c r="Q642" s="48"/>
      <c r="R642" s="87">
        <v>1130.1419390085</v>
      </c>
      <c r="S642" s="87">
        <v>100</v>
      </c>
      <c r="T642" s="87">
        <v>0.38458287715911998</v>
      </c>
      <c r="U642" s="87">
        <v>1.1091715097427</v>
      </c>
      <c r="V642" s="87">
        <v>0.86145245075225996</v>
      </c>
      <c r="W642" s="87">
        <v>1130.141939005</v>
      </c>
      <c r="Z642" t="e">
        <v>#N/A</v>
      </c>
      <c r="AA642" t="e">
        <v>#N/A</v>
      </c>
    </row>
    <row r="643" spans="1:30">
      <c r="A643" s="52" t="s">
        <v>1937</v>
      </c>
      <c r="B643" s="52" t="s">
        <v>24</v>
      </c>
      <c r="C643" s="52">
        <v>5443019</v>
      </c>
      <c r="D643" s="52" t="s">
        <v>1938</v>
      </c>
      <c r="E643" s="80">
        <f>+IF(F643="x",1,0)+IF(G643="x",0.25,0)+IF(H643="x",1,0)+IF(I643="x",0.3,0)</f>
        <v>2.25</v>
      </c>
      <c r="F643" s="80" t="s">
        <v>3212</v>
      </c>
      <c r="G643" s="80" t="s">
        <v>3212</v>
      </c>
      <c r="H643" s="80" t="s">
        <v>3212</v>
      </c>
      <c r="I643" s="85"/>
      <c r="J643" s="48"/>
      <c r="K643" s="48"/>
      <c r="L643" s="89">
        <f>+L$5*E643</f>
        <v>2687.2479711451756</v>
      </c>
      <c r="M643" s="89">
        <f>+M$5*E643</f>
        <v>762.95795085662758</v>
      </c>
      <c r="N643" s="89">
        <f>+L643+M643</f>
        <v>3450.2059220018032</v>
      </c>
      <c r="O643" s="89">
        <f>+O$5*E643</f>
        <v>38147.897542831379</v>
      </c>
      <c r="P643" s="73">
        <v>1.766</v>
      </c>
      <c r="Q643" s="48" t="s">
        <v>3228</v>
      </c>
      <c r="R643" s="87">
        <v>596.59790150601998</v>
      </c>
      <c r="S643" s="87">
        <v>100</v>
      </c>
      <c r="T643" s="87">
        <v>0.60830962657928001</v>
      </c>
      <c r="U643" s="87">
        <v>0.88071376085280995</v>
      </c>
      <c r="V643" s="87">
        <v>0.72854404780600002</v>
      </c>
      <c r="W643" s="87">
        <f>+(S643/100)*R643</f>
        <v>596.59790150601998</v>
      </c>
      <c r="Z643" t="e">
        <v>#N/A</v>
      </c>
      <c r="AA643" t="e">
        <v>#N/A</v>
      </c>
    </row>
    <row r="644" spans="1:30">
      <c r="A644" s="52" t="s">
        <v>3166</v>
      </c>
      <c r="B644" s="52" t="s">
        <v>24</v>
      </c>
      <c r="C644" s="52">
        <v>100098601</v>
      </c>
      <c r="D644" s="52" t="s">
        <v>3167</v>
      </c>
      <c r="E644" s="80">
        <f>+IF(F644="x",1,0)+IF(G644="x",0.25,0)+IF(H644="x",1,0)+IF(I644="x",0.3,0)</f>
        <v>2.25</v>
      </c>
      <c r="F644" s="85" t="s">
        <v>3212</v>
      </c>
      <c r="G644" s="85" t="s">
        <v>3212</v>
      </c>
      <c r="H644" s="80" t="s">
        <v>3212</v>
      </c>
      <c r="I644" s="85"/>
      <c r="J644" s="48"/>
      <c r="K644" s="48"/>
      <c r="L644" s="89">
        <f>+L$5*E644</f>
        <v>2687.2479711451756</v>
      </c>
      <c r="M644" s="89">
        <f>+M$5*E644</f>
        <v>762.95795085662758</v>
      </c>
      <c r="N644" s="89">
        <f>+L644+M644</f>
        <v>3450.2059220018032</v>
      </c>
      <c r="O644" s="89">
        <f>+O$5*E644</f>
        <v>38147.897542831379</v>
      </c>
      <c r="P644" s="73">
        <v>2.109</v>
      </c>
      <c r="Q644" s="48" t="s">
        <v>3228</v>
      </c>
      <c r="R644" s="87">
        <v>2118.3008249953</v>
      </c>
      <c r="S644" s="87">
        <v>100</v>
      </c>
      <c r="T644" s="87">
        <v>0.30320858955383001</v>
      </c>
      <c r="U644" s="87">
        <v>0.85075032711028997</v>
      </c>
      <c r="V644" s="87">
        <v>0.58835264537769005</v>
      </c>
      <c r="W644" s="87">
        <f>+(S644/100)*R644</f>
        <v>2118.3008249953</v>
      </c>
      <c r="Z644" t="e">
        <v>#N/A</v>
      </c>
      <c r="AA644" t="e">
        <v>#N/A</v>
      </c>
    </row>
    <row r="645" spans="1:30">
      <c r="A645" s="52" t="s">
        <v>2886</v>
      </c>
      <c r="B645" s="52" t="s">
        <v>8</v>
      </c>
      <c r="C645" s="52">
        <v>9221727</v>
      </c>
      <c r="D645" s="52" t="s">
        <v>2887</v>
      </c>
      <c r="E645" s="80">
        <f>+IF(F645="x",1,0)+IF(G645="x",0.25,0)+IF(H645="x",1,0)+IF(I645="x",0.3,0)</f>
        <v>2.25</v>
      </c>
      <c r="F645" s="80" t="s">
        <v>3212</v>
      </c>
      <c r="G645" s="80" t="s">
        <v>3212</v>
      </c>
      <c r="H645" s="80" t="s">
        <v>3212</v>
      </c>
      <c r="I645" s="85"/>
      <c r="J645" s="48"/>
      <c r="K645" s="48"/>
      <c r="L645" s="89">
        <f>+L$5*E645</f>
        <v>2687.2479711451756</v>
      </c>
      <c r="M645" s="89">
        <f>+M$5*E645</f>
        <v>762.95795085662758</v>
      </c>
      <c r="N645" s="89">
        <f>+L645+M645</f>
        <v>3450.2059220018032</v>
      </c>
      <c r="O645" s="89">
        <f>+O$5*E645</f>
        <v>38147.897542831379</v>
      </c>
      <c r="P645" s="73">
        <v>0.52400000000000002</v>
      </c>
      <c r="Q645" s="48" t="s">
        <v>3228</v>
      </c>
      <c r="R645" s="87">
        <v>3999.4878080109002</v>
      </c>
      <c r="S645" s="87">
        <v>100</v>
      </c>
      <c r="T645" s="87">
        <v>1.2302867174148999</v>
      </c>
      <c r="U645" s="87">
        <v>1.9188141822814999</v>
      </c>
      <c r="V645" s="87">
        <v>1.6227664315038</v>
      </c>
      <c r="W645" s="87">
        <f>+(S645/100)*R645</f>
        <v>3999.4878080109002</v>
      </c>
      <c r="Z645" t="e">
        <v>#N/A</v>
      </c>
      <c r="AA645" t="e">
        <v>#N/A</v>
      </c>
    </row>
    <row r="646" spans="1:30">
      <c r="A646" s="49" t="s">
        <v>923</v>
      </c>
      <c r="B646" s="49" t="s">
        <v>919</v>
      </c>
      <c r="C646" s="49">
        <v>1332052</v>
      </c>
      <c r="D646" s="49" t="s">
        <v>921</v>
      </c>
      <c r="E646" s="126">
        <f>+IF(F646="x",1,0)+IF(G646="x",0.25,0)+IF(H646="x",1,0)+IF(I646="x",0.3,0)+J646</f>
        <v>4.6674221600985746</v>
      </c>
      <c r="F646" s="85"/>
      <c r="G646" s="85"/>
      <c r="H646" s="85"/>
      <c r="I646" s="85"/>
      <c r="J646" s="48">
        <f>0.75*(W646/10000)</f>
        <v>4.6674221600985746</v>
      </c>
      <c r="K646" s="48"/>
      <c r="L646" s="89">
        <f>+L$5*E646</f>
        <v>5574.4536578679681</v>
      </c>
      <c r="M646" s="89">
        <f>+M$5*E646</f>
        <v>1582.687487578499</v>
      </c>
      <c r="N646" s="89">
        <f>+L646+M646</f>
        <v>7157.1411454464669</v>
      </c>
      <c r="O646" s="89">
        <f>+O$5*E646</f>
        <v>79134.374378924957</v>
      </c>
      <c r="P646" s="72"/>
      <c r="Q646" s="48"/>
      <c r="R646" s="87">
        <v>62232.295467992997</v>
      </c>
      <c r="S646" s="87">
        <v>100</v>
      </c>
      <c r="T646" s="87">
        <v>1.8425915241241</v>
      </c>
      <c r="U646" s="87">
        <v>3.1588785648346001</v>
      </c>
      <c r="V646" s="87">
        <v>2.6679682721682001</v>
      </c>
      <c r="W646" s="87">
        <v>62232.295467980999</v>
      </c>
      <c r="Z646" t="e">
        <v>#N/A</v>
      </c>
      <c r="AA646" t="e">
        <v>#N/A</v>
      </c>
    </row>
    <row r="647" spans="1:30">
      <c r="A647" s="50" t="s">
        <v>928</v>
      </c>
      <c r="B647" s="50" t="s">
        <v>64</v>
      </c>
      <c r="C647" s="50">
        <v>1332052</v>
      </c>
      <c r="D647" s="50" t="s">
        <v>921</v>
      </c>
      <c r="E647" s="126">
        <f>+IF(F647="x",1,0)+IF(G647="x",0.25,0)+IF(H647="x",1,0)+IF(I647="x",0.3,0)+J647</f>
        <v>1.2828421049956236</v>
      </c>
      <c r="F647" s="80" t="s">
        <v>3212</v>
      </c>
      <c r="G647" s="80" t="s">
        <v>3213</v>
      </c>
      <c r="H647" s="85"/>
      <c r="I647" s="85"/>
      <c r="J647" s="48">
        <f>0.75*(W647/10000)</f>
        <v>0.28284210499562351</v>
      </c>
      <c r="K647" s="48"/>
      <c r="L647" s="89">
        <f>+L$5*E647</f>
        <v>1532.1399306440426</v>
      </c>
      <c r="M647" s="89">
        <f>+M$5*E647</f>
        <v>435.00203720002827</v>
      </c>
      <c r="N647" s="89">
        <f>+L647+M647</f>
        <v>1967.1419678440709</v>
      </c>
      <c r="O647" s="89">
        <f>+O$5*E647</f>
        <v>21750.101860001414</v>
      </c>
      <c r="P647" s="72" t="e">
        <v>#N/A</v>
      </c>
      <c r="Q647" s="48" t="e">
        <v>#N/A</v>
      </c>
      <c r="R647" s="87">
        <v>6192.8689700495997</v>
      </c>
      <c r="S647" s="87">
        <v>60.896299999999997</v>
      </c>
      <c r="T647" s="87">
        <v>1.9239658489823001E-2</v>
      </c>
      <c r="U647" s="87">
        <v>2.1041667461395002</v>
      </c>
      <c r="V647" s="87">
        <v>1.2693638689691999</v>
      </c>
      <c r="W647" s="87">
        <f>+(S647/100)*R647</f>
        <v>3771.2280666083138</v>
      </c>
      <c r="Z647" t="e">
        <v>#N/A</v>
      </c>
      <c r="AA647" t="e">
        <v>#N/A</v>
      </c>
      <c r="AB647" s="7"/>
      <c r="AC647" s="7"/>
      <c r="AD647" s="7"/>
    </row>
    <row r="648" spans="1:30">
      <c r="A648" s="49" t="s">
        <v>924</v>
      </c>
      <c r="B648" s="49" t="s">
        <v>919</v>
      </c>
      <c r="C648" s="49">
        <v>1332052</v>
      </c>
      <c r="D648" s="49" t="s">
        <v>921</v>
      </c>
      <c r="E648" s="126">
        <f>+IF(F648="x",1,0)+IF(G648="x",0.25,0)+IF(H648="x",1,0)+IF(I648="x",0.3,0)+J648</f>
        <v>0.94921062821414992</v>
      </c>
      <c r="F648" s="85"/>
      <c r="G648" s="85"/>
      <c r="H648" s="85"/>
      <c r="I648" s="85"/>
      <c r="J648" s="48">
        <f>0.75*(W648/10000)</f>
        <v>0.94921062821414992</v>
      </c>
      <c r="K648" s="48"/>
      <c r="L648" s="89">
        <f>+L$5*E648</f>
        <v>1133.6730377146275</v>
      </c>
      <c r="M648" s="89">
        <f>+M$5*E648</f>
        <v>321.87013148159997</v>
      </c>
      <c r="N648" s="89">
        <f>+L648+M648</f>
        <v>1455.5431691962276</v>
      </c>
      <c r="O648" s="89">
        <f>+O$5*E648</f>
        <v>16093.50657408</v>
      </c>
      <c r="P648" s="72"/>
      <c r="Q648" s="48"/>
      <c r="R648" s="87">
        <v>12656.141709509</v>
      </c>
      <c r="S648" s="87">
        <v>100</v>
      </c>
      <c r="T648" s="87">
        <v>1.7839263677596999</v>
      </c>
      <c r="U648" s="87">
        <v>2.8283348083496</v>
      </c>
      <c r="V648" s="87">
        <v>2.3907665545808001</v>
      </c>
      <c r="W648" s="87">
        <v>12656.141709522</v>
      </c>
      <c r="Z648" t="e">
        <v>#N/A</v>
      </c>
      <c r="AA648" t="e">
        <v>#N/A</v>
      </c>
    </row>
    <row r="649" spans="1:30">
      <c r="A649" s="49" t="s">
        <v>534</v>
      </c>
      <c r="B649" s="49" t="s">
        <v>919</v>
      </c>
      <c r="C649" s="49">
        <v>1332052</v>
      </c>
      <c r="D649" s="49" t="s">
        <v>921</v>
      </c>
      <c r="E649" s="126">
        <f>+IF(F649="x",1,0)+IF(G649="x",0.25,0)+IF(H649="x",1,0)+IF(I649="x",0.3,0)+J649</f>
        <v>0.81158998878712496</v>
      </c>
      <c r="F649" s="85"/>
      <c r="G649" s="85"/>
      <c r="H649" s="85"/>
      <c r="I649" s="85"/>
      <c r="J649" s="48">
        <f>0.75*(W649/10000)</f>
        <v>0.81158998878712496</v>
      </c>
      <c r="K649" s="48"/>
      <c r="L649" s="89">
        <f>+L$5*E649</f>
        <v>969.30824478663885</v>
      </c>
      <c r="M649" s="89">
        <f>+M$5*E649</f>
        <v>275.20401545812365</v>
      </c>
      <c r="N649" s="89">
        <f>+L649+M649</f>
        <v>1244.5122602447625</v>
      </c>
      <c r="O649" s="89">
        <f>+O$5*E649</f>
        <v>13760.200772906182</v>
      </c>
      <c r="P649" s="72"/>
      <c r="Q649" s="48"/>
      <c r="R649" s="87">
        <v>10821.199850491001</v>
      </c>
      <c r="S649" s="87">
        <v>100</v>
      </c>
      <c r="T649" s="87">
        <v>2.0640053749084002</v>
      </c>
      <c r="U649" s="87">
        <v>3.0828659534453999</v>
      </c>
      <c r="V649" s="87">
        <v>2.6338413500786002</v>
      </c>
      <c r="W649" s="87">
        <v>10821.199850495001</v>
      </c>
      <c r="Z649" t="e">
        <v>#N/A</v>
      </c>
      <c r="AA649" t="e">
        <v>#N/A</v>
      </c>
    </row>
    <row r="650" spans="1:30">
      <c r="A650" s="49" t="s">
        <v>920</v>
      </c>
      <c r="B650" s="49" t="s">
        <v>919</v>
      </c>
      <c r="C650" s="49">
        <v>1332052</v>
      </c>
      <c r="D650" s="49" t="s">
        <v>921</v>
      </c>
      <c r="E650" s="126">
        <f>+IF(F650="x",1,0)+IF(G650="x",0.25,0)+IF(H650="x",1,0)+IF(I650="x",0.3,0)+J650</f>
        <v>0.73544865899847756</v>
      </c>
      <c r="F650" s="85" t="s">
        <v>3213</v>
      </c>
      <c r="G650" s="85"/>
      <c r="H650" s="85"/>
      <c r="I650" s="85"/>
      <c r="J650" s="48">
        <f>0.75*(W650/10000)</f>
        <v>0.73544865899847756</v>
      </c>
      <c r="K650" s="48"/>
      <c r="L650" s="89">
        <f>+L$5*E650</f>
        <v>878.37018523337736</v>
      </c>
      <c r="M650" s="89">
        <f>+M$5*E650</f>
        <v>249.38506747988137</v>
      </c>
      <c r="N650" s="89">
        <f>+L650+M650</f>
        <v>1127.7552527132586</v>
      </c>
      <c r="O650" s="89">
        <f>+O$5*E650</f>
        <v>12469.253373994068</v>
      </c>
      <c r="P650" s="72"/>
      <c r="Q650" s="48"/>
      <c r="R650" s="87">
        <v>9805.9821199739999</v>
      </c>
      <c r="S650" s="87">
        <v>100</v>
      </c>
      <c r="T650" s="87">
        <v>2.7594716548920002</v>
      </c>
      <c r="U650" s="87">
        <v>3.1301767826079998</v>
      </c>
      <c r="V650" s="87">
        <v>2.9416199123019999</v>
      </c>
      <c r="W650" s="87">
        <v>9805.9821199797007</v>
      </c>
      <c r="Z650" t="e">
        <v>#N/A</v>
      </c>
      <c r="AA650" t="e">
        <v>#N/A</v>
      </c>
    </row>
    <row r="651" spans="1:30">
      <c r="A651" s="49" t="s">
        <v>925</v>
      </c>
      <c r="B651" s="49" t="s">
        <v>919</v>
      </c>
      <c r="C651" s="49">
        <v>1332052</v>
      </c>
      <c r="D651" s="49" t="s">
        <v>921</v>
      </c>
      <c r="E651" s="126">
        <f>+IF(F651="x",1,0)+IF(G651="x",0.25,0)+IF(H651="x",1,0)+IF(I651="x",0.3,0)+J651</f>
        <v>0.59617680510424509</v>
      </c>
      <c r="F651" s="85"/>
      <c r="G651" s="85"/>
      <c r="H651" s="85"/>
      <c r="I651" s="85"/>
      <c r="J651" s="48">
        <f>0.75*(W651/10000)</f>
        <v>0.59617680510424509</v>
      </c>
      <c r="K651" s="48"/>
      <c r="L651" s="89">
        <f>+L$5*E651</f>
        <v>712.03329331564237</v>
      </c>
      <c r="M651" s="89">
        <f>+M$5*E651</f>
        <v>202.15903714248262</v>
      </c>
      <c r="N651" s="89">
        <f>+L651+M651</f>
        <v>914.19233045812496</v>
      </c>
      <c r="O651" s="89">
        <f>+O$5*E651</f>
        <v>10107.95185712413</v>
      </c>
      <c r="P651" s="72"/>
      <c r="Q651" s="48"/>
      <c r="R651" s="87">
        <v>7949.0240680483003</v>
      </c>
      <c r="S651" s="87">
        <v>100</v>
      </c>
      <c r="T651" s="87">
        <v>1.9584499597549001</v>
      </c>
      <c r="U651" s="87">
        <v>2.6771509647368998</v>
      </c>
      <c r="V651" s="87">
        <v>2.3519718967216998</v>
      </c>
      <c r="W651" s="87">
        <v>7949.0240680566003</v>
      </c>
      <c r="Z651" t="e">
        <v>#N/A</v>
      </c>
      <c r="AA651" t="e">
        <v>#N/A</v>
      </c>
    </row>
    <row r="652" spans="1:30">
      <c r="A652" s="49" t="s">
        <v>922</v>
      </c>
      <c r="B652" s="49" t="s">
        <v>919</v>
      </c>
      <c r="C652" s="49">
        <v>1332052</v>
      </c>
      <c r="D652" s="49" t="s">
        <v>921</v>
      </c>
      <c r="E652" s="126">
        <f>+IF(F652="x",1,0)+IF(G652="x",0.25,0)+IF(H652="x",1,0)+IF(I652="x",0.3,0)+J652</f>
        <v>0.38460716096136749</v>
      </c>
      <c r="F652" s="85"/>
      <c r="G652" s="85"/>
      <c r="H652" s="85"/>
      <c r="I652" s="85"/>
      <c r="J652" s="48">
        <f>0.75*(W652/10000)</f>
        <v>0.38460716096136749</v>
      </c>
      <c r="K652" s="48"/>
      <c r="L652" s="89">
        <f>+L$5*E652</f>
        <v>459.34880576948478</v>
      </c>
      <c r="M652" s="89">
        <f>+M$5*E652</f>
        <v>130.41737396083113</v>
      </c>
      <c r="N652" s="89">
        <f>+L652+M652</f>
        <v>589.76617973031591</v>
      </c>
      <c r="O652" s="89">
        <f>+O$5*E652</f>
        <v>6520.8686980415569</v>
      </c>
      <c r="P652" s="72"/>
      <c r="Q652" s="48"/>
      <c r="R652" s="87">
        <v>5128.0954794858999</v>
      </c>
      <c r="S652" s="87">
        <v>100</v>
      </c>
      <c r="T652" s="87">
        <v>1.8696111440659</v>
      </c>
      <c r="U652" s="87">
        <v>2.8986699581146</v>
      </c>
      <c r="V652" s="87">
        <v>2.3584720944420998</v>
      </c>
      <c r="W652" s="87">
        <v>5128.0954794849004</v>
      </c>
      <c r="Z652" t="e">
        <v>#N/A</v>
      </c>
      <c r="AA652" t="e">
        <v>#N/A</v>
      </c>
    </row>
    <row r="653" spans="1:30">
      <c r="A653" s="49" t="s">
        <v>531</v>
      </c>
      <c r="B653" s="49" t="s">
        <v>919</v>
      </c>
      <c r="C653" s="49">
        <v>1332052</v>
      </c>
      <c r="D653" s="49" t="s">
        <v>921</v>
      </c>
      <c r="E653" s="80">
        <f>+IF(F653="x",1,0)+IF(G653="x",0.25,0)+IF(H653="x",1,0)+IF(I653="x",0.3,0)+J653</f>
        <v>0.32197271662658999</v>
      </c>
      <c r="F653" s="85"/>
      <c r="G653" s="85"/>
      <c r="H653" s="85"/>
      <c r="I653" s="85"/>
      <c r="J653" s="48">
        <f>0.75*(W653/10000)</f>
        <v>0.32197271662658999</v>
      </c>
      <c r="K653" s="48"/>
      <c r="L653" s="89">
        <f>+L$5*E653</f>
        <v>384.54245756395756</v>
      </c>
      <c r="M653" s="89">
        <f>+M$5*E653</f>
        <v>109.1785084929621</v>
      </c>
      <c r="N653" s="89">
        <f>+L653+M653</f>
        <v>493.72096605691968</v>
      </c>
      <c r="O653" s="89">
        <f>+O$5*E653</f>
        <v>5458.925424648105</v>
      </c>
      <c r="P653" s="72"/>
      <c r="Q653" s="48"/>
      <c r="R653" s="87">
        <v>4292.9695550229999</v>
      </c>
      <c r="S653" s="87">
        <v>100</v>
      </c>
      <c r="T653" s="87">
        <v>2.7537941932678001</v>
      </c>
      <c r="U653" s="87">
        <v>3.0962181091308998</v>
      </c>
      <c r="V653" s="87">
        <v>2.9743126044839001</v>
      </c>
      <c r="W653" s="87">
        <v>4292.9695550212</v>
      </c>
      <c r="Z653" t="e">
        <v>#N/A</v>
      </c>
      <c r="AA653" t="e">
        <v>#N/A</v>
      </c>
    </row>
    <row r="654" spans="1:30">
      <c r="A654" s="49" t="s">
        <v>929</v>
      </c>
      <c r="B654" s="49" t="s">
        <v>64</v>
      </c>
      <c r="C654" s="49">
        <v>1332052</v>
      </c>
      <c r="D654" s="49" t="s">
        <v>921</v>
      </c>
      <c r="E654" s="80">
        <f>+IF(F654="x",1,0)+IF(G654="x",0.25,0)+IF(H654="x",1,0)+IF(I654="x",0.3,0)+J654</f>
        <v>0.3049158475452825</v>
      </c>
      <c r="F654" s="85"/>
      <c r="G654" s="85"/>
      <c r="H654" s="85"/>
      <c r="I654" s="85"/>
      <c r="J654" s="48">
        <f>0.75*(W654/10000)</f>
        <v>0.3049158475452825</v>
      </c>
      <c r="K654" s="48"/>
      <c r="L654" s="89">
        <f>+L$5*E654</f>
        <v>364.17088563825428</v>
      </c>
      <c r="M654" s="89">
        <f>+M$5*E654</f>
        <v>103.39465343416026</v>
      </c>
      <c r="N654" s="89">
        <f>+L654+M654</f>
        <v>467.56553907241454</v>
      </c>
      <c r="O654" s="89">
        <f>+O$5*E654</f>
        <v>5169.7326717080132</v>
      </c>
      <c r="P654" s="72"/>
      <c r="Q654" s="48"/>
      <c r="R654" s="87">
        <v>5581.7741294362004</v>
      </c>
      <c r="S654" s="87">
        <v>72.836100000000002</v>
      </c>
      <c r="T654" s="87">
        <v>2.7440167963504999E-2</v>
      </c>
      <c r="U654" s="87">
        <v>2.0974380970000999</v>
      </c>
      <c r="V654" s="87">
        <v>1.1262815204431</v>
      </c>
      <c r="W654" s="87">
        <v>4065.5446339371001</v>
      </c>
      <c r="Z654" t="e">
        <v>#N/A</v>
      </c>
      <c r="AA654" t="e">
        <v>#N/A</v>
      </c>
    </row>
    <row r="655" spans="1:30">
      <c r="A655" s="49" t="s">
        <v>926</v>
      </c>
      <c r="B655" s="49" t="s">
        <v>64</v>
      </c>
      <c r="C655" s="49">
        <v>1332052</v>
      </c>
      <c r="D655" s="49" t="s">
        <v>921</v>
      </c>
      <c r="E655" s="126">
        <f>+IF(F655="x",1,0)+IF(G655="x",0.25,0)+IF(H655="x",1,0)+IF(I655="x",0.3,0)+J655+K655</f>
        <v>0.28000256681370067</v>
      </c>
      <c r="F655" s="85"/>
      <c r="G655" s="85"/>
      <c r="H655" s="85"/>
      <c r="I655" s="85"/>
      <c r="J655" s="81">
        <v>0.28000256681370067</v>
      </c>
      <c r="K655" s="48"/>
      <c r="L655" s="89">
        <f>+L$5*E655</f>
        <v>334.41614648247048</v>
      </c>
      <c r="M655" s="89">
        <f>+M$5*E655</f>
        <v>94.946748715900895</v>
      </c>
      <c r="N655" s="89">
        <f>+L655+M655</f>
        <v>429.36289519837135</v>
      </c>
      <c r="O655" s="89">
        <f>+O$5*E655</f>
        <v>4747.3374357950452</v>
      </c>
      <c r="P655" s="72"/>
      <c r="Q655" s="48"/>
      <c r="R655" s="87">
        <v>6603.6160790374997</v>
      </c>
      <c r="S655" s="87">
        <v>56.535200000000003</v>
      </c>
      <c r="T655" s="87">
        <v>7.3594316840171994E-2</v>
      </c>
      <c r="U655" s="87">
        <v>2.0163791179657</v>
      </c>
      <c r="V655" s="87">
        <v>1.1279323008038</v>
      </c>
      <c r="W655" s="87">
        <v>3733.364891364</v>
      </c>
      <c r="Z655" t="e">
        <v>#N/A</v>
      </c>
      <c r="AA655" t="e">
        <v>#N/A</v>
      </c>
    </row>
    <row r="656" spans="1:30" s="7" customFormat="1">
      <c r="A656" s="49" t="s">
        <v>927</v>
      </c>
      <c r="B656" s="49" t="s">
        <v>64</v>
      </c>
      <c r="C656" s="49">
        <v>1332052</v>
      </c>
      <c r="D656" s="49" t="s">
        <v>921</v>
      </c>
      <c r="E656" s="80">
        <f>+IF(F656="x",1,0)+IF(G656="x",0.25,0)+IF(H656="x",1,0)+IF(I656="x",0.3,0)+J656+K656</f>
        <v>0.24895442259327022</v>
      </c>
      <c r="F656" s="85"/>
      <c r="G656" s="85"/>
      <c r="H656" s="85"/>
      <c r="I656" s="85"/>
      <c r="J656" s="81">
        <v>0.24895442259327022</v>
      </c>
      <c r="K656" s="48"/>
      <c r="L656" s="89">
        <f>+L$5*E656</f>
        <v>297.3343408983929</v>
      </c>
      <c r="M656" s="89">
        <f>+M$5*E656</f>
        <v>84.418558274869497</v>
      </c>
      <c r="N656" s="89">
        <f>+L656+M656</f>
        <v>381.75289917326239</v>
      </c>
      <c r="O656" s="89">
        <f>+O$5*E656</f>
        <v>4220.9279137434742</v>
      </c>
      <c r="P656" s="72"/>
      <c r="Q656" s="48"/>
      <c r="R656" s="87">
        <v>5253.3334724617998</v>
      </c>
      <c r="S656" s="87">
        <v>63.186399999999999</v>
      </c>
      <c r="T656" s="87">
        <v>1.6190750524402001E-2</v>
      </c>
      <c r="U656" s="87">
        <v>2.0587484836578001</v>
      </c>
      <c r="V656" s="87">
        <v>1.1328701205025</v>
      </c>
      <c r="W656" s="87">
        <v>3319.3934258963</v>
      </c>
      <c r="X656"/>
      <c r="Y656"/>
      <c r="Z656" t="e">
        <v>#N/A</v>
      </c>
      <c r="AA656" t="e">
        <v>#N/A</v>
      </c>
      <c r="AB656"/>
      <c r="AC656"/>
      <c r="AD656"/>
    </row>
    <row r="657" spans="1:30">
      <c r="A657" s="49" t="s">
        <v>930</v>
      </c>
      <c r="B657" s="49" t="s">
        <v>15</v>
      </c>
      <c r="C657" s="49">
        <v>1354923</v>
      </c>
      <c r="D657" s="49" t="s">
        <v>931</v>
      </c>
      <c r="E657" s="126">
        <f>+IF(F657="x",1,0)+IF(G657="x",0.25,0)+IF(H657="x",1,0)+IF(I657="x",0.3,0)+J657</f>
        <v>1.8949065925750002</v>
      </c>
      <c r="F657" s="85" t="s">
        <v>3212</v>
      </c>
      <c r="G657" s="85"/>
      <c r="H657" s="85"/>
      <c r="I657" s="85"/>
      <c r="J657" s="48">
        <f>0.75*(W657/10000)</f>
        <v>0.89490659257500016</v>
      </c>
      <c r="K657" s="48"/>
      <c r="L657" s="89">
        <f>+L$5*E657</f>
        <v>2263.1483984030165</v>
      </c>
      <c r="M657" s="89">
        <f>+M$5*E657</f>
        <v>642.54846708254956</v>
      </c>
      <c r="N657" s="89">
        <f>+L657+M657</f>
        <v>2905.6968654855659</v>
      </c>
      <c r="O657" s="89">
        <f>+O$5*E657</f>
        <v>32127.423354127481</v>
      </c>
      <c r="P657" s="72"/>
      <c r="Q657" s="48"/>
      <c r="R657" s="87">
        <v>11932.087901003</v>
      </c>
      <c r="S657" s="87">
        <v>100</v>
      </c>
      <c r="T657" s="87">
        <v>2.1067950725554998</v>
      </c>
      <c r="U657" s="87">
        <v>2.6425616741179998</v>
      </c>
      <c r="V657" s="87">
        <v>2.45041502099</v>
      </c>
      <c r="W657" s="87">
        <v>11932.087901000001</v>
      </c>
      <c r="Z657" t="e">
        <v>#N/A</v>
      </c>
      <c r="AA657" t="e">
        <v>#N/A</v>
      </c>
    </row>
    <row r="658" spans="1:30">
      <c r="A658" s="50" t="s">
        <v>934</v>
      </c>
      <c r="B658" s="50" t="s">
        <v>64</v>
      </c>
      <c r="C658" s="50">
        <v>1354909</v>
      </c>
      <c r="D658" s="50" t="s">
        <v>932</v>
      </c>
      <c r="E658" s="126">
        <f>+IF(F658="x",1,0)+IF(G658="x",0.25,0)+IF(H658="x",1,0)+IF(I658="x",0.3,0)+J658</f>
        <v>1.4421187651505569</v>
      </c>
      <c r="F658" s="85" t="s">
        <v>3212</v>
      </c>
      <c r="G658" s="85"/>
      <c r="H658" s="85"/>
      <c r="I658" s="85"/>
      <c r="J658" s="48">
        <f>0.75*(W658/10000)</f>
        <v>0.44211876515055692</v>
      </c>
      <c r="K658" s="48"/>
      <c r="L658" s="89">
        <f>+L$5*E658</f>
        <v>1722.369211467209</v>
      </c>
      <c r="M658" s="89">
        <f>+M$5*E658</f>
        <v>489.01154575607069</v>
      </c>
      <c r="N658" s="89">
        <f>+L658+M658</f>
        <v>2211.3807572232795</v>
      </c>
      <c r="O658" s="89">
        <f>+O$5*E658</f>
        <v>24450.577287803535</v>
      </c>
      <c r="P658" s="73">
        <v>5.3470000000000004</v>
      </c>
      <c r="Q658" s="48" t="s">
        <v>3228</v>
      </c>
      <c r="R658" s="87">
        <v>16853.405804498001</v>
      </c>
      <c r="S658" s="87">
        <v>34.977600000000002</v>
      </c>
      <c r="T658" s="87">
        <v>3.4904733300208997E-2</v>
      </c>
      <c r="U658" s="87">
        <v>2.0920763015746999</v>
      </c>
      <c r="V658" s="87">
        <v>0.99522462986528004</v>
      </c>
      <c r="W658" s="87">
        <f>+(S658/100)*R658</f>
        <v>5894.9168686740932</v>
      </c>
      <c r="Z658" t="e">
        <v>#N/A</v>
      </c>
      <c r="AA658" t="e">
        <v>#N/A</v>
      </c>
    </row>
    <row r="659" spans="1:30">
      <c r="A659" s="49" t="s">
        <v>523</v>
      </c>
      <c r="B659" s="49" t="s">
        <v>15</v>
      </c>
      <c r="C659" s="49">
        <v>1354909</v>
      </c>
      <c r="D659" s="49" t="s">
        <v>932</v>
      </c>
      <c r="E659" s="80">
        <f>+IF(F659="x",1,0)+IF(G659="x",0.25,0)+IF(H659="x",1,0)+IF(I659="x",0.3,0)+J659</f>
        <v>0.66285832758909002</v>
      </c>
      <c r="F659" s="85"/>
      <c r="G659" s="85"/>
      <c r="H659" s="85"/>
      <c r="I659" s="85"/>
      <c r="J659" s="48">
        <f>0.75*(W659/10000)</f>
        <v>0.66285832758909002</v>
      </c>
      <c r="K659" s="48"/>
      <c r="L659" s="89">
        <f>+L$5*E659</f>
        <v>791.6731982090962</v>
      </c>
      <c r="M659" s="89">
        <f>+M$5*E659</f>
        <v>224.77023614472145</v>
      </c>
      <c r="N659" s="89">
        <f>+L659+M659</f>
        <v>1016.4434343538177</v>
      </c>
      <c r="O659" s="89">
        <f>+O$5*E659</f>
        <v>11238.511807236073</v>
      </c>
      <c r="P659" s="72"/>
      <c r="Q659" s="48"/>
      <c r="R659" s="87">
        <v>8838.1110345212001</v>
      </c>
      <c r="S659" s="87">
        <v>100</v>
      </c>
      <c r="T659" s="87">
        <v>2.0783035755157</v>
      </c>
      <c r="U659" s="87">
        <v>2.7276158332825</v>
      </c>
      <c r="V659" s="87">
        <v>2.5109534920622001</v>
      </c>
      <c r="W659" s="87">
        <v>8838.1110345212001</v>
      </c>
      <c r="Z659" t="e">
        <v>#N/A</v>
      </c>
      <c r="AA659" t="e">
        <v>#N/A</v>
      </c>
    </row>
    <row r="660" spans="1:30">
      <c r="A660" s="49" t="s">
        <v>935</v>
      </c>
      <c r="B660" s="49" t="s">
        <v>64</v>
      </c>
      <c r="C660" s="49">
        <v>1354909</v>
      </c>
      <c r="D660" s="49" t="s">
        <v>932</v>
      </c>
      <c r="E660" s="126">
        <f>+IF(F660="x",1,0)+IF(G660="x",0.25,0)+IF(H660="x",1,0)+IF(I660="x",0.3,0)+J660</f>
        <v>0.30906446542059751</v>
      </c>
      <c r="F660" s="85"/>
      <c r="G660" s="85"/>
      <c r="H660" s="85"/>
      <c r="I660" s="85"/>
      <c r="J660" s="48">
        <f>0.75*(W660/10000)</f>
        <v>0.30906446542059751</v>
      </c>
      <c r="K660" s="48"/>
      <c r="L660" s="89">
        <f>+L$5*E660</f>
        <v>369.12571451314176</v>
      </c>
      <c r="M660" s="89">
        <f>+M$5*E660</f>
        <v>104.80141831995472</v>
      </c>
      <c r="N660" s="89">
        <f>+L660+M660</f>
        <v>473.92713283309649</v>
      </c>
      <c r="O660" s="89">
        <f>+O$5*E660</f>
        <v>5240.0709159977359</v>
      </c>
      <c r="P660" s="72"/>
      <c r="Q660" s="48"/>
      <c r="R660" s="87">
        <v>17344.475582514999</v>
      </c>
      <c r="S660" s="87">
        <v>23.758900000000001</v>
      </c>
      <c r="T660" s="87">
        <v>8.7261833250522995E-3</v>
      </c>
      <c r="U660" s="87">
        <v>0.63122898340224998</v>
      </c>
      <c r="V660" s="87">
        <v>0.22590511585042999</v>
      </c>
      <c r="W660" s="87">
        <v>4120.8595389413003</v>
      </c>
      <c r="Z660" t="e">
        <v>#N/A</v>
      </c>
      <c r="AA660" t="e">
        <v>#N/A</v>
      </c>
    </row>
    <row r="661" spans="1:30">
      <c r="A661" s="49" t="s">
        <v>933</v>
      </c>
      <c r="B661" s="49" t="s">
        <v>64</v>
      </c>
      <c r="C661" s="49">
        <v>1354909</v>
      </c>
      <c r="D661" s="49" t="s">
        <v>932</v>
      </c>
      <c r="E661" s="126">
        <f>+IF(F661="x",1,0)+IF(G661="x",0.25,0)+IF(H661="x",1,0)+IF(I661="x",0.3,0)+J661+K661</f>
        <v>0.22135880186027562</v>
      </c>
      <c r="F661" s="85"/>
      <c r="G661" s="85"/>
      <c r="H661" s="85"/>
      <c r="I661" s="85"/>
      <c r="J661" s="81">
        <v>0.22135880186027562</v>
      </c>
      <c r="K661" s="48"/>
      <c r="L661" s="89">
        <f>+L$5*E661</f>
        <v>264.37599608629006</v>
      </c>
      <c r="M661" s="89">
        <f>+M$5*E661</f>
        <v>75.06109238728628</v>
      </c>
      <c r="N661" s="89">
        <f>+L661+M661</f>
        <v>339.43708847357635</v>
      </c>
      <c r="O661" s="89">
        <f>+O$5*E661</f>
        <v>3753.054619364314</v>
      </c>
      <c r="P661" s="72"/>
      <c r="Q661" s="48"/>
      <c r="R661" s="87">
        <v>14844.2407079</v>
      </c>
      <c r="S661" s="87">
        <v>19.8828</v>
      </c>
      <c r="T661" s="87">
        <v>8.1164024770259996E-2</v>
      </c>
      <c r="U661" s="87">
        <v>2.0571715831757</v>
      </c>
      <c r="V661" s="87">
        <v>1.0748091147812999</v>
      </c>
      <c r="W661" s="87">
        <v>2951.4519514055</v>
      </c>
      <c r="Z661" t="e">
        <v>#N/A</v>
      </c>
      <c r="AA661" t="e">
        <v>#N/A</v>
      </c>
    </row>
    <row r="662" spans="1:30">
      <c r="A662" s="50" t="s">
        <v>1748</v>
      </c>
      <c r="B662" s="50" t="s">
        <v>64</v>
      </c>
      <c r="C662" s="50">
        <v>2677529</v>
      </c>
      <c r="D662" s="50" t="s">
        <v>1749</v>
      </c>
      <c r="E662" s="126">
        <f>+IF(F662="x",1,0)+IF(G662="x",0.25,0)+IF(H662="x",1,0)+IF(I662="x",0.3,0)+J662</f>
        <v>3.0146361629751501</v>
      </c>
      <c r="F662" s="80" t="s">
        <v>3212</v>
      </c>
      <c r="G662" s="80" t="s">
        <v>3213</v>
      </c>
      <c r="H662" s="80" t="s">
        <v>3212</v>
      </c>
      <c r="I662" s="85"/>
      <c r="J662" s="48">
        <f>0.75*(W662/10000)</f>
        <v>1.0146361629751499</v>
      </c>
      <c r="K662" s="48"/>
      <c r="L662" s="89">
        <f>+L$5*E662</f>
        <v>3600.4777389759329</v>
      </c>
      <c r="M662" s="89">
        <f>+M$5*E662</f>
        <v>1022.2402797696919</v>
      </c>
      <c r="N662" s="89">
        <f>+L662+M662</f>
        <v>4622.7180187456252</v>
      </c>
      <c r="O662" s="89">
        <f>+O$5*E662</f>
        <v>51112.013988484599</v>
      </c>
      <c r="P662" s="73">
        <v>-0.27600000000000002</v>
      </c>
      <c r="Q662" s="48" t="s">
        <v>3228</v>
      </c>
      <c r="R662" s="87">
        <v>13528.482173001999</v>
      </c>
      <c r="S662" s="87">
        <v>100</v>
      </c>
      <c r="T662" s="87">
        <v>2.4143142700195002</v>
      </c>
      <c r="U662" s="87">
        <v>3.2012476921082</v>
      </c>
      <c r="V662" s="87">
        <v>3.0040706868390998</v>
      </c>
      <c r="W662" s="87">
        <f>+(S662/100)*R662</f>
        <v>13528.482173001999</v>
      </c>
      <c r="Z662" t="e">
        <v>#N/A</v>
      </c>
      <c r="AA662" t="e">
        <v>#N/A</v>
      </c>
    </row>
    <row r="663" spans="1:30">
      <c r="A663" s="49" t="s">
        <v>1750</v>
      </c>
      <c r="B663" s="49" t="s">
        <v>64</v>
      </c>
      <c r="C663" s="49">
        <v>2677535</v>
      </c>
      <c r="D663" s="49" t="s">
        <v>1749</v>
      </c>
      <c r="E663" s="126">
        <f>+IF(F663="x",1,0)+IF(G663="x",0.25,0)+IF(H663="x",1,0)+IF(I663="x",0.3,0)+J663</f>
        <v>1.4255847347105275</v>
      </c>
      <c r="F663" s="80" t="s">
        <v>3212</v>
      </c>
      <c r="G663" s="85"/>
      <c r="H663" s="85"/>
      <c r="I663" s="85"/>
      <c r="J663" s="48">
        <f>0.75*(W663/10000)</f>
        <v>0.42558473471052749</v>
      </c>
      <c r="K663" s="48"/>
      <c r="L663" s="89">
        <f>+L$5*E663</f>
        <v>1702.6220826872882</v>
      </c>
      <c r="M663" s="89">
        <f>+M$5*E663</f>
        <v>483.40498131877024</v>
      </c>
      <c r="N663" s="89">
        <f>+L663+M663</f>
        <v>2186.0270640060585</v>
      </c>
      <c r="O663" s="89">
        <f>+O$5*E663</f>
        <v>24170.249065938515</v>
      </c>
      <c r="P663" s="72"/>
      <c r="Q663" s="48"/>
      <c r="R663" s="87">
        <v>5674.4631294770998</v>
      </c>
      <c r="S663" s="87">
        <v>100</v>
      </c>
      <c r="T663" s="87">
        <v>2.4471163749695002</v>
      </c>
      <c r="U663" s="87">
        <v>3.1464724540710001</v>
      </c>
      <c r="V663" s="87">
        <v>2.9749744275407002</v>
      </c>
      <c r="W663" s="87">
        <v>5674.4631294737001</v>
      </c>
      <c r="Z663" t="e">
        <v>#N/A</v>
      </c>
      <c r="AA663" t="e">
        <v>#N/A</v>
      </c>
    </row>
    <row r="664" spans="1:30">
      <c r="A664" s="50" t="s">
        <v>939</v>
      </c>
      <c r="B664" s="50" t="s">
        <v>64</v>
      </c>
      <c r="C664" s="50">
        <v>1332062</v>
      </c>
      <c r="D664" s="50" t="s">
        <v>937</v>
      </c>
      <c r="E664" s="126">
        <f>+IF(F664="x",1,0)+IF(G664="x",0.25,0)+IF(H664="x",1,0)+IF(I664="x",0.3,0)+J664</f>
        <v>2.032406652953199</v>
      </c>
      <c r="F664" s="80" t="s">
        <v>3212</v>
      </c>
      <c r="G664" s="80" t="s">
        <v>3213</v>
      </c>
      <c r="H664" s="80" t="s">
        <v>3213</v>
      </c>
      <c r="I664" s="85"/>
      <c r="J664" s="48">
        <f>0.75*(W664/10000)</f>
        <v>1.0324066529531988</v>
      </c>
      <c r="K664" s="48"/>
      <c r="L664" s="89">
        <f>+L$5*E664</f>
        <v>2427.3691798624182</v>
      </c>
      <c r="M664" s="89">
        <f>+M$5*E664</f>
        <v>689.17369566424429</v>
      </c>
      <c r="N664" s="89">
        <f>+L664+M664</f>
        <v>3116.5428755266626</v>
      </c>
      <c r="O664" s="89">
        <f>+O$5*E664</f>
        <v>34458.684783212215</v>
      </c>
      <c r="P664" s="72">
        <v>1.319</v>
      </c>
      <c r="Q664" s="48" t="s">
        <v>3228</v>
      </c>
      <c r="R664" s="87">
        <v>35384.505941474003</v>
      </c>
      <c r="S664" s="87">
        <v>38.9024</v>
      </c>
      <c r="T664" s="87">
        <v>2.0606409758328999E-2</v>
      </c>
      <c r="U664" s="87">
        <v>1.3563432693480999</v>
      </c>
      <c r="V664" s="87">
        <v>0.51629179655357005</v>
      </c>
      <c r="W664" s="87">
        <f>+(S664/100)*R664</f>
        <v>13765.422039375982</v>
      </c>
      <c r="Z664" t="e">
        <v>#N/A</v>
      </c>
      <c r="AA664" t="e">
        <v>#N/A</v>
      </c>
      <c r="AB664" s="7"/>
      <c r="AC664" s="7"/>
      <c r="AD664" s="7"/>
    </row>
    <row r="665" spans="1:30">
      <c r="A665" s="49" t="s">
        <v>936</v>
      </c>
      <c r="B665" s="49" t="s">
        <v>64</v>
      </c>
      <c r="C665" s="49">
        <v>1332062</v>
      </c>
      <c r="D665" s="49" t="s">
        <v>937</v>
      </c>
      <c r="E665" s="126">
        <f>+IF(F665="x",1,0)+IF(G665="x",0.25,0)+IF(H665="x",1,0)+IF(I665="x",0.3,0)+J665</f>
        <v>1.3390800722607752</v>
      </c>
      <c r="F665" s="85"/>
      <c r="G665" s="85"/>
      <c r="H665" s="85"/>
      <c r="I665" s="85"/>
      <c r="J665" s="48">
        <f>0.75*(W665/10000)</f>
        <v>1.3390800722607752</v>
      </c>
      <c r="K665" s="48"/>
      <c r="L665" s="89">
        <f>+L$5*E665</f>
        <v>1599.3067588372014</v>
      </c>
      <c r="M665" s="89">
        <f>+M$5*E665</f>
        <v>454.07190576223371</v>
      </c>
      <c r="N665" s="89">
        <f>+L665+M665</f>
        <v>2053.3786645994351</v>
      </c>
      <c r="O665" s="89">
        <f>+O$5*E665</f>
        <v>22703.595288111686</v>
      </c>
      <c r="P665" s="72"/>
      <c r="Q665" s="48"/>
      <c r="R665" s="87">
        <v>17854.400963476</v>
      </c>
      <c r="S665" s="87">
        <v>100</v>
      </c>
      <c r="T665" s="87">
        <v>2.3640599250793</v>
      </c>
      <c r="U665" s="87">
        <v>2.8260219097136998</v>
      </c>
      <c r="V665" s="87">
        <v>2.5837650506370999</v>
      </c>
      <c r="W665" s="87">
        <v>17854.400963477001</v>
      </c>
      <c r="Z665" t="e">
        <v>#N/A</v>
      </c>
      <c r="AA665" t="e">
        <v>#N/A</v>
      </c>
    </row>
    <row r="666" spans="1:30" s="7" customFormat="1">
      <c r="A666" s="49" t="s">
        <v>938</v>
      </c>
      <c r="B666" s="49" t="s">
        <v>64</v>
      </c>
      <c r="C666" s="49">
        <v>1332062</v>
      </c>
      <c r="D666" s="49" t="s">
        <v>937</v>
      </c>
      <c r="E666" s="126">
        <f>+IF(F666="x",1,0)+IF(G666="x",0.25,0)+IF(H666="x",1,0)+IF(I666="x",0.3,0)+J666</f>
        <v>0.32585044619946757</v>
      </c>
      <c r="F666" s="85"/>
      <c r="G666" s="85"/>
      <c r="H666" s="85"/>
      <c r="I666" s="85"/>
      <c r="J666" s="48">
        <f>0.75*(W666/10000)</f>
        <v>0.32585044619946757</v>
      </c>
      <c r="K666" s="48"/>
      <c r="L666" s="89">
        <f>+L$5*E666</f>
        <v>389.17375575389752</v>
      </c>
      <c r="M666" s="89">
        <f>+M$5*E666</f>
        <v>110.49341720802825</v>
      </c>
      <c r="N666" s="89">
        <f>+L666+M666</f>
        <v>499.66717296192576</v>
      </c>
      <c r="O666" s="89">
        <f>+O$5*E666</f>
        <v>5524.670860401412</v>
      </c>
      <c r="P666" s="72"/>
      <c r="Q666" s="48"/>
      <c r="R666" s="87">
        <v>4344.6726159947002</v>
      </c>
      <c r="S666" s="87">
        <v>100</v>
      </c>
      <c r="T666" s="87">
        <v>2.4789721965789999</v>
      </c>
      <c r="U666" s="87">
        <v>3.1178758144379</v>
      </c>
      <c r="V666" s="87">
        <v>2.8264724407864001</v>
      </c>
      <c r="W666" s="87">
        <v>4344.6726159929003</v>
      </c>
      <c r="X666"/>
      <c r="Y666"/>
      <c r="Z666" t="e">
        <v>#N/A</v>
      </c>
      <c r="AA666" t="e">
        <v>#N/A</v>
      </c>
      <c r="AB666"/>
      <c r="AC666"/>
      <c r="AD666"/>
    </row>
    <row r="667" spans="1:30">
      <c r="A667" s="49" t="s">
        <v>940</v>
      </c>
      <c r="B667" s="49" t="s">
        <v>64</v>
      </c>
      <c r="C667" s="49">
        <v>1332067</v>
      </c>
      <c r="D667" s="49" t="s">
        <v>941</v>
      </c>
      <c r="E667" s="126">
        <f>+IF(F667="x",1,0)+IF(G667="x",0.25,0)+IF(H667="x",1,0)+IF(I667="x",0.3,0)+J667</f>
        <v>3.3756996431480504</v>
      </c>
      <c r="F667" s="85" t="s">
        <v>3212</v>
      </c>
      <c r="G667" s="85"/>
      <c r="H667" s="85"/>
      <c r="I667" s="85"/>
      <c r="J667" s="48">
        <f>0.75*(W667/10000)</f>
        <v>2.3756996431480504</v>
      </c>
      <c r="K667" s="48"/>
      <c r="L667" s="89">
        <f>+L$5*E667</f>
        <v>4031.7075632200408</v>
      </c>
      <c r="M667" s="89">
        <f>+M$5*E667</f>
        <v>1144.6741699749714</v>
      </c>
      <c r="N667" s="89">
        <f>+L667+M667</f>
        <v>5176.3817331950122</v>
      </c>
      <c r="O667" s="89">
        <f>+O$5*E667</f>
        <v>57233.708498748565</v>
      </c>
      <c r="P667" s="72"/>
      <c r="Q667" s="48"/>
      <c r="R667" s="87">
        <v>31675.995241976001</v>
      </c>
      <c r="S667" s="87">
        <v>100</v>
      </c>
      <c r="T667" s="87">
        <v>0.57161760330199995</v>
      </c>
      <c r="U667" s="87">
        <v>2.618275642395</v>
      </c>
      <c r="V667" s="87">
        <v>1.7974876354781999</v>
      </c>
      <c r="W667" s="87">
        <v>31675.995241974</v>
      </c>
      <c r="Z667" t="e">
        <v>#N/A</v>
      </c>
      <c r="AA667" t="e">
        <v>#N/A</v>
      </c>
    </row>
    <row r="668" spans="1:30">
      <c r="A668" s="49" t="s">
        <v>945</v>
      </c>
      <c r="B668" s="49" t="s">
        <v>64</v>
      </c>
      <c r="C668" s="49">
        <v>1332067</v>
      </c>
      <c r="D668" s="49" t="s">
        <v>941</v>
      </c>
      <c r="E668" s="126">
        <f>+IF(F668="x",1,0)+IF(G668="x",0.25,0)+IF(H668="x",1,0)+IF(I668="x",0.3,0)+J668</f>
        <v>1.7049984157136251</v>
      </c>
      <c r="F668" s="85"/>
      <c r="G668" s="85"/>
      <c r="H668" s="85"/>
      <c r="I668" s="85"/>
      <c r="J668" s="48">
        <f>0.75*(W668/10000)</f>
        <v>1.7049984157136251</v>
      </c>
      <c r="K668" s="48"/>
      <c r="L668" s="89">
        <f>+L$5*E668</f>
        <v>2036.3349037476346</v>
      </c>
      <c r="M668" s="89">
        <f>+M$5*E668</f>
        <v>578.15204331851726</v>
      </c>
      <c r="N668" s="89">
        <f>+L668+M668</f>
        <v>2614.486947066152</v>
      </c>
      <c r="O668" s="89">
        <f>+O$5*E668</f>
        <v>28907.602165925862</v>
      </c>
      <c r="P668" s="72"/>
      <c r="Q668" s="48"/>
      <c r="R668" s="87">
        <v>22733.312209511001</v>
      </c>
      <c r="S668" s="87">
        <v>100</v>
      </c>
      <c r="T668" s="87">
        <v>0.64910191297530995</v>
      </c>
      <c r="U668" s="87">
        <v>2.9132838249207</v>
      </c>
      <c r="V668" s="87">
        <v>2.4457671722808998</v>
      </c>
      <c r="W668" s="87">
        <v>22733.312209514999</v>
      </c>
      <c r="Z668" t="e">
        <v>#N/A</v>
      </c>
      <c r="AA668" t="e">
        <v>#N/A</v>
      </c>
    </row>
    <row r="669" spans="1:30">
      <c r="A669" s="49" t="s">
        <v>943</v>
      </c>
      <c r="B669" s="49" t="s">
        <v>64</v>
      </c>
      <c r="C669" s="49">
        <v>1332067</v>
      </c>
      <c r="D669" s="49" t="s">
        <v>941</v>
      </c>
      <c r="E669" s="126">
        <f>+IF(F669="x",1,0)+IF(G669="x",0.25,0)+IF(H669="x",1,0)+IF(I669="x",0.3,0)+J669</f>
        <v>1.0524179680144501</v>
      </c>
      <c r="F669" s="85"/>
      <c r="G669" s="85"/>
      <c r="H669" s="85"/>
      <c r="I669" s="85"/>
      <c r="J669" s="48">
        <f>0.75*(W669/10000)</f>
        <v>1.0524179680144501</v>
      </c>
      <c r="K669" s="48"/>
      <c r="L669" s="89">
        <f>+L$5*E669</f>
        <v>1256.9369108193598</v>
      </c>
      <c r="M669" s="89">
        <f>+M$5*E669</f>
        <v>356.86695836488917</v>
      </c>
      <c r="N669" s="89">
        <f>+L669+M669</f>
        <v>1613.8038691842489</v>
      </c>
      <c r="O669" s="89">
        <f>+O$5*E669</f>
        <v>17843.347918244461</v>
      </c>
      <c r="P669" s="72"/>
      <c r="Q669" s="48"/>
      <c r="R669" s="87">
        <v>34993.274954032997</v>
      </c>
      <c r="S669" s="87">
        <v>40.099800000000002</v>
      </c>
      <c r="T669" s="87">
        <v>7.0440275594591999E-3</v>
      </c>
      <c r="U669" s="87">
        <v>1.3563432693480999</v>
      </c>
      <c r="V669" s="87">
        <v>0.56513561741975005</v>
      </c>
      <c r="W669" s="87">
        <v>14032.239573526</v>
      </c>
      <c r="Z669" t="e">
        <v>#N/A</v>
      </c>
      <c r="AA669" t="e">
        <v>#N/A</v>
      </c>
    </row>
    <row r="670" spans="1:30">
      <c r="A670" s="49" t="s">
        <v>151</v>
      </c>
      <c r="B670" s="49" t="s">
        <v>64</v>
      </c>
      <c r="C670" s="49">
        <v>1332067</v>
      </c>
      <c r="D670" s="49" t="s">
        <v>941</v>
      </c>
      <c r="E670" s="126">
        <f>+IF(F670="x",1,0)+IF(G670="x",0.25,0)+IF(H670="x",1,0)+IF(I670="x",0.3,0)+J670</f>
        <v>0.89639002991130012</v>
      </c>
      <c r="F670" s="85"/>
      <c r="G670" s="85"/>
      <c r="H670" s="85"/>
      <c r="I670" s="85"/>
      <c r="J670" s="48">
        <f>0.75*(W670/10000)</f>
        <v>0.89639002991130012</v>
      </c>
      <c r="K670" s="48"/>
      <c r="L670" s="89">
        <f>+L$5*E670</f>
        <v>1070.5876841039576</v>
      </c>
      <c r="M670" s="89">
        <f>+M$5*E670</f>
        <v>303.9590668397496</v>
      </c>
      <c r="N670" s="89">
        <f>+L670+M670</f>
        <v>1374.5467509437071</v>
      </c>
      <c r="O670" s="89">
        <f>+O$5*E670</f>
        <v>15197.953341987481</v>
      </c>
      <c r="P670" s="72"/>
      <c r="Q670" s="48"/>
      <c r="R670" s="87">
        <v>11951.867065480999</v>
      </c>
      <c r="S670" s="87">
        <v>100</v>
      </c>
      <c r="T670" s="87">
        <v>2.4169425964354998</v>
      </c>
      <c r="U670" s="87">
        <v>2.8584034442902002</v>
      </c>
      <c r="V670" s="87">
        <v>2.5813724027773</v>
      </c>
      <c r="W670" s="87">
        <v>11951.867065484001</v>
      </c>
      <c r="Z670" t="e">
        <v>#N/A</v>
      </c>
      <c r="AA670" t="e">
        <v>#N/A</v>
      </c>
    </row>
    <row r="671" spans="1:30">
      <c r="A671" s="49" t="s">
        <v>944</v>
      </c>
      <c r="B671" s="49" t="s">
        <v>64</v>
      </c>
      <c r="C671" s="49">
        <v>1332067</v>
      </c>
      <c r="D671" s="49" t="s">
        <v>941</v>
      </c>
      <c r="E671" s="126">
        <f>+IF(F671="x",1,0)+IF(G671="x",0.25,0)+IF(H671="x",1,0)+IF(I671="x",0.3,0)+J671</f>
        <v>0.88581191136119997</v>
      </c>
      <c r="F671" s="85"/>
      <c r="G671" s="85"/>
      <c r="H671" s="85"/>
      <c r="I671" s="85"/>
      <c r="J671" s="48">
        <f>0.75*(W671/10000)</f>
        <v>0.88581191136119997</v>
      </c>
      <c r="K671" s="48"/>
      <c r="L671" s="89">
        <f>+L$5*E671</f>
        <v>1057.953894054051</v>
      </c>
      <c r="M671" s="89">
        <f>+M$5*E671</f>
        <v>300.37210699401498</v>
      </c>
      <c r="N671" s="89">
        <f>+L671+M671</f>
        <v>1358.326001048066</v>
      </c>
      <c r="O671" s="89">
        <f>+O$5*E671</f>
        <v>15018.605349700751</v>
      </c>
      <c r="P671" s="72"/>
      <c r="Q671" s="48"/>
      <c r="R671" s="87">
        <v>11939.524619014001</v>
      </c>
      <c r="S671" s="87">
        <v>98.9221</v>
      </c>
      <c r="T671" s="87">
        <v>2.1762892603873998E-2</v>
      </c>
      <c r="U671" s="87">
        <v>1.8678238391876001</v>
      </c>
      <c r="V671" s="87">
        <v>0.87060577709935005</v>
      </c>
      <c r="W671" s="87">
        <v>11810.825484816</v>
      </c>
      <c r="Z671" t="e">
        <v>#N/A</v>
      </c>
      <c r="AA671" t="e">
        <v>#N/A</v>
      </c>
    </row>
    <row r="672" spans="1:30">
      <c r="A672" s="49" t="s">
        <v>942</v>
      </c>
      <c r="B672" s="49" t="s">
        <v>64</v>
      </c>
      <c r="C672" s="49">
        <v>1332067</v>
      </c>
      <c r="D672" s="49" t="s">
        <v>941</v>
      </c>
      <c r="E672" s="126">
        <f>+IF(F672="x",1,0)+IF(G672="x",0.25,0)+IF(H672="x",1,0)+IF(I672="x",0.3,0)+J672</f>
        <v>0.57179969527713748</v>
      </c>
      <c r="F672" s="85"/>
      <c r="G672" s="85"/>
      <c r="H672" s="85"/>
      <c r="I672" s="85"/>
      <c r="J672" s="48">
        <f>0.75*(W672/10000)</f>
        <v>0.57179969527713748</v>
      </c>
      <c r="K672" s="48"/>
      <c r="L672" s="89">
        <f>+L$5*E672</f>
        <v>682.91892045996326</v>
      </c>
      <c r="M672" s="89">
        <f>+M$5*E672</f>
        <v>193.89294391515062</v>
      </c>
      <c r="N672" s="89">
        <f>+L672+M672</f>
        <v>876.81186437511383</v>
      </c>
      <c r="O672" s="89">
        <f>+O$5*E672</f>
        <v>9694.6471957575304</v>
      </c>
      <c r="P672" s="72"/>
      <c r="Q672" s="48"/>
      <c r="R672" s="87">
        <v>7623.9959370188999</v>
      </c>
      <c r="S672" s="87">
        <v>100</v>
      </c>
      <c r="T672" s="87">
        <v>0.11039148271084</v>
      </c>
      <c r="U672" s="87">
        <v>2.2668101787567001</v>
      </c>
      <c r="V672" s="87">
        <v>1.3071796078889999</v>
      </c>
      <c r="W672" s="87">
        <v>7623.9959370284996</v>
      </c>
      <c r="Z672" t="e">
        <v>#N/A</v>
      </c>
      <c r="AA672" t="e">
        <v>#N/A</v>
      </c>
    </row>
    <row r="673" spans="1:30">
      <c r="A673" s="49" t="s">
        <v>877</v>
      </c>
      <c r="B673" s="49" t="s">
        <v>64</v>
      </c>
      <c r="C673" s="49">
        <v>1332067</v>
      </c>
      <c r="D673" s="49" t="s">
        <v>941</v>
      </c>
      <c r="E673" s="126">
        <f>+IF(F673="x",1,0)+IF(G673="x",0.25,0)+IF(H673="x",1,0)+IF(I673="x",0.3,0)+J673</f>
        <v>0.45957494780533503</v>
      </c>
      <c r="F673" s="85"/>
      <c r="G673" s="85"/>
      <c r="H673" s="85"/>
      <c r="I673" s="85"/>
      <c r="J673" s="48">
        <f>0.75*(W673/10000)</f>
        <v>0.45957494780533503</v>
      </c>
      <c r="K673" s="48"/>
      <c r="L673" s="89">
        <f>+L$5*E673</f>
        <v>548.88526492401627</v>
      </c>
      <c r="M673" s="89">
        <f>+M$5*E673</f>
        <v>155.83838241893332</v>
      </c>
      <c r="N673" s="89">
        <f>+L673+M673</f>
        <v>704.72364734294956</v>
      </c>
      <c r="O673" s="89">
        <f>+O$5*E673</f>
        <v>7791.9191209466662</v>
      </c>
      <c r="P673" s="72"/>
      <c r="Q673" s="48"/>
      <c r="R673" s="87">
        <v>10767.328180016</v>
      </c>
      <c r="S673" s="87">
        <v>56.909799999999997</v>
      </c>
      <c r="T673" s="87">
        <v>1.2826438993216E-2</v>
      </c>
      <c r="U673" s="87">
        <v>1.4365611076355</v>
      </c>
      <c r="V673" s="87">
        <v>0.62911127056214</v>
      </c>
      <c r="W673" s="87">
        <v>6127.6659707378003</v>
      </c>
      <c r="Z673" t="e">
        <v>#N/A</v>
      </c>
      <c r="AA673" t="e">
        <v>#N/A</v>
      </c>
    </row>
    <row r="674" spans="1:30">
      <c r="A674" s="50" t="s">
        <v>578</v>
      </c>
      <c r="B674" s="50" t="s">
        <v>64</v>
      </c>
      <c r="C674" s="50">
        <v>1332065</v>
      </c>
      <c r="D674" s="50" t="s">
        <v>947</v>
      </c>
      <c r="E674" s="80">
        <f>+IF(F674="x",1,0)+IF(G674="x",0.25,0)+IF(H674="x",1,0)+IF(I674="x",0.3,0)+J674</f>
        <v>2.6134050761753</v>
      </c>
      <c r="F674" s="80" t="s">
        <v>3212</v>
      </c>
      <c r="G674" s="80" t="s">
        <v>3213</v>
      </c>
      <c r="H674" s="80" t="s">
        <v>3212</v>
      </c>
      <c r="I674" s="85"/>
      <c r="J674" s="48">
        <f>0.75*(W674/10000)</f>
        <v>0.61340507617530005</v>
      </c>
      <c r="K674" s="48"/>
      <c r="L674" s="89">
        <f>+L$5*E674</f>
        <v>3121.2744394367014</v>
      </c>
      <c r="M674" s="89">
        <f>+M$5*E674</f>
        <v>886.1858585231181</v>
      </c>
      <c r="N674" s="89">
        <f>+L674+M674</f>
        <v>4007.4602979598194</v>
      </c>
      <c r="O674" s="89">
        <f>+O$5*E674</f>
        <v>44309.292926155904</v>
      </c>
      <c r="P674" s="73">
        <v>1.8560000000000001</v>
      </c>
      <c r="Q674" s="48" t="s">
        <v>3228</v>
      </c>
      <c r="R674" s="87">
        <v>8178.7343490040003</v>
      </c>
      <c r="S674" s="87">
        <v>100</v>
      </c>
      <c r="T674" s="87">
        <v>0.54312610626221003</v>
      </c>
      <c r="U674" s="87">
        <v>2.3016097545624001</v>
      </c>
      <c r="V674" s="87">
        <v>1.6005422638507001</v>
      </c>
      <c r="W674" s="87">
        <f>+(S674/100)*R674</f>
        <v>8178.7343490040003</v>
      </c>
      <c r="Z674" t="e">
        <v>#N/A</v>
      </c>
      <c r="AA674" t="e">
        <v>#N/A</v>
      </c>
    </row>
    <row r="675" spans="1:30">
      <c r="A675" s="49" t="s">
        <v>951</v>
      </c>
      <c r="B675" s="49" t="s">
        <v>64</v>
      </c>
      <c r="C675" s="49">
        <v>1332065</v>
      </c>
      <c r="D675" s="49" t="s">
        <v>947</v>
      </c>
      <c r="E675" s="126">
        <f>+IF(F675="x",1,0)+IF(G675="x",0.25,0)+IF(H675="x",1,0)+IF(I675="x",0.3,0)+J675</f>
        <v>1.5819180665990999</v>
      </c>
      <c r="F675" s="85"/>
      <c r="G675" s="85"/>
      <c r="H675" s="85"/>
      <c r="I675" s="85"/>
      <c r="J675" s="48">
        <f>0.75*(W675/10000)</f>
        <v>1.5819180665990999</v>
      </c>
      <c r="K675" s="48"/>
      <c r="L675" s="89">
        <f>+L$5*E675</f>
        <v>1889.3360511050357</v>
      </c>
      <c r="M675" s="89">
        <f>+M$5*E675</f>
        <v>536.41642956245664</v>
      </c>
      <c r="N675" s="89">
        <f>+L675+M675</f>
        <v>2425.7524806674924</v>
      </c>
      <c r="O675" s="89">
        <f>+O$5*E675</f>
        <v>26820.821478122831</v>
      </c>
      <c r="P675" s="72"/>
      <c r="Q675" s="48"/>
      <c r="R675" s="87">
        <v>21092.240887989999</v>
      </c>
      <c r="S675" s="87">
        <v>100</v>
      </c>
      <c r="T675" s="87">
        <v>1.3880939483643</v>
      </c>
      <c r="U675" s="87">
        <v>3.1880006790161</v>
      </c>
      <c r="V675" s="87">
        <v>2.4764304864966</v>
      </c>
      <c r="W675" s="87">
        <v>21092.240887987999</v>
      </c>
      <c r="Z675" t="e">
        <v>#N/A</v>
      </c>
      <c r="AA675" t="e">
        <v>#N/A</v>
      </c>
    </row>
    <row r="676" spans="1:30">
      <c r="A676" s="49" t="s">
        <v>948</v>
      </c>
      <c r="B676" s="49" t="s">
        <v>64</v>
      </c>
      <c r="C676" s="49">
        <v>1332065</v>
      </c>
      <c r="D676" s="49" t="s">
        <v>947</v>
      </c>
      <c r="E676" s="126">
        <f>+IF(F676="x",1,0)+IF(G676="x",0.25,0)+IF(H676="x",1,0)+IF(I676="x",0.3,0)+J676</f>
        <v>0.75867296058644995</v>
      </c>
      <c r="F676" s="85"/>
      <c r="G676" s="85"/>
      <c r="H676" s="85"/>
      <c r="I676" s="85"/>
      <c r="J676" s="48">
        <f>0.75*(W676/10000)</f>
        <v>0.75867296058644995</v>
      </c>
      <c r="K676" s="48"/>
      <c r="L676" s="89">
        <f>+L$5*E676</f>
        <v>906.10772182161838</v>
      </c>
      <c r="M676" s="89">
        <f>+M$5*E676</f>
        <v>257.26025216860836</v>
      </c>
      <c r="N676" s="89">
        <f>+L676+M676</f>
        <v>1163.3679739902268</v>
      </c>
      <c r="O676" s="89">
        <f>+O$5*E676</f>
        <v>12863.012608430419</v>
      </c>
      <c r="P676" s="72"/>
      <c r="Q676" s="48"/>
      <c r="R676" s="87">
        <v>10115.639474497</v>
      </c>
      <c r="S676" s="87">
        <v>100</v>
      </c>
      <c r="T676" s="87">
        <v>0.17399799823761</v>
      </c>
      <c r="U676" s="87">
        <v>2.1608343124389999</v>
      </c>
      <c r="V676" s="87">
        <v>1.3329441243446001</v>
      </c>
      <c r="W676" s="87">
        <v>10115.639474486001</v>
      </c>
      <c r="Z676" t="e">
        <v>#N/A</v>
      </c>
      <c r="AA676" t="e">
        <v>#N/A</v>
      </c>
    </row>
    <row r="677" spans="1:30">
      <c r="A677" s="49" t="s">
        <v>485</v>
      </c>
      <c r="B677" s="49" t="s">
        <v>64</v>
      </c>
      <c r="C677" s="49">
        <v>1332065</v>
      </c>
      <c r="D677" s="49" t="s">
        <v>947</v>
      </c>
      <c r="E677" s="126">
        <f>+IF(F677="x",1,0)+IF(G677="x",0.25,0)+IF(H677="x",1,0)+IF(I677="x",0.3,0)+J677</f>
        <v>0.58595453591246993</v>
      </c>
      <c r="F677" s="85"/>
      <c r="G677" s="85"/>
      <c r="H677" s="85"/>
      <c r="I677" s="85"/>
      <c r="J677" s="48">
        <f>0.75*(W677/10000)</f>
        <v>0.58595453591246993</v>
      </c>
      <c r="K677" s="48"/>
      <c r="L677" s="89">
        <f>+L$5*E677</f>
        <v>699.82450569515458</v>
      </c>
      <c r="M677" s="89">
        <f>+M$5*E677</f>
        <v>198.6927431177441</v>
      </c>
      <c r="N677" s="89">
        <f>+L677+M677</f>
        <v>898.51724881289874</v>
      </c>
      <c r="O677" s="89">
        <f>+O$5*E677</f>
        <v>9934.6371558872052</v>
      </c>
      <c r="P677" s="72"/>
      <c r="Q677" s="48"/>
      <c r="R677" s="87">
        <v>7845.3785054969003</v>
      </c>
      <c r="S677" s="87">
        <v>99.583799999999997</v>
      </c>
      <c r="T677" s="87">
        <v>3.8374181836842998E-2</v>
      </c>
      <c r="U677" s="87">
        <v>2.2254922389984002</v>
      </c>
      <c r="V677" s="87">
        <v>1.1337588553543001</v>
      </c>
      <c r="W677" s="87">
        <v>7812.7271454995998</v>
      </c>
      <c r="Z677" t="e">
        <v>#N/A</v>
      </c>
      <c r="AA677" t="e">
        <v>#N/A</v>
      </c>
    </row>
    <row r="678" spans="1:30">
      <c r="A678" s="49" t="s">
        <v>950</v>
      </c>
      <c r="B678" s="49" t="s">
        <v>64</v>
      </c>
      <c r="C678" s="49">
        <v>1332065</v>
      </c>
      <c r="D678" s="49" t="s">
        <v>947</v>
      </c>
      <c r="E678" s="126">
        <f>+IF(F678="x",1,0)+IF(G678="x",0.25,0)+IF(H678="x",1,0)+IF(I678="x",0.3,0)+J678</f>
        <v>0.52800759662526009</v>
      </c>
      <c r="F678" s="85"/>
      <c r="G678" s="85"/>
      <c r="H678" s="85"/>
      <c r="I678" s="85"/>
      <c r="J678" s="48">
        <f>0.75*(W678/10000)</f>
        <v>0.52800759662526009</v>
      </c>
      <c r="K678" s="48"/>
      <c r="L678" s="89">
        <f>+L$5*E678</f>
        <v>630.61659679132026</v>
      </c>
      <c r="M678" s="89">
        <f>+M$5*E678</f>
        <v>179.04337509241833</v>
      </c>
      <c r="N678" s="89">
        <f>+L678+M678</f>
        <v>809.65997188373854</v>
      </c>
      <c r="O678" s="89">
        <f>+O$5*E678</f>
        <v>8952.1687546209159</v>
      </c>
      <c r="P678" s="72"/>
      <c r="Q678" s="48"/>
      <c r="R678" s="87">
        <v>7218.996484968</v>
      </c>
      <c r="S678" s="87">
        <v>97.521900000000002</v>
      </c>
      <c r="T678" s="87">
        <v>3.7112563848494998E-2</v>
      </c>
      <c r="U678" s="87">
        <v>2.3599596023560001</v>
      </c>
      <c r="V678" s="87">
        <v>1.0653869156774001</v>
      </c>
      <c r="W678" s="87">
        <v>7040.1012883368003</v>
      </c>
      <c r="Z678" t="e">
        <v>#N/A</v>
      </c>
      <c r="AA678" t="e">
        <v>#N/A</v>
      </c>
    </row>
    <row r="679" spans="1:30">
      <c r="A679" s="49" t="s">
        <v>949</v>
      </c>
      <c r="B679" s="49" t="s">
        <v>64</v>
      </c>
      <c r="C679" s="49">
        <v>1332065</v>
      </c>
      <c r="D679" s="49" t="s">
        <v>947</v>
      </c>
      <c r="E679" s="126">
        <f>+IF(F679="x",1,0)+IF(G679="x",0.25,0)+IF(H679="x",1,0)+IF(I679="x",0.3,0)+J679</f>
        <v>0.50894153234639239</v>
      </c>
      <c r="F679" s="85"/>
      <c r="G679" s="85"/>
      <c r="H679" s="85"/>
      <c r="I679" s="85"/>
      <c r="J679" s="48">
        <f>0.75*(W679/10000)</f>
        <v>0.50894153234639239</v>
      </c>
      <c r="K679" s="48"/>
      <c r="L679" s="89">
        <f>+L$5*E679</f>
        <v>607.84537787971544</v>
      </c>
      <c r="M679" s="89">
        <f>+M$5*E679</f>
        <v>172.57821716659359</v>
      </c>
      <c r="N679" s="89">
        <f>+L679+M679</f>
        <v>780.42359504630906</v>
      </c>
      <c r="O679" s="89">
        <f>+O$5*E679</f>
        <v>8628.9108583296802</v>
      </c>
      <c r="P679" s="72"/>
      <c r="Q679" s="48"/>
      <c r="R679" s="87">
        <v>10122.107644498001</v>
      </c>
      <c r="S679" s="87">
        <v>67.040300000000002</v>
      </c>
      <c r="T679" s="87">
        <v>3.8374181836842998E-2</v>
      </c>
      <c r="U679" s="87">
        <v>2.1935312747954998</v>
      </c>
      <c r="V679" s="87">
        <v>1.0644968067167999</v>
      </c>
      <c r="W679" s="87">
        <v>6785.8870979518997</v>
      </c>
      <c r="Z679" t="e">
        <v>#N/A</v>
      </c>
      <c r="AA679" t="e">
        <v>#N/A</v>
      </c>
    </row>
    <row r="680" spans="1:30">
      <c r="A680" s="49" t="s">
        <v>946</v>
      </c>
      <c r="B680" s="49" t="s">
        <v>64</v>
      </c>
      <c r="C680" s="49">
        <v>1332065</v>
      </c>
      <c r="D680" s="49" t="s">
        <v>947</v>
      </c>
      <c r="E680" s="126">
        <f>+IF(F680="x",1,0)+IF(G680="x",0.25,0)+IF(H680="x",1,0)+IF(I680="x",0.3,0)+J680+K680</f>
        <v>6.7744559348779709E-2</v>
      </c>
      <c r="F680" s="85"/>
      <c r="G680" s="85"/>
      <c r="H680" s="85"/>
      <c r="I680" s="85"/>
      <c r="J680" s="81">
        <v>6.7744559348779709E-2</v>
      </c>
      <c r="K680" s="48"/>
      <c r="L680" s="89">
        <f>+L$5*E680</f>
        <v>80.909524296058763</v>
      </c>
      <c r="M680" s="89">
        <f>+M$5*E680</f>
        <v>22.971666747746738</v>
      </c>
      <c r="N680" s="89">
        <f>+L680+M680</f>
        <v>103.8811910438055</v>
      </c>
      <c r="O680" s="89">
        <f>+O$5*E680</f>
        <v>1148.5833373873368</v>
      </c>
      <c r="P680" s="72"/>
      <c r="Q680" s="48"/>
      <c r="R680" s="87">
        <v>7832.7143950005002</v>
      </c>
      <c r="S680" s="87">
        <v>11.5319</v>
      </c>
      <c r="T680" s="87">
        <v>2.312964387238E-2</v>
      </c>
      <c r="U680" s="87">
        <v>0.41181278228759999</v>
      </c>
      <c r="V680" s="87">
        <v>0.19698464293104001</v>
      </c>
      <c r="W680" s="87">
        <v>903.25701852778002</v>
      </c>
      <c r="Z680" t="e">
        <v>#N/A</v>
      </c>
      <c r="AA680" t="e">
        <v>#N/A</v>
      </c>
    </row>
    <row r="681" spans="1:30">
      <c r="A681" s="49" t="s">
        <v>163</v>
      </c>
      <c r="B681" s="49" t="s">
        <v>64</v>
      </c>
      <c r="C681" s="49">
        <v>2677545</v>
      </c>
      <c r="D681" s="49" t="s">
        <v>952</v>
      </c>
      <c r="E681" s="126">
        <f>+IF(F681="x",1,0)+IF(G681="x",0.25,0)+IF(H681="x",1,0)+IF(I681="x",0.3,0)+J681</f>
        <v>4.2299064839106997</v>
      </c>
      <c r="F681" s="85" t="s">
        <v>3212</v>
      </c>
      <c r="G681" s="85"/>
      <c r="H681" s="85"/>
      <c r="I681" s="85"/>
      <c r="J681" s="48">
        <f>0.75*(W681/10000)</f>
        <v>3.2299064839106997</v>
      </c>
      <c r="K681" s="48"/>
      <c r="L681" s="89">
        <f>+L$5*E681</f>
        <v>5051.9144964546003</v>
      </c>
      <c r="M681" s="89">
        <f>+M$5*E681</f>
        <v>1434.3292370131867</v>
      </c>
      <c r="N681" s="89">
        <f>+L681+M681</f>
        <v>6486.243733467787</v>
      </c>
      <c r="O681" s="89">
        <f>+O$5*E681</f>
        <v>71716.461850659325</v>
      </c>
      <c r="P681" s="72"/>
      <c r="Q681" s="48"/>
      <c r="R681" s="87">
        <v>43065.419785503997</v>
      </c>
      <c r="S681" s="87">
        <v>100</v>
      </c>
      <c r="T681" s="87">
        <v>1.4528570175171001</v>
      </c>
      <c r="U681" s="87">
        <v>3.3129007816314999</v>
      </c>
      <c r="V681" s="87">
        <v>2.625325022527</v>
      </c>
      <c r="W681" s="87">
        <v>43065.419785475999</v>
      </c>
      <c r="Z681" t="e">
        <v>#N/A</v>
      </c>
      <c r="AA681" t="e">
        <v>#N/A</v>
      </c>
    </row>
    <row r="682" spans="1:30">
      <c r="A682" s="49" t="s">
        <v>917</v>
      </c>
      <c r="B682" s="49" t="s">
        <v>64</v>
      </c>
      <c r="C682" s="49">
        <v>1332066</v>
      </c>
      <c r="D682" s="49" t="s">
        <v>953</v>
      </c>
      <c r="E682" s="126">
        <f>+IF(F682="x",1,0)+IF(G682="x",0.25,0)+IF(H682="x",1,0)+IF(I682="x",0.3,0)+J682</f>
        <v>2.1525843433225749</v>
      </c>
      <c r="F682" s="85" t="s">
        <v>3212</v>
      </c>
      <c r="G682" s="85"/>
      <c r="H682" s="85"/>
      <c r="I682" s="85"/>
      <c r="J682" s="48">
        <f>0.75*(W682/10000)</f>
        <v>1.1525843433225749</v>
      </c>
      <c r="K682" s="48"/>
      <c r="L682" s="89">
        <f>+L$5*E682</f>
        <v>2570.9012930277599</v>
      </c>
      <c r="M682" s="89">
        <f>+M$5*E682</f>
        <v>729.92503983442271</v>
      </c>
      <c r="N682" s="89">
        <f>+L682+M682</f>
        <v>3300.8263328621824</v>
      </c>
      <c r="O682" s="89">
        <f>+O$5*E682</f>
        <v>36496.251991721132</v>
      </c>
      <c r="P682" s="72"/>
      <c r="Q682" s="48"/>
      <c r="R682" s="87">
        <v>17973.031359981</v>
      </c>
      <c r="S682" s="87">
        <v>85.5047</v>
      </c>
      <c r="T682" s="87">
        <v>4.3736051768063999E-2</v>
      </c>
      <c r="U682" s="87">
        <v>1.882963180542</v>
      </c>
      <c r="V682" s="87">
        <v>0.93458592506416005</v>
      </c>
      <c r="W682" s="87">
        <v>15367.791244300999</v>
      </c>
      <c r="Z682" t="e">
        <v>#N/A</v>
      </c>
      <c r="AA682" t="e">
        <v>#N/A</v>
      </c>
    </row>
    <row r="683" spans="1:30">
      <c r="A683" s="57" t="s">
        <v>91</v>
      </c>
      <c r="B683" s="57" t="s">
        <v>64</v>
      </c>
      <c r="C683" s="57">
        <v>1332066</v>
      </c>
      <c r="D683" s="57" t="s">
        <v>953</v>
      </c>
      <c r="E683" s="80">
        <f>+IF(F683="x",1,0)+IF(G683="x",0.25,0)+IF(H683="x",1,0)+IF(I683="x",0.3,0)</f>
        <v>1.25</v>
      </c>
      <c r="F683" s="85" t="s">
        <v>3212</v>
      </c>
      <c r="G683" s="85" t="s">
        <v>3212</v>
      </c>
      <c r="H683" s="85"/>
      <c r="I683" s="85"/>
      <c r="J683" s="48" t="s">
        <v>3213</v>
      </c>
      <c r="K683" s="48"/>
      <c r="L683" s="89">
        <f>+L$5*E683</f>
        <v>1492.9155395250975</v>
      </c>
      <c r="M683" s="89">
        <f>+M$5*E683</f>
        <v>423.86552825368199</v>
      </c>
      <c r="N683" s="89">
        <f>+L683+M683</f>
        <v>1916.7810677787795</v>
      </c>
      <c r="O683" s="89">
        <f>+O$5*E683</f>
        <v>21193.276412684099</v>
      </c>
      <c r="P683" s="73" t="e">
        <v>#N/A</v>
      </c>
      <c r="Q683" s="48" t="e">
        <v>#N/A</v>
      </c>
      <c r="R683" s="87">
        <v>101917.47841647999</v>
      </c>
      <c r="S683" s="87">
        <v>0.55820000000000003</v>
      </c>
      <c r="T683" s="87">
        <v>1.8503714352846E-2</v>
      </c>
      <c r="U683" s="87">
        <v>0.30383941531181002</v>
      </c>
      <c r="V683" s="87">
        <v>0.11602096676149</v>
      </c>
      <c r="W683" s="87">
        <f>+(S683/100)*R683</f>
        <v>568.90336452079134</v>
      </c>
      <c r="Z683" t="e">
        <v>#N/A</v>
      </c>
      <c r="AA683" t="e">
        <v>#N/A</v>
      </c>
    </row>
    <row r="684" spans="1:30">
      <c r="A684" s="49" t="s">
        <v>173</v>
      </c>
      <c r="B684" s="49" t="s">
        <v>64</v>
      </c>
      <c r="C684" s="49">
        <v>9533954</v>
      </c>
      <c r="D684" s="49" t="s">
        <v>954</v>
      </c>
      <c r="E684" s="126">
        <f>+IF(F684="x",1,0)+IF(G684="x",0.25,0)+IF(H684="x",1,0)+IF(I684="x",0.3,0)+J684</f>
        <v>1.643230313053585</v>
      </c>
      <c r="F684" s="80" t="s">
        <v>3212</v>
      </c>
      <c r="G684" s="85"/>
      <c r="H684" s="85"/>
      <c r="I684" s="85"/>
      <c r="J684" s="48">
        <f>0.75*(W684/10000)</f>
        <v>0.64323031305358502</v>
      </c>
      <c r="K684" s="48"/>
      <c r="L684" s="89">
        <f>+L$5*E684</f>
        <v>1962.5632555011102</v>
      </c>
      <c r="M684" s="89">
        <f>+M$5*E684</f>
        <v>557.20694774793685</v>
      </c>
      <c r="N684" s="89">
        <f>+L684+M684</f>
        <v>2519.770203249047</v>
      </c>
      <c r="O684" s="89">
        <f>+O$5*E684</f>
        <v>27860.347387396843</v>
      </c>
      <c r="P684" s="72"/>
      <c r="Q684" s="48"/>
      <c r="R684" s="87">
        <v>8576.4041740289995</v>
      </c>
      <c r="S684" s="87">
        <v>100</v>
      </c>
      <c r="T684" s="87">
        <v>2.0583279132843</v>
      </c>
      <c r="U684" s="87">
        <v>2.7855451107025</v>
      </c>
      <c r="V684" s="87">
        <v>2.4605928150791998</v>
      </c>
      <c r="W684" s="87">
        <v>8576.4041740478006</v>
      </c>
      <c r="Z684" t="e">
        <v>#N/A</v>
      </c>
      <c r="AA684" t="e">
        <v>#N/A</v>
      </c>
    </row>
    <row r="685" spans="1:30">
      <c r="A685" s="50" t="s">
        <v>858</v>
      </c>
      <c r="B685" s="55" t="s">
        <v>64</v>
      </c>
      <c r="C685" s="50">
        <v>1332070</v>
      </c>
      <c r="D685" s="50" t="s">
        <v>956</v>
      </c>
      <c r="E685" s="126">
        <f>+IF(F685="x",1,0)+IF(G685="x",0.25,0)+IF(H685="x",1,0)+IF(I685="x",0.3,0)+J685</f>
        <v>1.839259184302716</v>
      </c>
      <c r="F685" s="80" t="s">
        <v>3212</v>
      </c>
      <c r="G685" s="80" t="s">
        <v>3213</v>
      </c>
      <c r="H685" s="85"/>
      <c r="I685" s="85"/>
      <c r="J685" s="48">
        <f>0.75*(W685/10000)</f>
        <v>0.83925918430271595</v>
      </c>
      <c r="K685" s="48"/>
      <c r="L685" s="89">
        <f>+L$5*E685</f>
        <v>2196.6868939678243</v>
      </c>
      <c r="M685" s="89">
        <f>+M$5*E685</f>
        <v>623.67885259992556</v>
      </c>
      <c r="N685" s="89">
        <f>+L685+M685</f>
        <v>2820.3657465677497</v>
      </c>
      <c r="O685" s="89">
        <f>+O$5*E685</f>
        <v>31183.942629996276</v>
      </c>
      <c r="P685" s="72" t="e">
        <v>#N/A</v>
      </c>
      <c r="Q685" s="48" t="e">
        <v>#N/A</v>
      </c>
      <c r="R685" s="87">
        <v>23215.010253431999</v>
      </c>
      <c r="S685" s="87">
        <v>48.202100000000002</v>
      </c>
      <c r="T685" s="87">
        <v>1.7557501792907999E-2</v>
      </c>
      <c r="U685" s="87">
        <v>0.82131260633469005</v>
      </c>
      <c r="V685" s="87">
        <v>0.48250471141946</v>
      </c>
      <c r="W685" s="87">
        <f>+(S685/100)*R685</f>
        <v>11190.122457369547</v>
      </c>
      <c r="Z685" t="e">
        <v>#N/A</v>
      </c>
      <c r="AA685" t="e">
        <v>#N/A</v>
      </c>
      <c r="AB685" s="7"/>
      <c r="AC685" s="7"/>
      <c r="AD685" s="7"/>
    </row>
    <row r="686" spans="1:30">
      <c r="A686" s="49" t="s">
        <v>208</v>
      </c>
      <c r="B686" s="49" t="s">
        <v>64</v>
      </c>
      <c r="C686" s="49">
        <v>1332070</v>
      </c>
      <c r="D686" s="49" t="s">
        <v>956</v>
      </c>
      <c r="E686" s="126">
        <f>+IF(F686="x",1,0)+IF(G686="x",0.25,0)+IF(H686="x",1,0)+IF(I686="x",0.3,0)+J686</f>
        <v>0.8148540898115999</v>
      </c>
      <c r="F686" s="85"/>
      <c r="G686" s="85"/>
      <c r="H686" s="85"/>
      <c r="I686" s="85"/>
      <c r="J686" s="48">
        <f>0.75*(W686/10000)</f>
        <v>0.8148540898115999</v>
      </c>
      <c r="K686" s="48"/>
      <c r="L686" s="89">
        <f>+L$5*E686</f>
        <v>973.20666650025362</v>
      </c>
      <c r="M686" s="89">
        <f>+M$5*E686</f>
        <v>276.3108473821336</v>
      </c>
      <c r="N686" s="89">
        <f>+L686+M686</f>
        <v>1249.5175138823872</v>
      </c>
      <c r="O686" s="89">
        <f>+O$5*E686</f>
        <v>13815.542369106681</v>
      </c>
      <c r="P686" s="72"/>
      <c r="Q686" s="48"/>
      <c r="R686" s="87">
        <v>11160.721197505</v>
      </c>
      <c r="S686" s="87">
        <v>97.347800000000007</v>
      </c>
      <c r="T686" s="87">
        <v>3.1435288488865003E-2</v>
      </c>
      <c r="U686" s="87">
        <v>1.536754488945</v>
      </c>
      <c r="V686" s="87">
        <v>0.88403236180056</v>
      </c>
      <c r="W686" s="87">
        <v>10864.721197487999</v>
      </c>
      <c r="Z686" t="e">
        <v>#N/A</v>
      </c>
      <c r="AA686" t="e">
        <v>#N/A</v>
      </c>
    </row>
    <row r="687" spans="1:30">
      <c r="A687" s="49" t="s">
        <v>955</v>
      </c>
      <c r="B687" s="49" t="s">
        <v>64</v>
      </c>
      <c r="C687" s="49">
        <v>1332070</v>
      </c>
      <c r="D687" s="49" t="s">
        <v>956</v>
      </c>
      <c r="E687" s="126">
        <f>+IF(F687="x",1,0)+IF(G687="x",0.25,0)+IF(H687="x",1,0)+IF(I687="x",0.3,0)+J687</f>
        <v>0.68465455563890998</v>
      </c>
      <c r="F687" s="85"/>
      <c r="G687" s="85"/>
      <c r="H687" s="85"/>
      <c r="I687" s="85"/>
      <c r="J687" s="48">
        <f>0.75*(W687/10000)</f>
        <v>0.68465455563890998</v>
      </c>
      <c r="K687" s="48"/>
      <c r="L687" s="89">
        <f>+L$5*E687</f>
        <v>817.70514025598334</v>
      </c>
      <c r="M687" s="89">
        <f>+M$5*E687</f>
        <v>232.1611719177412</v>
      </c>
      <c r="N687" s="89">
        <f>+L687+M687</f>
        <v>1049.8663121737245</v>
      </c>
      <c r="O687" s="89">
        <f>+O$5*E687</f>
        <v>11608.05859588706</v>
      </c>
      <c r="P687" s="72"/>
      <c r="Q687" s="48"/>
      <c r="R687" s="87">
        <v>9128.7274085193003</v>
      </c>
      <c r="S687" s="87">
        <v>100</v>
      </c>
      <c r="T687" s="87">
        <v>2.3502871990204</v>
      </c>
      <c r="U687" s="87">
        <v>3.0067484378814999</v>
      </c>
      <c r="V687" s="87">
        <v>2.8240166823263002</v>
      </c>
      <c r="W687" s="87">
        <v>9128.7274085188001</v>
      </c>
      <c r="Z687" t="e">
        <v>#N/A</v>
      </c>
      <c r="AA687" t="e">
        <v>#N/A</v>
      </c>
    </row>
    <row r="688" spans="1:30">
      <c r="A688" s="49" t="s">
        <v>957</v>
      </c>
      <c r="B688" s="49" t="s">
        <v>64</v>
      </c>
      <c r="C688" s="49">
        <v>1332070</v>
      </c>
      <c r="D688" s="49" t="s">
        <v>956</v>
      </c>
      <c r="E688" s="126">
        <f>+IF(F688="x",1,0)+IF(G688="x",0.25,0)+IF(H688="x",1,0)+IF(I688="x",0.3,0)+J688</f>
        <v>0.61555895823653994</v>
      </c>
      <c r="F688" s="85"/>
      <c r="G688" s="85"/>
      <c r="H688" s="85"/>
      <c r="I688" s="85"/>
      <c r="J688" s="48">
        <f>0.75*(W688/10000)</f>
        <v>0.61555895823653994</v>
      </c>
      <c r="K688" s="48"/>
      <c r="L688" s="89">
        <f>+L$5*E688</f>
        <v>735.18202739616879</v>
      </c>
      <c r="M688" s="89">
        <f>+M$5*E688</f>
        <v>208.73137840337372</v>
      </c>
      <c r="N688" s="89">
        <f>+L688+M688</f>
        <v>943.91340579954249</v>
      </c>
      <c r="O688" s="89">
        <f>+O$5*E688</f>
        <v>10436.568920168687</v>
      </c>
      <c r="P688" s="72"/>
      <c r="Q688" s="48"/>
      <c r="R688" s="87">
        <v>8207.4527764873001</v>
      </c>
      <c r="S688" s="87">
        <v>100</v>
      </c>
      <c r="T688" s="87">
        <v>2.3960208892821999</v>
      </c>
      <c r="U688" s="87">
        <v>3.0396556854247998</v>
      </c>
      <c r="V688" s="87">
        <v>2.8208657176446001</v>
      </c>
      <c r="W688" s="87">
        <v>8207.4527764872</v>
      </c>
      <c r="Z688" t="e">
        <v>#N/A</v>
      </c>
      <c r="AA688" t="e">
        <v>#N/A</v>
      </c>
    </row>
    <row r="689" spans="1:30">
      <c r="A689" s="49" t="s">
        <v>962</v>
      </c>
      <c r="B689" s="49" t="s">
        <v>64</v>
      </c>
      <c r="C689" s="49">
        <v>1332070</v>
      </c>
      <c r="D689" s="49" t="s">
        <v>956</v>
      </c>
      <c r="E689" s="80">
        <f>+IF(F689="x",1,0)+IF(G689="x",0.25,0)+IF(H689="x",1,0)+IF(I689="x",0.3,0)+J689</f>
        <v>0.46699759417407005</v>
      </c>
      <c r="F689" s="85"/>
      <c r="G689" s="85"/>
      <c r="H689" s="85"/>
      <c r="I689" s="85"/>
      <c r="J689" s="48">
        <f>0.75*(W689/10000)</f>
        <v>0.46699759417407005</v>
      </c>
      <c r="K689" s="48"/>
      <c r="L689" s="89">
        <f>+L$5*E689</f>
        <v>557.75037221064349</v>
      </c>
      <c r="M689" s="89">
        <f>+M$5*E689</f>
        <v>158.35534555823264</v>
      </c>
      <c r="N689" s="89">
        <f>+L689+M689</f>
        <v>716.10571776887616</v>
      </c>
      <c r="O689" s="89">
        <f>+O$5*E689</f>
        <v>7917.7672779116319</v>
      </c>
      <c r="P689" s="72"/>
      <c r="Q689" s="48"/>
      <c r="R689" s="87">
        <v>6226.6345889882004</v>
      </c>
      <c r="S689" s="87">
        <v>100</v>
      </c>
      <c r="T689" s="87">
        <v>0.79933947324752996</v>
      </c>
      <c r="U689" s="87">
        <v>2.6671633720397998</v>
      </c>
      <c r="V689" s="87">
        <v>2.3404173881457999</v>
      </c>
      <c r="W689" s="87">
        <v>6226.6345889876002</v>
      </c>
      <c r="Z689" t="e">
        <v>#N/A</v>
      </c>
      <c r="AA689" t="e">
        <v>#N/A</v>
      </c>
    </row>
    <row r="690" spans="1:30">
      <c r="A690" s="49" t="s">
        <v>961</v>
      </c>
      <c r="B690" s="49" t="s">
        <v>64</v>
      </c>
      <c r="C690" s="49">
        <v>1332070</v>
      </c>
      <c r="D690" s="49" t="s">
        <v>956</v>
      </c>
      <c r="E690" s="126">
        <f>+IF(F690="x",1,0)+IF(G690="x",0.25,0)+IF(H690="x",1,0)+IF(I690="x",0.3,0)+J690</f>
        <v>0.45691496512639496</v>
      </c>
      <c r="F690" s="85"/>
      <c r="G690" s="85"/>
      <c r="H690" s="85"/>
      <c r="I690" s="85"/>
      <c r="J690" s="48">
        <f>0.75*(W690/10000)</f>
        <v>0.45691496512639496</v>
      </c>
      <c r="K690" s="48"/>
      <c r="L690" s="89">
        <f>+L$5*E690</f>
        <v>545.70836134301044</v>
      </c>
      <c r="M690" s="89">
        <f>+M$5*E690</f>
        <v>154.93640244824965</v>
      </c>
      <c r="N690" s="89">
        <f>+L690+M690</f>
        <v>700.64476379126006</v>
      </c>
      <c r="O690" s="89">
        <f>+O$5*E690</f>
        <v>7746.8201224124832</v>
      </c>
      <c r="P690" s="72"/>
      <c r="Q690" s="48"/>
      <c r="R690" s="87">
        <v>6092.1995350030002</v>
      </c>
      <c r="S690" s="87">
        <v>100</v>
      </c>
      <c r="T690" s="87">
        <v>0.87608778476714999</v>
      </c>
      <c r="U690" s="87">
        <v>2.3705782890320002</v>
      </c>
      <c r="V690" s="87">
        <v>1.7044147928727</v>
      </c>
      <c r="W690" s="87">
        <v>6092.1995350185998</v>
      </c>
      <c r="Z690" t="e">
        <v>#N/A</v>
      </c>
      <c r="AA690" t="e">
        <v>#N/A</v>
      </c>
    </row>
    <row r="691" spans="1:30">
      <c r="A691" s="49" t="s">
        <v>960</v>
      </c>
      <c r="B691" s="49" t="s">
        <v>64</v>
      </c>
      <c r="C691" s="49">
        <v>1332070</v>
      </c>
      <c r="D691" s="49" t="s">
        <v>956</v>
      </c>
      <c r="E691" s="126">
        <f>+IF(F691="x",1,0)+IF(G691="x",0.25,0)+IF(H691="x",1,0)+IF(I691="x",0.3,0)+J691</f>
        <v>0.43360403036290496</v>
      </c>
      <c r="F691" s="85"/>
      <c r="G691" s="85"/>
      <c r="H691" s="85"/>
      <c r="I691" s="85"/>
      <c r="J691" s="48">
        <f>0.75*(W691/10000)</f>
        <v>0.43360403036290496</v>
      </c>
      <c r="K691" s="48"/>
      <c r="L691" s="89">
        <f>+L$5*E691</f>
        <v>517.86735594359448</v>
      </c>
      <c r="M691" s="89">
        <f>+M$5*E691</f>
        <v>147.03184110615862</v>
      </c>
      <c r="N691" s="89">
        <f>+L691+M691</f>
        <v>664.89919704975307</v>
      </c>
      <c r="O691" s="89">
        <f>+O$5*E691</f>
        <v>7351.5920553079313</v>
      </c>
      <c r="P691" s="72"/>
      <c r="Q691" s="48"/>
      <c r="R691" s="87">
        <v>5781.3870714953</v>
      </c>
      <c r="S691" s="87">
        <v>100</v>
      </c>
      <c r="T691" s="87">
        <v>0.87671864032744995</v>
      </c>
      <c r="U691" s="87">
        <v>2.3901331424713002</v>
      </c>
      <c r="V691" s="87">
        <v>2.0082647966336</v>
      </c>
      <c r="W691" s="87">
        <v>5781.3870715053999</v>
      </c>
      <c r="Z691" t="e">
        <v>#N/A</v>
      </c>
      <c r="AA691" t="e">
        <v>#N/A</v>
      </c>
    </row>
    <row r="692" spans="1:30">
      <c r="A692" s="49" t="s">
        <v>958</v>
      </c>
      <c r="B692" s="49" t="s">
        <v>64</v>
      </c>
      <c r="C692" s="49">
        <v>1332070</v>
      </c>
      <c r="D692" s="49" t="s">
        <v>956</v>
      </c>
      <c r="E692" s="126">
        <f>+IF(F692="x",1,0)+IF(G692="x",0.25,0)+IF(H692="x",1,0)+IF(I692="x",0.3,0)+J692</f>
        <v>0.32914532351120995</v>
      </c>
      <c r="F692" s="85"/>
      <c r="G692" s="85"/>
      <c r="H692" s="85"/>
      <c r="I692" s="85"/>
      <c r="J692" s="48">
        <f>0.75*(W692/10000)</f>
        <v>0.32914532351120995</v>
      </c>
      <c r="K692" s="48"/>
      <c r="L692" s="89">
        <f>+L$5*E692</f>
        <v>393.10893458552061</v>
      </c>
      <c r="M692" s="89">
        <f>+M$5*E692</f>
        <v>111.61068513784645</v>
      </c>
      <c r="N692" s="89">
        <f>+L692+M692</f>
        <v>504.71961972336703</v>
      </c>
      <c r="O692" s="89">
        <f>+O$5*E692</f>
        <v>5580.5342568923224</v>
      </c>
      <c r="P692" s="72"/>
      <c r="Q692" s="48"/>
      <c r="R692" s="87">
        <v>4388.6043134800002</v>
      </c>
      <c r="S692" s="87">
        <v>100</v>
      </c>
      <c r="T692" s="87">
        <v>2.5385835170746001</v>
      </c>
      <c r="U692" s="87">
        <v>3.0505897998810001</v>
      </c>
      <c r="V692" s="87">
        <v>2.8062622944198998</v>
      </c>
      <c r="W692" s="87">
        <v>4388.6043134827996</v>
      </c>
      <c r="Z692" t="e">
        <v>#N/A</v>
      </c>
      <c r="AA692" t="e">
        <v>#N/A</v>
      </c>
    </row>
    <row r="693" spans="1:30" s="7" customFormat="1">
      <c r="A693" s="49" t="s">
        <v>959</v>
      </c>
      <c r="B693" s="49" t="s">
        <v>64</v>
      </c>
      <c r="C693" s="49">
        <v>1332070</v>
      </c>
      <c r="D693" s="49" t="s">
        <v>956</v>
      </c>
      <c r="E693" s="126">
        <f>+IF(F693="x",1,0)+IF(G693="x",0.25,0)+IF(H693="x",1,0)+IF(I693="x",0.3,0)+J693+K693</f>
        <v>0.1425282982494675</v>
      </c>
      <c r="F693" s="85"/>
      <c r="G693" s="85"/>
      <c r="H693" s="85"/>
      <c r="I693" s="85"/>
      <c r="J693" s="81">
        <v>0.1425282982494675</v>
      </c>
      <c r="K693" s="48"/>
      <c r="L693" s="89">
        <f>+L$5*E693</f>
        <v>170.22616902295823</v>
      </c>
      <c r="M693" s="89">
        <f>+M$5*E693</f>
        <v>48.330265942887102</v>
      </c>
      <c r="N693" s="89">
        <f>+L693+M693</f>
        <v>218.55643496584534</v>
      </c>
      <c r="O693" s="89">
        <f>+O$5*E693</f>
        <v>2416.513297144355</v>
      </c>
      <c r="P693" s="72"/>
      <c r="Q693" s="48"/>
      <c r="R693" s="87">
        <v>1900.3773099929001</v>
      </c>
      <c r="S693" s="87">
        <v>100</v>
      </c>
      <c r="T693" s="87">
        <v>0.88008290529250999</v>
      </c>
      <c r="U693" s="87">
        <v>2.4128422737121999</v>
      </c>
      <c r="V693" s="87">
        <v>1.9892286395015999</v>
      </c>
      <c r="W693" s="87">
        <v>1900.3773099908001</v>
      </c>
      <c r="X693"/>
      <c r="Y693"/>
      <c r="Z693" t="e">
        <v>#N/A</v>
      </c>
      <c r="AA693" t="e">
        <v>#N/A</v>
      </c>
      <c r="AB693"/>
      <c r="AC693"/>
      <c r="AD693"/>
    </row>
    <row r="694" spans="1:30">
      <c r="A694" s="49" t="s">
        <v>474</v>
      </c>
      <c r="B694" s="49" t="s">
        <v>964</v>
      </c>
      <c r="C694" s="49">
        <v>1354924</v>
      </c>
      <c r="D694" s="49" t="s">
        <v>963</v>
      </c>
      <c r="E694" s="126">
        <f>+IF(F694="x",1,0)+IF(G694="x",0.25,0)+IF(H694="x",1,0)+IF(I694="x",0.3,0)+J694</f>
        <v>15.614652058788</v>
      </c>
      <c r="F694" s="85"/>
      <c r="G694" s="85"/>
      <c r="H694" s="85"/>
      <c r="I694" s="85"/>
      <c r="J694" s="48">
        <f>0.75*(W694/10000)</f>
        <v>15.614652058788</v>
      </c>
      <c r="K694" s="48"/>
      <c r="L694" s="89">
        <f>+L$5*E694</f>
        <v>18649.08536227373</v>
      </c>
      <c r="M694" s="89">
        <f>+M$5*E694</f>
        <v>5294.8101947164951</v>
      </c>
      <c r="N694" s="89">
        <f>+L694+M694</f>
        <v>23943.895556990225</v>
      </c>
      <c r="O694" s="89">
        <f>+O$5*E694</f>
        <v>264740.50973582471</v>
      </c>
      <c r="P694" s="72"/>
      <c r="Q694" s="48"/>
      <c r="R694" s="87">
        <v>518942.42620856001</v>
      </c>
      <c r="S694" s="87">
        <v>40.119199999999999</v>
      </c>
      <c r="T694" s="87">
        <v>1.0513474262552E-4</v>
      </c>
      <c r="U694" s="87">
        <v>2.9392518997192001</v>
      </c>
      <c r="V694" s="87">
        <v>1.1525652225829</v>
      </c>
      <c r="W694" s="87">
        <v>208195.36078384001</v>
      </c>
      <c r="Z694" t="e">
        <v>#N/A</v>
      </c>
      <c r="AA694" t="e">
        <v>#N/A</v>
      </c>
    </row>
    <row r="695" spans="1:30">
      <c r="A695" s="49" t="s">
        <v>969</v>
      </c>
      <c r="B695" s="49" t="s">
        <v>64</v>
      </c>
      <c r="C695" s="49">
        <v>1354924</v>
      </c>
      <c r="D695" s="49" t="s">
        <v>963</v>
      </c>
      <c r="E695" s="126">
        <f>+IF(F695="x",1,0)+IF(G695="x",0.25,0)+IF(H695="x",1,0)+IF(I695="x",0.3,0)+J695</f>
        <v>2.7032203419709502</v>
      </c>
      <c r="F695" s="85"/>
      <c r="G695" s="85"/>
      <c r="H695" s="85"/>
      <c r="I695" s="85"/>
      <c r="J695" s="48">
        <f>0.75*(W695/10000)</f>
        <v>2.7032203419709502</v>
      </c>
      <c r="K695" s="48"/>
      <c r="L695" s="89">
        <f>+L$5*E695</f>
        <v>3228.543724231024</v>
      </c>
      <c r="M695" s="89">
        <f>+M$5*E695</f>
        <v>916.6415345884925</v>
      </c>
      <c r="N695" s="89">
        <f>+L695+M695</f>
        <v>4145.1852588195161</v>
      </c>
      <c r="O695" s="89">
        <f>+O$5*E695</f>
        <v>45832.076729424625</v>
      </c>
      <c r="P695" s="72"/>
      <c r="Q695" s="48"/>
      <c r="R695" s="87">
        <v>36042.937892966002</v>
      </c>
      <c r="S695" s="87">
        <v>100</v>
      </c>
      <c r="T695" s="87">
        <v>0.65698701143265004</v>
      </c>
      <c r="U695" s="87">
        <v>2.7482221126556001</v>
      </c>
      <c r="V695" s="87">
        <v>1.6603190776586001</v>
      </c>
      <c r="W695" s="87">
        <v>36042.937892946</v>
      </c>
      <c r="Z695" t="e">
        <v>#N/A</v>
      </c>
      <c r="AA695" t="e">
        <v>#N/A</v>
      </c>
    </row>
    <row r="696" spans="1:30">
      <c r="A696" s="49" t="s">
        <v>527</v>
      </c>
      <c r="B696" s="49" t="s">
        <v>15</v>
      </c>
      <c r="C696" s="49">
        <v>1354924</v>
      </c>
      <c r="D696" s="49" t="s">
        <v>963</v>
      </c>
      <c r="E696" s="126">
        <f>+IF(F696="x",1,0)+IF(G696="x",0.25,0)+IF(H696="x",1,0)+IF(I696="x",0.3,0)+J696</f>
        <v>2.0805156620140002</v>
      </c>
      <c r="F696" s="85" t="s">
        <v>3212</v>
      </c>
      <c r="G696" s="85"/>
      <c r="H696" s="85"/>
      <c r="I696" s="85"/>
      <c r="J696" s="48">
        <f>0.75*(W696/10000)</f>
        <v>1.080515662014</v>
      </c>
      <c r="K696" s="48"/>
      <c r="L696" s="89">
        <f>+L$5*E696</f>
        <v>2484.8273296368375</v>
      </c>
      <c r="M696" s="89">
        <f>+M$5*E696</f>
        <v>705.48709609569846</v>
      </c>
      <c r="N696" s="89">
        <f>+L696+M696</f>
        <v>3190.3144257325357</v>
      </c>
      <c r="O696" s="89">
        <f>+O$5*E696</f>
        <v>35274.354804784925</v>
      </c>
      <c r="P696" s="72"/>
      <c r="Q696" s="48"/>
      <c r="R696" s="87">
        <v>14406.875493525</v>
      </c>
      <c r="S696" s="87">
        <v>100</v>
      </c>
      <c r="T696" s="87">
        <v>2.5353243350982999</v>
      </c>
      <c r="U696" s="87">
        <v>3.1178758144379</v>
      </c>
      <c r="V696" s="87">
        <v>2.879000743003</v>
      </c>
      <c r="W696" s="87">
        <v>14406.87549352</v>
      </c>
      <c r="Z696" t="e">
        <v>#N/A</v>
      </c>
      <c r="AA696" t="e">
        <v>#N/A</v>
      </c>
    </row>
    <row r="697" spans="1:30">
      <c r="A697" s="49" t="s">
        <v>968</v>
      </c>
      <c r="B697" s="49" t="s">
        <v>64</v>
      </c>
      <c r="C697" s="49">
        <v>1354924</v>
      </c>
      <c r="D697" s="49" t="s">
        <v>963</v>
      </c>
      <c r="E697" s="126">
        <f>+IF(F697="x",1,0)+IF(G697="x",0.25,0)+IF(H697="x",1,0)+IF(I697="x",0.3,0)+J697</f>
        <v>1.078970007449775</v>
      </c>
      <c r="F697" s="85"/>
      <c r="G697" s="85"/>
      <c r="H697" s="85"/>
      <c r="I697" s="85"/>
      <c r="J697" s="48">
        <f>0.75*(W697/10000)</f>
        <v>1.078970007449775</v>
      </c>
      <c r="K697" s="48"/>
      <c r="L697" s="89">
        <f>+L$5*E697</f>
        <v>1288.6488726426235</v>
      </c>
      <c r="M697" s="89">
        <f>+M$5*E697</f>
        <v>365.87055374206244</v>
      </c>
      <c r="N697" s="89">
        <f>+L697+M697</f>
        <v>1654.5194263846859</v>
      </c>
      <c r="O697" s="89">
        <f>+O$5*E697</f>
        <v>18293.527687103124</v>
      </c>
      <c r="P697" s="72"/>
      <c r="Q697" s="48"/>
      <c r="R697" s="87">
        <v>14386.266765988999</v>
      </c>
      <c r="S697" s="87">
        <v>100</v>
      </c>
      <c r="T697" s="87">
        <v>1.0361028909683001</v>
      </c>
      <c r="U697" s="87">
        <v>2.0957560539246001</v>
      </c>
      <c r="V697" s="87">
        <v>1.3905312607547999</v>
      </c>
      <c r="W697" s="87">
        <v>14386.266765996999</v>
      </c>
      <c r="Z697" t="e">
        <v>#N/A</v>
      </c>
      <c r="AA697" t="e">
        <v>#N/A</v>
      </c>
    </row>
    <row r="698" spans="1:30">
      <c r="A698" s="52" t="s">
        <v>733</v>
      </c>
      <c r="B698" s="52" t="s">
        <v>964</v>
      </c>
      <c r="C698" s="52">
        <v>1354924</v>
      </c>
      <c r="D698" s="52" t="s">
        <v>963</v>
      </c>
      <c r="E698" s="126">
        <f>+IF(F698="x",1,0)+IF(G698="x",0.25,0)+IF(H698="x",1,0)+IF(I698="x",0.3,0)</f>
        <v>1</v>
      </c>
      <c r="F698" s="85" t="s">
        <v>3212</v>
      </c>
      <c r="G698" s="85"/>
      <c r="H698" s="85"/>
      <c r="I698" s="85"/>
      <c r="J698" s="48"/>
      <c r="K698" s="48"/>
      <c r="L698" s="89">
        <f>+L$5*E698</f>
        <v>1194.3324316200781</v>
      </c>
      <c r="M698" s="89">
        <f>+M$5*E698</f>
        <v>339.09242260294559</v>
      </c>
      <c r="N698" s="89">
        <f>+L698+M698</f>
        <v>1533.4248542230237</v>
      </c>
      <c r="O698" s="89">
        <f>+O$5*E698</f>
        <v>16954.621130147279</v>
      </c>
      <c r="P698" s="73" t="e">
        <v>#N/A</v>
      </c>
      <c r="Q698" s="48" t="e">
        <v>#N/A</v>
      </c>
      <c r="R698" s="87">
        <v>15600.761296974</v>
      </c>
      <c r="S698" s="87">
        <v>1.77E-2</v>
      </c>
      <c r="T698" s="87">
        <v>9.9878005683422005E-2</v>
      </c>
      <c r="U698" s="87">
        <v>0.13877786695957001</v>
      </c>
      <c r="V698" s="87">
        <v>0.11851314082742</v>
      </c>
      <c r="W698" s="87">
        <f>+(S698/100)*R698</f>
        <v>2.7613347495643978</v>
      </c>
      <c r="Z698" t="e">
        <v>#N/A</v>
      </c>
      <c r="AA698" t="e">
        <v>#N/A</v>
      </c>
    </row>
    <row r="699" spans="1:30">
      <c r="A699" s="49" t="s">
        <v>966</v>
      </c>
      <c r="B699" s="49" t="s">
        <v>64</v>
      </c>
      <c r="C699" s="49">
        <v>1354924</v>
      </c>
      <c r="D699" s="49" t="s">
        <v>963</v>
      </c>
      <c r="E699" s="126">
        <f>+IF(F699="x",1,0)+IF(G699="x",0.25,0)+IF(H699="x",1,0)+IF(I699="x",0.3,0)+J699</f>
        <v>0.95499769286317493</v>
      </c>
      <c r="F699" s="85"/>
      <c r="G699" s="85"/>
      <c r="H699" s="85"/>
      <c r="I699" s="85"/>
      <c r="J699" s="48">
        <f>0.75*(W699/10000)</f>
        <v>0.95499769286317493</v>
      </c>
      <c r="K699" s="48"/>
      <c r="L699" s="89">
        <f>+L$5*E699</f>
        <v>1140.5847167088402</v>
      </c>
      <c r="M699" s="89">
        <f>+M$5*E699</f>
        <v>323.83248125319773</v>
      </c>
      <c r="N699" s="89">
        <f>+L699+M699</f>
        <v>1464.417197962038</v>
      </c>
      <c r="O699" s="89">
        <f>+O$5*E699</f>
        <v>16191.624062659888</v>
      </c>
      <c r="P699" s="72"/>
      <c r="Q699" s="48"/>
      <c r="R699" s="87">
        <v>12733.302571519</v>
      </c>
      <c r="S699" s="87">
        <v>100</v>
      </c>
      <c r="T699" s="87">
        <v>0.86851811408997004</v>
      </c>
      <c r="U699" s="87">
        <v>2.1880643367767001</v>
      </c>
      <c r="V699" s="87">
        <v>1.3701248554748999</v>
      </c>
      <c r="W699" s="87">
        <v>12733.302571509001</v>
      </c>
      <c r="Z699" t="e">
        <v>#N/A</v>
      </c>
      <c r="AA699" t="e">
        <v>#N/A</v>
      </c>
    </row>
    <row r="700" spans="1:30">
      <c r="A700" s="49" t="s">
        <v>380</v>
      </c>
      <c r="B700" s="49" t="s">
        <v>64</v>
      </c>
      <c r="C700" s="49">
        <v>1354924</v>
      </c>
      <c r="D700" s="49" t="s">
        <v>963</v>
      </c>
      <c r="E700" s="126">
        <f>+IF(F700="x",1,0)+IF(G700="x",0.25,0)+IF(H700="x",1,0)+IF(I700="x",0.3,0)+J700</f>
        <v>0.92582837025472497</v>
      </c>
      <c r="F700" s="85"/>
      <c r="G700" s="85"/>
      <c r="H700" s="85"/>
      <c r="I700" s="85"/>
      <c r="J700" s="48">
        <f>0.75*(W700/10000)</f>
        <v>0.92582837025472497</v>
      </c>
      <c r="K700" s="48"/>
      <c r="L700" s="89">
        <f>+L$5*E700</f>
        <v>1105.7468487091796</v>
      </c>
      <c r="M700" s="89">
        <f>+M$5*E700</f>
        <v>313.9413849842116</v>
      </c>
      <c r="N700" s="89">
        <f>+L700+M700</f>
        <v>1419.6882336933913</v>
      </c>
      <c r="O700" s="89">
        <f>+O$5*E700</f>
        <v>15697.069249210579</v>
      </c>
      <c r="P700" s="72"/>
      <c r="Q700" s="48"/>
      <c r="R700" s="87">
        <v>13965.835852511</v>
      </c>
      <c r="S700" s="87">
        <v>88.389799999999994</v>
      </c>
      <c r="T700" s="87">
        <v>2.1026949398220002E-3</v>
      </c>
      <c r="U700" s="87">
        <v>1.6029894351959</v>
      </c>
      <c r="V700" s="87">
        <v>0.62836881049467996</v>
      </c>
      <c r="W700" s="87">
        <v>12344.378270063</v>
      </c>
      <c r="Z700" t="e">
        <v>#N/A</v>
      </c>
      <c r="AA700" t="e">
        <v>#N/A</v>
      </c>
    </row>
    <row r="701" spans="1:30">
      <c r="A701" s="49" t="s">
        <v>967</v>
      </c>
      <c r="B701" s="49" t="s">
        <v>64</v>
      </c>
      <c r="C701" s="49">
        <v>1354924</v>
      </c>
      <c r="D701" s="49" t="s">
        <v>963</v>
      </c>
      <c r="E701" s="126">
        <f>+IF(F701="x",1,0)+IF(G701="x",0.25,0)+IF(H701="x",1,0)+IF(I701="x",0.3,0)+J701</f>
        <v>0.87335891715157488</v>
      </c>
      <c r="F701" s="85"/>
      <c r="G701" s="85"/>
      <c r="H701" s="85"/>
      <c r="I701" s="85"/>
      <c r="J701" s="48">
        <f>0.75*(W701/10000)</f>
        <v>0.87335891715157488</v>
      </c>
      <c r="K701" s="48"/>
      <c r="L701" s="89">
        <f>+L$5*E701</f>
        <v>1043.0808791987188</v>
      </c>
      <c r="M701" s="89">
        <f>+M$5*E701</f>
        <v>296.14939101881276</v>
      </c>
      <c r="N701" s="89">
        <f>+L701+M701</f>
        <v>1339.2302702175316</v>
      </c>
      <c r="O701" s="89">
        <f>+O$5*E701</f>
        <v>14807.469550940639</v>
      </c>
      <c r="P701" s="72"/>
      <c r="Q701" s="48"/>
      <c r="R701" s="87">
        <v>11644.785562006</v>
      </c>
      <c r="S701" s="87">
        <v>100</v>
      </c>
      <c r="T701" s="87">
        <v>0.69515091180801003</v>
      </c>
      <c r="U701" s="87">
        <v>2.2534580230713002</v>
      </c>
      <c r="V701" s="87">
        <v>1.4556468014832</v>
      </c>
      <c r="W701" s="87">
        <v>11644.785562020999</v>
      </c>
      <c r="Z701" t="e">
        <v>#N/A</v>
      </c>
      <c r="AA701" t="e">
        <v>#N/A</v>
      </c>
    </row>
    <row r="702" spans="1:30">
      <c r="A702" s="49" t="s">
        <v>169</v>
      </c>
      <c r="B702" s="49" t="s">
        <v>64</v>
      </c>
      <c r="C702" s="49">
        <v>1354924</v>
      </c>
      <c r="D702" s="49" t="s">
        <v>963</v>
      </c>
      <c r="E702" s="126">
        <f>+IF(F702="x",1,0)+IF(G702="x",0.25,0)+IF(H702="x",1,0)+IF(I702="x",0.3,0)+J702</f>
        <v>0.49212832362529502</v>
      </c>
      <c r="F702" s="85"/>
      <c r="G702" s="85"/>
      <c r="H702" s="85"/>
      <c r="I702" s="85"/>
      <c r="J702" s="48">
        <f>0.75*(W702/10000)</f>
        <v>0.49212832362529502</v>
      </c>
      <c r="K702" s="48"/>
      <c r="L702" s="89">
        <f>+L$5*E702</f>
        <v>587.76481742451131</v>
      </c>
      <c r="M702" s="89">
        <f>+M$5*E702</f>
        <v>166.87698548962771</v>
      </c>
      <c r="N702" s="89">
        <f>+L702+M702</f>
        <v>754.64180291413902</v>
      </c>
      <c r="O702" s="89">
        <f>+O$5*E702</f>
        <v>8343.8492744813848</v>
      </c>
      <c r="P702" s="72"/>
      <c r="Q702" s="48"/>
      <c r="R702" s="87">
        <v>45617.290591033001</v>
      </c>
      <c r="S702" s="87">
        <v>14.3843</v>
      </c>
      <c r="T702" s="87">
        <v>4.5207940042019001E-2</v>
      </c>
      <c r="U702" s="87">
        <v>1.7349334955214999</v>
      </c>
      <c r="V702" s="87">
        <v>0.71722280465351995</v>
      </c>
      <c r="W702" s="87">
        <v>6561.7109816705997</v>
      </c>
      <c r="Z702" t="e">
        <v>#N/A</v>
      </c>
      <c r="AA702" t="e">
        <v>#N/A</v>
      </c>
    </row>
    <row r="703" spans="1:30">
      <c r="A703" s="49" t="s">
        <v>965</v>
      </c>
      <c r="B703" s="49" t="s">
        <v>64</v>
      </c>
      <c r="C703" s="49">
        <v>1354924</v>
      </c>
      <c r="D703" s="49" t="s">
        <v>963</v>
      </c>
      <c r="E703" s="80">
        <f>+IF(F703="x",1,0)+IF(G703="x",0.25,0)+IF(H703="x",1,0)+IF(I703="x",0.3,0)+J703</f>
        <v>0.31105560022491752</v>
      </c>
      <c r="F703" s="85"/>
      <c r="G703" s="85"/>
      <c r="H703" s="85"/>
      <c r="I703" s="85"/>
      <c r="J703" s="48">
        <f>0.75*(W703/10000)</f>
        <v>0.31105560022491752</v>
      </c>
      <c r="K703" s="48"/>
      <c r="L703" s="89">
        <f>+L$5*E703</f>
        <v>371.50379138566865</v>
      </c>
      <c r="M703" s="89">
        <f>+M$5*E703</f>
        <v>105.47659704448063</v>
      </c>
      <c r="N703" s="89">
        <f>+L703+M703</f>
        <v>476.98038843014928</v>
      </c>
      <c r="O703" s="89">
        <f>+O$5*E703</f>
        <v>5273.8298522240311</v>
      </c>
      <c r="P703" s="72"/>
      <c r="Q703" s="48"/>
      <c r="R703" s="87">
        <v>4147.4080030012001</v>
      </c>
      <c r="S703" s="87">
        <v>100</v>
      </c>
      <c r="T703" s="87">
        <v>2.4827568531035999</v>
      </c>
      <c r="U703" s="87">
        <v>3.0977952480315998</v>
      </c>
      <c r="V703" s="87">
        <v>2.8128038333466998</v>
      </c>
      <c r="W703" s="87">
        <v>4147.4080029989</v>
      </c>
      <c r="Z703" t="e">
        <v>#N/A</v>
      </c>
      <c r="AA703" t="e">
        <v>#N/A</v>
      </c>
    </row>
    <row r="704" spans="1:30">
      <c r="A704" s="49" t="s">
        <v>525</v>
      </c>
      <c r="B704" s="49" t="s">
        <v>15</v>
      </c>
      <c r="C704" s="49">
        <v>1354913</v>
      </c>
      <c r="D704" s="49" t="s">
        <v>970</v>
      </c>
      <c r="E704" s="126">
        <f>+IF(F704="x",1,0)+IF(G704="x",0.25,0)+IF(H704="x",1,0)+IF(I704="x",0.3,0)+J704</f>
        <v>2.6343936933363006</v>
      </c>
      <c r="F704" s="85"/>
      <c r="G704" s="85"/>
      <c r="H704" s="85"/>
      <c r="I704" s="85"/>
      <c r="J704" s="48">
        <f>0.75*(W704/10000)</f>
        <v>2.6343936933363006</v>
      </c>
      <c r="K704" s="48"/>
      <c r="L704" s="89">
        <f>+L$5*E704</f>
        <v>3146.3418256069422</v>
      </c>
      <c r="M704" s="89">
        <f>+M$5*E704</f>
        <v>893.30293956332753</v>
      </c>
      <c r="N704" s="89">
        <f>+L704+M704</f>
        <v>4039.6447651702697</v>
      </c>
      <c r="O704" s="89">
        <f>+O$5*E704</f>
        <v>44665.146978166376</v>
      </c>
      <c r="P704" s="72"/>
      <c r="Q704" s="48"/>
      <c r="R704" s="87">
        <v>35125.249244478997</v>
      </c>
      <c r="S704" s="87">
        <v>100</v>
      </c>
      <c r="T704" s="87">
        <v>1.9832618236541999</v>
      </c>
      <c r="U704" s="87">
        <v>2.7900657653808998</v>
      </c>
      <c r="V704" s="87">
        <v>2.5686416178464002</v>
      </c>
      <c r="W704" s="87">
        <v>35125.249244484003</v>
      </c>
      <c r="Z704" t="e">
        <v>#N/A</v>
      </c>
      <c r="AA704" t="e">
        <v>#N/A</v>
      </c>
    </row>
    <row r="705" spans="1:30">
      <c r="A705" s="57" t="s">
        <v>971</v>
      </c>
      <c r="B705" s="57" t="s">
        <v>64</v>
      </c>
      <c r="C705" s="57">
        <v>1354913</v>
      </c>
      <c r="D705" s="57" t="s">
        <v>970</v>
      </c>
      <c r="E705" s="80">
        <f>+IF(F705="x",1,0)+IF(G705="x",0.25,0)+IF(H705="x",1,0)+IF(I705="x",0.3,0)</f>
        <v>1.25</v>
      </c>
      <c r="F705" s="85" t="s">
        <v>3212</v>
      </c>
      <c r="G705" s="85" t="s">
        <v>3212</v>
      </c>
      <c r="H705" s="85"/>
      <c r="I705" s="85"/>
      <c r="J705" s="48">
        <f>0.75*(W705/10000)</f>
        <v>0.16293547291719543</v>
      </c>
      <c r="K705" s="48"/>
      <c r="L705" s="89">
        <f>+L$5*E705</f>
        <v>1492.9155395250975</v>
      </c>
      <c r="M705" s="89">
        <f>+M$5*E705</f>
        <v>423.86552825368199</v>
      </c>
      <c r="N705" s="89">
        <f>+L705+M705</f>
        <v>1916.7810677787795</v>
      </c>
      <c r="O705" s="89">
        <f>+O$5*E705</f>
        <v>21193.276412684099</v>
      </c>
      <c r="P705" s="73" t="e">
        <v>#N/A</v>
      </c>
      <c r="Q705" s="48" t="e">
        <v>#N/A</v>
      </c>
      <c r="R705" s="87">
        <v>25885.577439998</v>
      </c>
      <c r="S705" s="87">
        <v>8.3925999999999998</v>
      </c>
      <c r="T705" s="87">
        <v>1.1039148084818999E-2</v>
      </c>
      <c r="U705" s="87">
        <v>0.59642940759659002</v>
      </c>
      <c r="V705" s="87">
        <v>0.20455404317281001</v>
      </c>
      <c r="W705" s="87">
        <f>+(S705/100)*R705</f>
        <v>2172.4729722292723</v>
      </c>
      <c r="Z705" t="e">
        <v>#N/A</v>
      </c>
      <c r="AA705" t="e">
        <v>#N/A</v>
      </c>
    </row>
    <row r="706" spans="1:30">
      <c r="A706" s="52" t="s">
        <v>835</v>
      </c>
      <c r="B706" s="52" t="s">
        <v>8</v>
      </c>
      <c r="C706" s="52">
        <v>5444456</v>
      </c>
      <c r="D706" s="52" t="s">
        <v>836</v>
      </c>
      <c r="E706" s="80">
        <f>+IF(F706="x",1,0)+IF(G706="x",0.25,0)+IF(H706="x",1,0)+IF(I706="x",0.3,0)</f>
        <v>1.25</v>
      </c>
      <c r="F706" s="80" t="s">
        <v>3212</v>
      </c>
      <c r="G706" s="80" t="s">
        <v>3212</v>
      </c>
      <c r="H706" s="85"/>
      <c r="I706" s="85"/>
      <c r="J706" s="48"/>
      <c r="K706" s="48"/>
      <c r="L706" s="89">
        <f>+L$5*E706</f>
        <v>1492.9155395250975</v>
      </c>
      <c r="M706" s="89">
        <f>+M$5*E706</f>
        <v>423.86552825368199</v>
      </c>
      <c r="N706" s="89">
        <f>+L706+M706</f>
        <v>1916.7810677787795</v>
      </c>
      <c r="O706" s="89">
        <f>+O$5*E706</f>
        <v>21193.276412684099</v>
      </c>
      <c r="P706" s="73">
        <v>1.345</v>
      </c>
      <c r="Q706" s="48" t="s">
        <v>3228</v>
      </c>
      <c r="R706" s="87">
        <v>1102.3045630111999</v>
      </c>
      <c r="S706" s="87">
        <v>100</v>
      </c>
      <c r="T706" s="87">
        <v>0.72974026203155995</v>
      </c>
      <c r="U706" s="87">
        <v>1.2846413850784</v>
      </c>
      <c r="V706" s="87">
        <v>1.0599708181278</v>
      </c>
      <c r="W706" s="87">
        <f>+(S706/100)*R706</f>
        <v>1102.3045630111999</v>
      </c>
      <c r="Z706" t="e">
        <v>#N/A</v>
      </c>
      <c r="AA706" t="e">
        <v>#N/A</v>
      </c>
    </row>
    <row r="707" spans="1:30">
      <c r="A707" s="49" t="s">
        <v>972</v>
      </c>
      <c r="B707" s="49" t="s">
        <v>64</v>
      </c>
      <c r="C707" s="49">
        <v>1332050</v>
      </c>
      <c r="D707" s="49" t="s">
        <v>973</v>
      </c>
      <c r="E707" s="126">
        <f>+IF(F707="x",1,0)+IF(G707="x",0.25,0)+IF(H707="x",1,0)+IF(I707="x",0.3,0)+J707</f>
        <v>1.5112436036148251</v>
      </c>
      <c r="F707" s="85" t="s">
        <v>3212</v>
      </c>
      <c r="G707" s="85"/>
      <c r="H707" s="85"/>
      <c r="I707" s="85"/>
      <c r="J707" s="48">
        <f>0.75*(W707/10000)</f>
        <v>0.51124360361482502</v>
      </c>
      <c r="K707" s="48"/>
      <c r="L707" s="89">
        <f>+L$5*E707</f>
        <v>1804.9272478755836</v>
      </c>
      <c r="M707" s="89">
        <f>+M$5*E707</f>
        <v>512.4512546929567</v>
      </c>
      <c r="N707" s="89">
        <f>+L707+M707</f>
        <v>2317.3785025685402</v>
      </c>
      <c r="O707" s="89">
        <f>+O$5*E707</f>
        <v>25622.562734647832</v>
      </c>
      <c r="P707" s="72"/>
      <c r="Q707" s="48"/>
      <c r="R707" s="87">
        <v>6816.5813815310003</v>
      </c>
      <c r="S707" s="87">
        <v>100</v>
      </c>
      <c r="T707" s="87">
        <v>1.4877617359160999</v>
      </c>
      <c r="U707" s="87">
        <v>3.1262867450714</v>
      </c>
      <c r="V707" s="87">
        <v>2.3919345930787999</v>
      </c>
      <c r="W707" s="87">
        <v>6816.5813815310003</v>
      </c>
      <c r="Z707" t="e">
        <v>#N/A</v>
      </c>
      <c r="AA707" t="e">
        <v>#N/A</v>
      </c>
    </row>
    <row r="708" spans="1:30">
      <c r="A708" s="52" t="s">
        <v>832</v>
      </c>
      <c r="B708" s="52" t="s">
        <v>8</v>
      </c>
      <c r="C708" s="52">
        <v>9221728</v>
      </c>
      <c r="D708" s="52" t="s">
        <v>833</v>
      </c>
      <c r="E708" s="80">
        <f>+IF(F708="x",1,0)+IF(G708="x",0.25,0)+IF(H708="x",1,0)+IF(I708="x",0.3,0)</f>
        <v>2.25</v>
      </c>
      <c r="F708" s="80" t="s">
        <v>3212</v>
      </c>
      <c r="G708" s="80" t="s">
        <v>3212</v>
      </c>
      <c r="H708" s="80" t="s">
        <v>3212</v>
      </c>
      <c r="I708" s="85"/>
      <c r="J708" s="48"/>
      <c r="K708" s="48"/>
      <c r="L708" s="89">
        <f>+L$5*E708</f>
        <v>2687.2479711451756</v>
      </c>
      <c r="M708" s="89">
        <f>+M$5*E708</f>
        <v>762.95795085662758</v>
      </c>
      <c r="N708" s="89">
        <f>+L708+M708</f>
        <v>3450.2059220018032</v>
      </c>
      <c r="O708" s="89">
        <f>+O$5*E708</f>
        <v>38147.897542831379</v>
      </c>
      <c r="P708" s="73">
        <v>1.1279999999999999</v>
      </c>
      <c r="Q708" s="48" t="s">
        <v>3228</v>
      </c>
      <c r="R708" s="87">
        <v>1230.1119590055</v>
      </c>
      <c r="S708" s="87">
        <v>100</v>
      </c>
      <c r="T708" s="87">
        <v>0.99878007173537997</v>
      </c>
      <c r="U708" s="87">
        <v>1.7488113641739</v>
      </c>
      <c r="V708" s="87">
        <v>1.4125951604532001</v>
      </c>
      <c r="W708" s="87">
        <f>+(S708/100)*R708</f>
        <v>1230.1119590055</v>
      </c>
      <c r="Z708" t="e">
        <v>#N/A</v>
      </c>
      <c r="AA708" t="e">
        <v>#N/A</v>
      </c>
    </row>
    <row r="709" spans="1:30">
      <c r="A709" s="53" t="s">
        <v>2885</v>
      </c>
      <c r="B709" s="53" t="s">
        <v>8</v>
      </c>
      <c r="C709" s="53">
        <v>9221726</v>
      </c>
      <c r="D709" s="53" t="s">
        <v>833</v>
      </c>
      <c r="E709" s="80">
        <f>+IF(F709="x",1,0)+IF(G709="x",0.25,0)+IF(H709="x",1,0)+IF(I709="x",0.3,0)</f>
        <v>1.25</v>
      </c>
      <c r="F709" s="80" t="s">
        <v>3212</v>
      </c>
      <c r="G709" s="85" t="s">
        <v>3212</v>
      </c>
      <c r="H709" s="85"/>
      <c r="I709" s="85"/>
      <c r="J709" s="81" t="s">
        <v>3213</v>
      </c>
      <c r="K709" s="48"/>
      <c r="L709" s="89">
        <f>+L$5*E709</f>
        <v>1492.9155395250975</v>
      </c>
      <c r="M709" s="89">
        <f>+M$5*E709</f>
        <v>423.86552825368199</v>
      </c>
      <c r="N709" s="89">
        <f>+L709+M709</f>
        <v>1916.7810677787795</v>
      </c>
      <c r="O709" s="89">
        <f>+O$5*E709</f>
        <v>21193.276412684099</v>
      </c>
      <c r="P709" s="72"/>
      <c r="Q709" s="48"/>
      <c r="R709" s="87">
        <v>699.45436800748996</v>
      </c>
      <c r="S709" s="87">
        <v>100</v>
      </c>
      <c r="T709" s="87">
        <v>1.5562044382094999</v>
      </c>
      <c r="U709" s="87">
        <v>1.7832955121994001</v>
      </c>
      <c r="V709" s="87">
        <v>1.7135906726400001</v>
      </c>
      <c r="W709" s="87">
        <v>699.45436800492996</v>
      </c>
      <c r="Z709" t="e">
        <v>#N/A</v>
      </c>
      <c r="AA709" t="e">
        <v>#N/A</v>
      </c>
    </row>
    <row r="710" spans="1:30">
      <c r="A710" s="52" t="s">
        <v>830</v>
      </c>
      <c r="B710" s="52" t="s">
        <v>8</v>
      </c>
      <c r="C710" s="52">
        <v>5444820</v>
      </c>
      <c r="D710" s="52" t="s">
        <v>831</v>
      </c>
      <c r="E710" s="80">
        <f>+IF(F710="x",1,0)+IF(G710="x",0.25,0)+IF(H710="x",1,0)+IF(I710="x",0.3,0)</f>
        <v>2.25</v>
      </c>
      <c r="F710" s="80" t="s">
        <v>3212</v>
      </c>
      <c r="G710" s="80" t="s">
        <v>3212</v>
      </c>
      <c r="H710" s="80" t="s">
        <v>3212</v>
      </c>
      <c r="I710" s="85"/>
      <c r="J710" s="48"/>
      <c r="K710" s="48"/>
      <c r="L710" s="89">
        <f>+L$5*E710</f>
        <v>2687.2479711451756</v>
      </c>
      <c r="M710" s="89">
        <f>+M$5*E710</f>
        <v>762.95795085662758</v>
      </c>
      <c r="N710" s="89">
        <f>+L710+M710</f>
        <v>3450.2059220018032</v>
      </c>
      <c r="O710" s="89">
        <f>+O$5*E710</f>
        <v>38147.897542831379</v>
      </c>
      <c r="P710" s="128">
        <v>1.276</v>
      </c>
      <c r="Q710" s="48" t="s">
        <v>3228</v>
      </c>
      <c r="R710" s="87">
        <v>2643.4216390342999</v>
      </c>
      <c r="S710" s="87">
        <v>100</v>
      </c>
      <c r="T710" s="87">
        <v>0.66592347621918002</v>
      </c>
      <c r="U710" s="87">
        <v>1.5010087490082</v>
      </c>
      <c r="V710" s="87">
        <v>1.2451051371555</v>
      </c>
      <c r="W710" s="87">
        <f>+(S710/100)*R710</f>
        <v>2643.4216390342999</v>
      </c>
      <c r="Z710" t="e">
        <v>#N/A</v>
      </c>
      <c r="AA710" t="e">
        <v>#N/A</v>
      </c>
    </row>
    <row r="711" spans="1:30">
      <c r="A711" s="51" t="s">
        <v>837</v>
      </c>
      <c r="B711" s="51" t="s">
        <v>8</v>
      </c>
      <c r="C711" s="51">
        <v>5444215</v>
      </c>
      <c r="D711" s="51" t="s">
        <v>838</v>
      </c>
      <c r="E711" s="80">
        <f>+IF(F711="x",1,0)+IF(G711="x",0.25,0)+IF(H711="x",1,0)+IF(I711="x",0.3,0)</f>
        <v>1</v>
      </c>
      <c r="F711" s="85" t="s">
        <v>3212</v>
      </c>
      <c r="G711" s="85"/>
      <c r="H711" s="85"/>
      <c r="I711" s="85"/>
      <c r="J711" s="48"/>
      <c r="K711" s="48"/>
      <c r="L711" s="89">
        <f>+L$5*E711</f>
        <v>1194.3324316200781</v>
      </c>
      <c r="M711" s="89">
        <f>+M$5*E711</f>
        <v>339.09242260294559</v>
      </c>
      <c r="N711" s="89">
        <f>+L711+M711</f>
        <v>1533.4248542230237</v>
      </c>
      <c r="O711" s="89">
        <f>+O$5*E711</f>
        <v>16954.621130147279</v>
      </c>
      <c r="P711" s="73" t="s">
        <v>3213</v>
      </c>
      <c r="Q711" s="48" t="s">
        <v>3228</v>
      </c>
      <c r="R711" s="87">
        <v>1835.1167640030001</v>
      </c>
      <c r="S711" s="87">
        <v>0</v>
      </c>
      <c r="T711" s="87">
        <v>0</v>
      </c>
      <c r="U711" s="87">
        <v>0</v>
      </c>
      <c r="V711" s="87">
        <v>0</v>
      </c>
      <c r="W711" s="87">
        <f>+(S711/100)*R711</f>
        <v>0</v>
      </c>
      <c r="Z711" t="e">
        <v>#N/A</v>
      </c>
      <c r="AA711" t="e">
        <v>#N/A</v>
      </c>
    </row>
    <row r="712" spans="1:30">
      <c r="A712" s="52" t="s">
        <v>272</v>
      </c>
      <c r="B712" s="52" t="s">
        <v>8</v>
      </c>
      <c r="C712" s="52">
        <v>9983766</v>
      </c>
      <c r="D712" s="52" t="s">
        <v>3006</v>
      </c>
      <c r="E712" s="80">
        <f>+IF(F712="x",1,0)+IF(G712="x",0.25,0)+IF(H712="x",1,0)+IF(I712="x",0.3,0)</f>
        <v>1</v>
      </c>
      <c r="F712" s="85" t="s">
        <v>3212</v>
      </c>
      <c r="G712" s="85"/>
      <c r="H712" s="85"/>
      <c r="I712" s="85"/>
      <c r="J712" s="48"/>
      <c r="K712" s="48"/>
      <c r="L712" s="89">
        <f>+L$5*E712</f>
        <v>1194.3324316200781</v>
      </c>
      <c r="M712" s="89">
        <f>+M$5*E712</f>
        <v>339.09242260294559</v>
      </c>
      <c r="N712" s="89">
        <f>+L712+M712</f>
        <v>1533.4248542230237</v>
      </c>
      <c r="O712" s="89">
        <f>+O$5*E712</f>
        <v>16954.621130147279</v>
      </c>
      <c r="P712" s="73" t="s">
        <v>3213</v>
      </c>
      <c r="Q712" s="48" t="s">
        <v>3228</v>
      </c>
      <c r="R712" s="87">
        <v>1337.8506520057999</v>
      </c>
      <c r="S712" s="87">
        <v>4.3685</v>
      </c>
      <c r="T712" s="87">
        <v>4.4156592339276999E-3</v>
      </c>
      <c r="U712" s="87">
        <v>0.10282177478075</v>
      </c>
      <c r="V712" s="87">
        <v>4.2773240294896001E-2</v>
      </c>
      <c r="W712" s="87">
        <f>+(S712/100)*R712</f>
        <v>58.444005732873372</v>
      </c>
      <c r="Z712" t="e">
        <v>#N/A</v>
      </c>
      <c r="AA712" t="e">
        <v>#N/A</v>
      </c>
    </row>
    <row r="713" spans="1:30">
      <c r="A713" s="51" t="s">
        <v>173</v>
      </c>
      <c r="B713" s="51" t="s">
        <v>8</v>
      </c>
      <c r="C713" s="51">
        <v>5444214</v>
      </c>
      <c r="D713" s="51" t="s">
        <v>839</v>
      </c>
      <c r="E713" s="80">
        <f>+IF(F713="x",1,0)+IF(G713="x",0.25,0)+IF(H713="x",1,0)+IF(I713="x",0.3,0)</f>
        <v>1</v>
      </c>
      <c r="F713" s="85" t="s">
        <v>3212</v>
      </c>
      <c r="G713" s="85"/>
      <c r="H713" s="85"/>
      <c r="I713" s="85"/>
      <c r="J713" s="48"/>
      <c r="K713" s="48"/>
      <c r="L713" s="89">
        <f>+L$5*E713</f>
        <v>1194.3324316200781</v>
      </c>
      <c r="M713" s="89">
        <f>+M$5*E713</f>
        <v>339.09242260294559</v>
      </c>
      <c r="N713" s="89">
        <f>+L713+M713</f>
        <v>1533.4248542230237</v>
      </c>
      <c r="O713" s="89">
        <f>+O$5*E713</f>
        <v>16954.621130147279</v>
      </c>
      <c r="P713" s="73" t="s">
        <v>3213</v>
      </c>
      <c r="Q713" s="48" t="s">
        <v>3228</v>
      </c>
      <c r="R713" s="87">
        <v>3111.2287209862002</v>
      </c>
      <c r="S713" s="87">
        <v>0</v>
      </c>
      <c r="T713" s="87">
        <v>0</v>
      </c>
      <c r="U713" s="87">
        <v>0</v>
      </c>
      <c r="V713" s="87">
        <v>0</v>
      </c>
      <c r="W713" s="87">
        <f>+(S713/100)*R713</f>
        <v>0</v>
      </c>
      <c r="Z713" t="e">
        <v>#N/A</v>
      </c>
      <c r="AA713" t="e">
        <v>#N/A</v>
      </c>
    </row>
    <row r="714" spans="1:30">
      <c r="A714" s="57" t="s">
        <v>268</v>
      </c>
      <c r="B714" s="57" t="s">
        <v>8</v>
      </c>
      <c r="C714" s="57">
        <v>10188715</v>
      </c>
      <c r="D714" s="57" t="s">
        <v>840</v>
      </c>
      <c r="E714" s="80">
        <f>+IF(F714="x",1,0)+IF(G714="x",0.25,0)+IF(H714="x",1,0)+IF(I714="x",0.3,0)</f>
        <v>1.25</v>
      </c>
      <c r="F714" s="85" t="s">
        <v>3212</v>
      </c>
      <c r="G714" s="85" t="s">
        <v>3212</v>
      </c>
      <c r="H714" s="85"/>
      <c r="I714" s="85"/>
      <c r="J714" s="48" t="s">
        <v>3213</v>
      </c>
      <c r="K714" s="48"/>
      <c r="L714" s="89">
        <f>+L$5*E714</f>
        <v>1492.9155395250975</v>
      </c>
      <c r="M714" s="89">
        <f>+M$5*E714</f>
        <v>423.86552825368199</v>
      </c>
      <c r="N714" s="89">
        <f>+L714+M714</f>
        <v>1916.7810677787795</v>
      </c>
      <c r="O714" s="89">
        <f>+O$5*E714</f>
        <v>21193.276412684099</v>
      </c>
      <c r="P714" s="73" t="s">
        <v>3213</v>
      </c>
      <c r="Q714" s="48" t="s">
        <v>3228</v>
      </c>
      <c r="R714" s="87">
        <v>9339.0196324454992</v>
      </c>
      <c r="S714" s="87">
        <v>22.188199999999998</v>
      </c>
      <c r="T714" s="87">
        <v>3.5956081002951001E-2</v>
      </c>
      <c r="U714" s="87">
        <v>0.44713807106018</v>
      </c>
      <c r="V714" s="87">
        <v>0.20073876724497</v>
      </c>
      <c r="W714" s="87">
        <f>+(S714/100)*R714</f>
        <v>2072.160354086272</v>
      </c>
      <c r="Z714" t="e">
        <v>#N/A</v>
      </c>
      <c r="AA714" t="e">
        <v>#N/A</v>
      </c>
    </row>
    <row r="715" spans="1:30">
      <c r="A715" s="57" t="s">
        <v>847</v>
      </c>
      <c r="B715" s="58" t="s">
        <v>8</v>
      </c>
      <c r="C715" s="57">
        <v>5444445</v>
      </c>
      <c r="D715" s="57" t="s">
        <v>848</v>
      </c>
      <c r="E715" s="80">
        <f>+IF(F715="x",1,0)+IF(G715="x",0.25,0)+IF(H715="x",1,0)+IF(I715="x",0.3,0)</f>
        <v>1.25</v>
      </c>
      <c r="F715" s="85" t="s">
        <v>3212</v>
      </c>
      <c r="G715" s="85" t="s">
        <v>3212</v>
      </c>
      <c r="H715" s="85"/>
      <c r="I715" s="85"/>
      <c r="J715" s="48" t="s">
        <v>3213</v>
      </c>
      <c r="K715" s="48"/>
      <c r="L715" s="89">
        <f>+L$5*E715</f>
        <v>1492.9155395250975</v>
      </c>
      <c r="M715" s="89">
        <f>+M$5*E715</f>
        <v>423.86552825368199</v>
      </c>
      <c r="N715" s="89">
        <f>+L715+M715</f>
        <v>1916.7810677787795</v>
      </c>
      <c r="O715" s="89">
        <f>+O$5*E715</f>
        <v>21193.276412684099</v>
      </c>
      <c r="P715" s="73" t="e">
        <v>#N/A</v>
      </c>
      <c r="Q715" s="48" t="e">
        <v>#N/A</v>
      </c>
      <c r="R715" s="87">
        <v>3596.9485395207998</v>
      </c>
      <c r="S715" s="87">
        <v>18.256799999999998</v>
      </c>
      <c r="T715" s="87">
        <v>9.9878003820776991E-3</v>
      </c>
      <c r="U715" s="87">
        <v>0.31403747200965998</v>
      </c>
      <c r="V715" s="87">
        <v>0.1129610159777</v>
      </c>
      <c r="W715" s="87">
        <f>+(S715/100)*R715</f>
        <v>656.68770096323328</v>
      </c>
      <c r="Z715" t="e">
        <v>#N/A</v>
      </c>
      <c r="AA715" t="e">
        <v>#N/A</v>
      </c>
    </row>
    <row r="716" spans="1:30" s="7" customFormat="1">
      <c r="A716" s="52" t="s">
        <v>849</v>
      </c>
      <c r="B716" s="52" t="s">
        <v>8</v>
      </c>
      <c r="C716" s="52">
        <v>1354892</v>
      </c>
      <c r="D716" s="52" t="s">
        <v>850</v>
      </c>
      <c r="E716" s="80">
        <f>+IF(F716="x",1,0)+IF(G716="x",0.25,0)+IF(H716="x",1,0)+IF(I716="x",0.3,0)</f>
        <v>2.25</v>
      </c>
      <c r="F716" s="80" t="s">
        <v>3212</v>
      </c>
      <c r="G716" s="80" t="s">
        <v>3212</v>
      </c>
      <c r="H716" s="80" t="s">
        <v>3212</v>
      </c>
      <c r="I716" s="85"/>
      <c r="J716" s="48"/>
      <c r="K716" s="48"/>
      <c r="L716" s="89">
        <f>+L$5*E716</f>
        <v>2687.2479711451756</v>
      </c>
      <c r="M716" s="89">
        <f>+M$5*E716</f>
        <v>762.95795085662758</v>
      </c>
      <c r="N716" s="89">
        <f>+L716+M716</f>
        <v>3450.2059220018032</v>
      </c>
      <c r="O716" s="89">
        <f>+O$5*E716</f>
        <v>38147.897542831379</v>
      </c>
      <c r="P716" s="73">
        <v>1.341</v>
      </c>
      <c r="Q716" s="48" t="s">
        <v>3228</v>
      </c>
      <c r="R716" s="87">
        <v>1035.1768680002999</v>
      </c>
      <c r="S716" s="87">
        <v>100</v>
      </c>
      <c r="T716" s="87">
        <v>0.88376265764235995</v>
      </c>
      <c r="U716" s="87">
        <v>1.4108030796051001</v>
      </c>
      <c r="V716" s="87">
        <v>1.0865685725823</v>
      </c>
      <c r="W716" s="87">
        <f>+(S716/100)*R716</f>
        <v>1035.1768680002999</v>
      </c>
      <c r="X716"/>
      <c r="Y716"/>
      <c r="Z716" t="e">
        <v>#N/A</v>
      </c>
      <c r="AA716" t="e">
        <v>#N/A</v>
      </c>
      <c r="AB716"/>
      <c r="AC716"/>
      <c r="AD716"/>
    </row>
    <row r="717" spans="1:30">
      <c r="A717" s="59" t="s">
        <v>851</v>
      </c>
      <c r="B717" s="60" t="s">
        <v>8</v>
      </c>
      <c r="C717" s="59">
        <v>1354892</v>
      </c>
      <c r="D717" s="59" t="s">
        <v>850</v>
      </c>
      <c r="E717" s="80">
        <f>+IF(F717="x",1,0)+IF(G717="x",0.25,0)+IF(H717="x",1,0)+IF(I717="x",0.3,0)</f>
        <v>1.25</v>
      </c>
      <c r="F717" s="80" t="s">
        <v>3212</v>
      </c>
      <c r="G717" s="85" t="s">
        <v>3212</v>
      </c>
      <c r="H717" s="85"/>
      <c r="I717" s="85"/>
      <c r="J717" s="48" t="s">
        <v>3213</v>
      </c>
      <c r="K717" s="48"/>
      <c r="L717" s="89">
        <f>+L$5*E717</f>
        <v>1492.9155395250975</v>
      </c>
      <c r="M717" s="89">
        <f>+M$5*E717</f>
        <v>423.86552825368199</v>
      </c>
      <c r="N717" s="89">
        <f>+L717+M717</f>
        <v>1916.7810677787795</v>
      </c>
      <c r="O717" s="89">
        <f>+O$5*E717</f>
        <v>21193.276412684099</v>
      </c>
      <c r="P717" s="72"/>
      <c r="Q717" s="48"/>
      <c r="R717" s="87">
        <v>683.92702995458001</v>
      </c>
      <c r="S717" s="87">
        <v>100</v>
      </c>
      <c r="T717" s="87">
        <v>0.67233669757842995</v>
      </c>
      <c r="U717" s="87">
        <v>1.1722524166107</v>
      </c>
      <c r="V717" s="87">
        <v>0.99199770384423003</v>
      </c>
      <c r="W717" s="87">
        <v>683.92702996858998</v>
      </c>
      <c r="Z717" t="e">
        <v>#N/A</v>
      </c>
      <c r="AA717" t="e">
        <v>#N/A</v>
      </c>
      <c r="AB717" s="7"/>
      <c r="AC717" s="7"/>
      <c r="AD717" s="7"/>
    </row>
    <row r="718" spans="1:30">
      <c r="A718" s="50" t="s">
        <v>852</v>
      </c>
      <c r="B718" s="50" t="s">
        <v>8</v>
      </c>
      <c r="C718" s="50">
        <v>10014509</v>
      </c>
      <c r="D718" s="50" t="s">
        <v>853</v>
      </c>
      <c r="E718" s="126">
        <f>+IF(F718="x",1,0)+IF(G718="x",0.25,0)+IF(H718="x",1,0)+IF(I718="x",0.3,0)+J718</f>
        <v>2.3747359975622451</v>
      </c>
      <c r="F718" s="80" t="s">
        <v>3212</v>
      </c>
      <c r="G718" s="80" t="s">
        <v>3213</v>
      </c>
      <c r="H718" s="80" t="s">
        <v>3212</v>
      </c>
      <c r="I718" s="85"/>
      <c r="J718" s="48">
        <f>0.75*(W718/10000)</f>
        <v>0.37473599756224496</v>
      </c>
      <c r="K718" s="48"/>
      <c r="L718" s="89">
        <f>+L$5*E718</f>
        <v>2836.2242184242477</v>
      </c>
      <c r="M718" s="89">
        <f>+M$5*E718</f>
        <v>805.25498245580434</v>
      </c>
      <c r="N718" s="89">
        <f>+L718+M718</f>
        <v>3641.4792008800523</v>
      </c>
      <c r="O718" s="89">
        <f>+O$5*E718</f>
        <v>40262.749122790221</v>
      </c>
      <c r="P718" s="73">
        <v>2.0419999999999998</v>
      </c>
      <c r="Q718" s="48" t="s">
        <v>3228</v>
      </c>
      <c r="R718" s="87">
        <v>4996.4799674965998</v>
      </c>
      <c r="S718" s="87">
        <v>100</v>
      </c>
      <c r="T718" s="87">
        <v>0.28092002868652</v>
      </c>
      <c r="U718" s="87">
        <v>0.71764975786208995</v>
      </c>
      <c r="V718" s="87">
        <v>0.52134921664473</v>
      </c>
      <c r="W718" s="87">
        <f>+(S718/100)*R718</f>
        <v>4996.4799674965998</v>
      </c>
      <c r="Z718" t="e">
        <v>#N/A</v>
      </c>
      <c r="AA718" t="e">
        <v>#N/A</v>
      </c>
    </row>
    <row r="719" spans="1:30">
      <c r="A719" s="53" t="s">
        <v>854</v>
      </c>
      <c r="B719" s="54" t="s">
        <v>8</v>
      </c>
      <c r="C719" s="53">
        <v>5444521</v>
      </c>
      <c r="D719" s="53" t="s">
        <v>855</v>
      </c>
      <c r="E719" s="80">
        <f>+IF(F719="x",1,0)+IF(G719="x",0.25,0)+IF(H719="x",1,0)+IF(I719="x",0.3,0)+J719+K719</f>
        <v>2.25</v>
      </c>
      <c r="F719" s="80" t="s">
        <v>3212</v>
      </c>
      <c r="G719" s="85" t="s">
        <v>3212</v>
      </c>
      <c r="H719" s="85" t="s">
        <v>3212</v>
      </c>
      <c r="I719" s="85"/>
      <c r="J719" s="48">
        <v>0</v>
      </c>
      <c r="K719" s="48"/>
      <c r="L719" s="89">
        <f>+L$5*E719</f>
        <v>2687.2479711451756</v>
      </c>
      <c r="M719" s="89">
        <f>+M$5*E719</f>
        <v>762.95795085662758</v>
      </c>
      <c r="N719" s="89">
        <f>+L719+M719</f>
        <v>3450.2059220018032</v>
      </c>
      <c r="O719" s="89">
        <f>+O$5*E719</f>
        <v>38147.897542831379</v>
      </c>
      <c r="P719" s="72"/>
      <c r="Q719" s="48"/>
      <c r="R719" s="87">
        <v>1032.6494100025</v>
      </c>
      <c r="S719" s="87">
        <v>100</v>
      </c>
      <c r="T719" s="87">
        <v>0.62502604722976995</v>
      </c>
      <c r="U719" s="87">
        <v>0.74561560153961004</v>
      </c>
      <c r="V719" s="87">
        <v>0.69083728013853996</v>
      </c>
      <c r="W719" s="87">
        <v>1032.6494100002001</v>
      </c>
      <c r="Z719" t="e">
        <v>#N/A</v>
      </c>
      <c r="AA719" t="e">
        <v>#N/A</v>
      </c>
      <c r="AB719" t="s">
        <v>3315</v>
      </c>
    </row>
    <row r="720" spans="1:30">
      <c r="A720" s="52" t="s">
        <v>378</v>
      </c>
      <c r="B720" s="52" t="s">
        <v>8</v>
      </c>
      <c r="C720" s="52">
        <v>5444531</v>
      </c>
      <c r="D720" s="52" t="s">
        <v>855</v>
      </c>
      <c r="E720" s="80">
        <f>+IF(F720="x",1,0)+IF(G720="x",0.25,0)+IF(H720="x",1,0)+IF(I720="x",0.3,0)</f>
        <v>2.25</v>
      </c>
      <c r="F720" s="80" t="s">
        <v>3212</v>
      </c>
      <c r="G720" s="80" t="s">
        <v>3212</v>
      </c>
      <c r="H720" s="80" t="s">
        <v>3212</v>
      </c>
      <c r="I720" s="85"/>
      <c r="J720" s="48"/>
      <c r="K720" s="48"/>
      <c r="L720" s="89">
        <f>+L$5*E720</f>
        <v>2687.2479711451756</v>
      </c>
      <c r="M720" s="89">
        <f>+M$5*E720</f>
        <v>762.95795085662758</v>
      </c>
      <c r="N720" s="89">
        <f>+L720+M720</f>
        <v>3450.2059220018032</v>
      </c>
      <c r="O720" s="89">
        <f>+O$5*E720</f>
        <v>38147.897542831379</v>
      </c>
      <c r="P720" s="73">
        <v>1.587</v>
      </c>
      <c r="Q720" s="48" t="s">
        <v>3228</v>
      </c>
      <c r="R720" s="87">
        <v>1197.4194300079</v>
      </c>
      <c r="S720" s="87">
        <v>100</v>
      </c>
      <c r="T720" s="87">
        <v>0.66276943683624001</v>
      </c>
      <c r="U720" s="87">
        <v>0.89269912242889005</v>
      </c>
      <c r="V720" s="87">
        <v>0.76972528538484997</v>
      </c>
      <c r="W720" s="87">
        <f>+(S720/100)*R720</f>
        <v>1197.4194300079</v>
      </c>
      <c r="Z720" t="e">
        <v>#N/A</v>
      </c>
      <c r="AA720" t="e">
        <v>#N/A</v>
      </c>
    </row>
    <row r="721" spans="1:27">
      <c r="A721" s="50" t="s">
        <v>856</v>
      </c>
      <c r="B721" s="50" t="s">
        <v>8</v>
      </c>
      <c r="C721" s="50">
        <v>7398731</v>
      </c>
      <c r="D721" s="50" t="s">
        <v>857</v>
      </c>
      <c r="E721" s="126">
        <f>+IF(F721="x",1,0)+IF(G721="x",0.25,0)+IF(H721="x",1,0)+IF(I721="x",0.3,0)+J721</f>
        <v>3.1287891216862249</v>
      </c>
      <c r="F721" s="80" t="s">
        <v>3212</v>
      </c>
      <c r="G721" s="80" t="s">
        <v>3213</v>
      </c>
      <c r="H721" s="80" t="s">
        <v>3212</v>
      </c>
      <c r="I721" s="80" t="s">
        <v>3212</v>
      </c>
      <c r="J721" s="48">
        <f>0.75*(W721/10000)</f>
        <v>0.82878912168622509</v>
      </c>
      <c r="K721" s="48"/>
      <c r="L721" s="89">
        <f>+L$5*E721</f>
        <v>3736.8143197299573</v>
      </c>
      <c r="M721" s="89">
        <f>+M$5*E721</f>
        <v>1060.9486830863243</v>
      </c>
      <c r="N721" s="89">
        <f>+L721+M721</f>
        <v>4797.7630028162821</v>
      </c>
      <c r="O721" s="89">
        <f>+O$5*E721</f>
        <v>53047.434154316215</v>
      </c>
      <c r="P721" s="73">
        <v>1.3129999999999999</v>
      </c>
      <c r="Q721" s="48">
        <v>0.48499999999999999</v>
      </c>
      <c r="R721" s="87">
        <v>11050.521622483</v>
      </c>
      <c r="S721" s="87">
        <v>100</v>
      </c>
      <c r="T721" s="87">
        <v>1.5183559656143</v>
      </c>
      <c r="U721" s="87">
        <v>2.2728028297424001</v>
      </c>
      <c r="V721" s="87">
        <v>1.8959538670369001</v>
      </c>
      <c r="W721" s="87">
        <f>+(S721/100)*R721</f>
        <v>11050.521622483</v>
      </c>
      <c r="Z721" t="e">
        <v>#N/A</v>
      </c>
      <c r="AA721" t="e">
        <v>#N/A</v>
      </c>
    </row>
    <row r="722" spans="1:27">
      <c r="A722" s="49" t="s">
        <v>858</v>
      </c>
      <c r="B722" s="49" t="s">
        <v>15</v>
      </c>
      <c r="C722" s="49">
        <v>7398731</v>
      </c>
      <c r="D722" s="55" t="s">
        <v>857</v>
      </c>
      <c r="E722" s="126">
        <f>+IF(F722="x",1,0)+IF(G722="x",0.25,0)+IF(H722="x",1,0)+IF(I722="x",0.3,0)+J722</f>
        <v>2.7376190823953501</v>
      </c>
      <c r="F722" s="80" t="s">
        <v>3213</v>
      </c>
      <c r="G722" s="85"/>
      <c r="H722" s="85" t="s">
        <v>3212</v>
      </c>
      <c r="I722" s="85"/>
      <c r="J722" s="48">
        <f>0.75*(W722/10000)</f>
        <v>1.7376190823953501</v>
      </c>
      <c r="K722" s="48"/>
      <c r="L722" s="89">
        <f>+L$5*E722</f>
        <v>3269.6272555267656</v>
      </c>
      <c r="M722" s="89">
        <f>+M$5*E722</f>
        <v>928.30588681349218</v>
      </c>
      <c r="N722" s="89">
        <f>+L722+M722</f>
        <v>4197.9331423402582</v>
      </c>
      <c r="O722" s="89">
        <f>+O$5*E722</f>
        <v>46415.294340674613</v>
      </c>
      <c r="P722" s="72">
        <v>0.54400000000000004</v>
      </c>
      <c r="Q722" s="48"/>
      <c r="R722" s="87">
        <v>23168.254431934001</v>
      </c>
      <c r="S722" s="87">
        <v>100</v>
      </c>
      <c r="T722" s="87">
        <v>1.5807008743286</v>
      </c>
      <c r="U722" s="87">
        <v>2.924427986145</v>
      </c>
      <c r="V722" s="87">
        <v>2.2334090841029002</v>
      </c>
      <c r="W722" s="87">
        <v>23168.254431937999</v>
      </c>
      <c r="Z722">
        <v>0.54400000000000004</v>
      </c>
      <c r="AA722">
        <v>0</v>
      </c>
    </row>
    <row r="723" spans="1:27">
      <c r="A723" s="50" t="s">
        <v>859</v>
      </c>
      <c r="B723" s="50" t="s">
        <v>8</v>
      </c>
      <c r="C723" s="50">
        <v>7398729</v>
      </c>
      <c r="D723" s="50" t="s">
        <v>860</v>
      </c>
      <c r="E723" s="126">
        <f>+IF(F723="x",1,0)+IF(G723="x",0.25,0)+IF(H723="x",1,0)+IF(I723="x",0.3,0)+J723</f>
        <v>3.5074358554988754</v>
      </c>
      <c r="F723" s="85" t="s">
        <v>3212</v>
      </c>
      <c r="G723" s="85" t="s">
        <v>3213</v>
      </c>
      <c r="H723" s="80" t="s">
        <v>3212</v>
      </c>
      <c r="I723" s="85"/>
      <c r="J723" s="48">
        <f>0.75*(W723/10000)</f>
        <v>1.5074358554988752</v>
      </c>
      <c r="K723" s="48"/>
      <c r="L723" s="89">
        <f>+L$5*E723</f>
        <v>4189.0443940494206</v>
      </c>
      <c r="M723" s="89">
        <f>+M$5*E723</f>
        <v>1189.3449213655485</v>
      </c>
      <c r="N723" s="89">
        <f>+L723+M723</f>
        <v>5378.3893154149691</v>
      </c>
      <c r="O723" s="89">
        <f>+O$5*E723</f>
        <v>59467.246068277433</v>
      </c>
      <c r="P723" s="73">
        <v>1.7809999999999999</v>
      </c>
      <c r="Q723" s="48" t="s">
        <v>3228</v>
      </c>
      <c r="R723" s="87">
        <v>20099.144739985</v>
      </c>
      <c r="S723" s="87">
        <v>100</v>
      </c>
      <c r="T723" s="87">
        <v>0.28975135087967002</v>
      </c>
      <c r="U723" s="87">
        <v>1.6677523851395</v>
      </c>
      <c r="V723" s="87">
        <v>1.2548613269302999</v>
      </c>
      <c r="W723" s="87">
        <f>+(S723/100)*R723</f>
        <v>20099.144739985</v>
      </c>
      <c r="Z723" t="e">
        <v>#N/A</v>
      </c>
      <c r="AA723" t="e">
        <v>#N/A</v>
      </c>
    </row>
    <row r="724" spans="1:27">
      <c r="A724" s="52" t="s">
        <v>861</v>
      </c>
      <c r="B724" s="52" t="s">
        <v>8</v>
      </c>
      <c r="C724" s="52">
        <v>5444814</v>
      </c>
      <c r="D724" s="52" t="s">
        <v>862</v>
      </c>
      <c r="E724" s="80">
        <f>+IF(F724="x",1,0)+IF(G724="x",0.25,0)+IF(H724="x",1,0)+IF(I724="x",0.3,0)</f>
        <v>2.25</v>
      </c>
      <c r="F724" s="80" t="s">
        <v>3212</v>
      </c>
      <c r="G724" s="80" t="s">
        <v>3212</v>
      </c>
      <c r="H724" s="80" t="s">
        <v>3212</v>
      </c>
      <c r="I724" s="85"/>
      <c r="J724" s="48"/>
      <c r="K724" s="48"/>
      <c r="L724" s="89">
        <f>+L$5*E724</f>
        <v>2687.2479711451756</v>
      </c>
      <c r="M724" s="89">
        <f>+M$5*E724</f>
        <v>762.95795085662758</v>
      </c>
      <c r="N724" s="89">
        <f>+L724+M724</f>
        <v>3450.2059220018032</v>
      </c>
      <c r="O724" s="89">
        <f>+O$5*E724</f>
        <v>38147.897542831379</v>
      </c>
      <c r="P724" s="73">
        <v>1.2330000000000001</v>
      </c>
      <c r="Q724" s="48" t="s">
        <v>3228</v>
      </c>
      <c r="R724" s="87">
        <v>2458.3995599776999</v>
      </c>
      <c r="S724" s="87">
        <v>100</v>
      </c>
      <c r="T724" s="87">
        <v>0.41107684373856002</v>
      </c>
      <c r="U724" s="87">
        <v>1.0806800127028999</v>
      </c>
      <c r="V724" s="87">
        <v>0.88193447622354004</v>
      </c>
      <c r="W724" s="87">
        <f>+(S724/100)*R724</f>
        <v>2458.3995599776999</v>
      </c>
      <c r="Z724" t="e">
        <v>#N/A</v>
      </c>
      <c r="AA724" t="e">
        <v>#N/A</v>
      </c>
    </row>
    <row r="725" spans="1:27">
      <c r="A725" s="50" t="s">
        <v>863</v>
      </c>
      <c r="B725" s="50" t="s">
        <v>8</v>
      </c>
      <c r="C725" s="50">
        <v>1354893</v>
      </c>
      <c r="D725" s="50" t="s">
        <v>864</v>
      </c>
      <c r="E725" s="126">
        <f>+IF(F725="x",1,0)+IF(G725="x",0.25,0)+IF(H725="x",1,0)+IF(I725="x",0.3,0)+J725</f>
        <v>2.7445958390003375</v>
      </c>
      <c r="F725" s="80" t="s">
        <v>3212</v>
      </c>
      <c r="G725" s="80" t="s">
        <v>3213</v>
      </c>
      <c r="H725" s="80" t="s">
        <v>3212</v>
      </c>
      <c r="I725" s="85"/>
      <c r="J725" s="48">
        <f>0.75*(W725/10000)</f>
        <v>0.74459583900033743</v>
      </c>
      <c r="K725" s="48"/>
      <c r="L725" s="89">
        <f>+L$5*E725</f>
        <v>3277.9598222076215</v>
      </c>
      <c r="M725" s="89">
        <f>+M$5*E725</f>
        <v>930.6716521125885</v>
      </c>
      <c r="N725" s="89">
        <f>+L725+M725</f>
        <v>4208.6314743202101</v>
      </c>
      <c r="O725" s="89">
        <f>+O$5*E725</f>
        <v>46533.582605629425</v>
      </c>
      <c r="P725" s="73">
        <v>1.7929999999999999</v>
      </c>
      <c r="Q725" s="48" t="s">
        <v>3228</v>
      </c>
      <c r="R725" s="87">
        <v>9927.9445200044993</v>
      </c>
      <c r="S725" s="87">
        <v>100</v>
      </c>
      <c r="T725" s="87">
        <v>0.44671753048897</v>
      </c>
      <c r="U725" s="87">
        <v>1.7673150300980001</v>
      </c>
      <c r="V725" s="87">
        <v>1.1805707521818001</v>
      </c>
      <c r="W725" s="87">
        <f>+(S725/100)*R725</f>
        <v>9927.9445200044993</v>
      </c>
      <c r="Z725" t="e">
        <v>#N/A</v>
      </c>
      <c r="AA725" t="e">
        <v>#N/A</v>
      </c>
    </row>
    <row r="726" spans="1:27">
      <c r="A726" s="49" t="s">
        <v>866</v>
      </c>
      <c r="B726" s="49" t="s">
        <v>8</v>
      </c>
      <c r="C726" s="49">
        <v>1354893</v>
      </c>
      <c r="D726" s="49" t="s">
        <v>864</v>
      </c>
      <c r="E726" s="126">
        <f>+IF(F726="x",1,0)+IF(G726="x",0.25,0)+IF(H726="x",1,0)+IF(I726="x",0.3,0)+J726</f>
        <v>0.38711178600068252</v>
      </c>
      <c r="F726" s="80" t="s">
        <v>3213</v>
      </c>
      <c r="G726" s="85"/>
      <c r="H726" s="85"/>
      <c r="I726" s="85"/>
      <c r="J726" s="48">
        <f>0.75*(W726/10000)</f>
        <v>0.38711178600068252</v>
      </c>
      <c r="K726" s="48"/>
      <c r="L726" s="89">
        <f>+L$5*E726</f>
        <v>462.34016068298644</v>
      </c>
      <c r="M726" s="89">
        <f>+M$5*E726</f>
        <v>131.26667333312449</v>
      </c>
      <c r="N726" s="89">
        <f>+L726+M726</f>
        <v>593.60683401611095</v>
      </c>
      <c r="O726" s="89">
        <f>+O$5*E726</f>
        <v>6563.3336666562236</v>
      </c>
      <c r="P726" s="72"/>
      <c r="Q726" s="48"/>
      <c r="R726" s="87">
        <v>5161.4904800277</v>
      </c>
      <c r="S726" s="87">
        <v>100</v>
      </c>
      <c r="T726" s="87">
        <v>0.66529262065886996</v>
      </c>
      <c r="U726" s="87">
        <v>1.5870089530945</v>
      </c>
      <c r="V726" s="87">
        <v>1.0995595869903001</v>
      </c>
      <c r="W726" s="87">
        <v>5161.4904800090999</v>
      </c>
      <c r="Z726" t="e">
        <v>#N/A</v>
      </c>
      <c r="AA726" t="e">
        <v>#N/A</v>
      </c>
    </row>
    <row r="727" spans="1:27">
      <c r="A727" s="49" t="s">
        <v>865</v>
      </c>
      <c r="B727" s="49" t="s">
        <v>8</v>
      </c>
      <c r="C727" s="49">
        <v>1354893</v>
      </c>
      <c r="D727" s="49" t="s">
        <v>864</v>
      </c>
      <c r="E727" s="126">
        <f>+IF(F727="x",1,0)+IF(G727="x",0.25,0)+IF(H727="x",1,0)+IF(I727="x",0.3,0)+J727</f>
        <v>0.34556886063439496</v>
      </c>
      <c r="F727" s="80" t="s">
        <v>3213</v>
      </c>
      <c r="G727" s="85"/>
      <c r="H727" s="85"/>
      <c r="I727" s="85"/>
      <c r="J727" s="48">
        <f>0.75*(W727/10000)</f>
        <v>0.34556886063439496</v>
      </c>
      <c r="K727" s="48"/>
      <c r="L727" s="89">
        <f>+L$5*E727</f>
        <v>412.7240976136568</v>
      </c>
      <c r="M727" s="89">
        <f>+M$5*E727</f>
        <v>117.17978212865667</v>
      </c>
      <c r="N727" s="89">
        <f>+L727+M727</f>
        <v>529.90387974231351</v>
      </c>
      <c r="O727" s="89">
        <f>+O$5*E727</f>
        <v>5858.9891064328331</v>
      </c>
      <c r="P727" s="72"/>
      <c r="Q727" s="48"/>
      <c r="R727" s="87">
        <v>4607.5848084633999</v>
      </c>
      <c r="S727" s="87">
        <v>100</v>
      </c>
      <c r="T727" s="87">
        <v>0.84297037124634</v>
      </c>
      <c r="U727" s="87">
        <v>1.3019886016846001</v>
      </c>
      <c r="V727" s="87">
        <v>1.0775114760049</v>
      </c>
      <c r="W727" s="87">
        <v>4607.5848084585996</v>
      </c>
      <c r="Z727" t="e">
        <v>#N/A</v>
      </c>
      <c r="AA727" t="e">
        <v>#N/A</v>
      </c>
    </row>
    <row r="728" spans="1:27">
      <c r="A728" s="50" t="s">
        <v>252</v>
      </c>
      <c r="B728" s="50" t="s">
        <v>8</v>
      </c>
      <c r="C728" s="50">
        <v>1354908</v>
      </c>
      <c r="D728" s="50" t="s">
        <v>867</v>
      </c>
      <c r="E728" s="126">
        <f>+IF(F728="x",1,0)+IF(G728="x",0.25,0)+IF(H728="x",1,0)+IF(I728="x",0.3,0)+J728</f>
        <v>9.1989509856594491</v>
      </c>
      <c r="F728" s="85" t="s">
        <v>3212</v>
      </c>
      <c r="G728" s="85" t="s">
        <v>3213</v>
      </c>
      <c r="H728" s="80" t="s">
        <v>3212</v>
      </c>
      <c r="I728" s="85"/>
      <c r="J728" s="48">
        <f>0.75*(W728/10000)</f>
        <v>7.1989509856594491</v>
      </c>
      <c r="K728" s="48"/>
      <c r="L728" s="89">
        <f>+L$5*E728</f>
        <v>10986.605499056564</v>
      </c>
      <c r="M728" s="89">
        <f>+M$5*E728</f>
        <v>3119.2945751330167</v>
      </c>
      <c r="N728" s="89">
        <f>+L728+M728</f>
        <v>14105.900074189582</v>
      </c>
      <c r="O728" s="89">
        <f>+O$5*E728</f>
        <v>155964.72875665085</v>
      </c>
      <c r="P728" s="73">
        <v>1.1819999999999999</v>
      </c>
      <c r="Q728" s="48" t="s">
        <v>3228</v>
      </c>
      <c r="R728" s="87">
        <v>95986.013142126001</v>
      </c>
      <c r="S728" s="87">
        <v>100</v>
      </c>
      <c r="T728" s="87">
        <v>1.0940321683884</v>
      </c>
      <c r="U728" s="87">
        <v>2.5031530857086</v>
      </c>
      <c r="V728" s="87">
        <v>1.6975003037159</v>
      </c>
      <c r="W728" s="87">
        <f>+(S728/100)*R728</f>
        <v>95986.013142126001</v>
      </c>
      <c r="Z728" t="e">
        <v>#N/A</v>
      </c>
      <c r="AA728" t="e">
        <v>#N/A</v>
      </c>
    </row>
    <row r="729" spans="1:27">
      <c r="A729" s="49" t="s">
        <v>870</v>
      </c>
      <c r="B729" s="49" t="s">
        <v>15</v>
      </c>
      <c r="C729" s="49">
        <v>1354908</v>
      </c>
      <c r="D729" s="49" t="s">
        <v>867</v>
      </c>
      <c r="E729" s="126">
        <f>+IF(F729="x",1,0)+IF(G729="x",0.25,0)+IF(H729="x",1,0)+IF(I729="x",0.3,0)+J729</f>
        <v>1.2844633326782999</v>
      </c>
      <c r="F729" s="80" t="s">
        <v>3213</v>
      </c>
      <c r="G729" s="85"/>
      <c r="H729" s="85"/>
      <c r="I729" s="85"/>
      <c r="J729" s="48">
        <f>0.75*(W729/10000)</f>
        <v>1.2844633326782999</v>
      </c>
      <c r="K729" s="48"/>
      <c r="L729" s="89">
        <f>+L$5*E729</f>
        <v>1534.0762154445033</v>
      </c>
      <c r="M729" s="89">
        <f>+M$5*E729</f>
        <v>435.55178322253795</v>
      </c>
      <c r="N729" s="89">
        <f>+L729+M729</f>
        <v>1969.6279986670413</v>
      </c>
      <c r="O729" s="89">
        <f>+O$5*E729</f>
        <v>21777.5891611269</v>
      </c>
      <c r="P729" s="72"/>
      <c r="Q729" s="48"/>
      <c r="R729" s="87">
        <v>17126.177769045</v>
      </c>
      <c r="S729" s="87">
        <v>100</v>
      </c>
      <c r="T729" s="87">
        <v>1.8151513338089</v>
      </c>
      <c r="U729" s="87">
        <v>2.6627476215363002</v>
      </c>
      <c r="V729" s="87">
        <v>2.2287365948953002</v>
      </c>
      <c r="W729" s="87">
        <v>17126.177769043999</v>
      </c>
      <c r="Z729" t="e">
        <v>#N/A</v>
      </c>
      <c r="AA729" t="e">
        <v>#N/A</v>
      </c>
    </row>
    <row r="730" spans="1:27">
      <c r="A730" s="49" t="s">
        <v>868</v>
      </c>
      <c r="B730" s="49" t="s">
        <v>15</v>
      </c>
      <c r="C730" s="49">
        <v>1354908</v>
      </c>
      <c r="D730" s="49" t="s">
        <v>867</v>
      </c>
      <c r="E730" s="126">
        <f>+IF(F730="x",1,0)+IF(G730="x",0.25,0)+IF(H730="x",1,0)+IF(I730="x",0.3,0)+J730</f>
        <v>0.82439100393652498</v>
      </c>
      <c r="F730" s="80" t="s">
        <v>3213</v>
      </c>
      <c r="G730" s="85"/>
      <c r="H730" s="85"/>
      <c r="I730" s="85"/>
      <c r="J730" s="48">
        <f>0.75*(W730/10000)</f>
        <v>0.82439100393652498</v>
      </c>
      <c r="K730" s="48"/>
      <c r="L730" s="89">
        <f>+L$5*E730</f>
        <v>984.5969123372272</v>
      </c>
      <c r="M730" s="89">
        <f>+M$5*E730</f>
        <v>279.5447426969107</v>
      </c>
      <c r="N730" s="89">
        <f>+L730+M730</f>
        <v>1264.1416550341378</v>
      </c>
      <c r="O730" s="89">
        <f>+O$5*E730</f>
        <v>13977.237134845536</v>
      </c>
      <c r="P730" s="72"/>
      <c r="Q730" s="48"/>
      <c r="R730" s="87">
        <v>10991.880052492999</v>
      </c>
      <c r="S730" s="87">
        <v>100</v>
      </c>
      <c r="T730" s="87">
        <v>2.0346727371215998</v>
      </c>
      <c r="U730" s="87">
        <v>2.4809696674346999</v>
      </c>
      <c r="V730" s="87">
        <v>2.1980349943606998</v>
      </c>
      <c r="W730" s="87">
        <v>10991.880052487</v>
      </c>
      <c r="Z730" t="e">
        <v>#N/A</v>
      </c>
      <c r="AA730" t="e">
        <v>#N/A</v>
      </c>
    </row>
    <row r="731" spans="1:27">
      <c r="A731" s="49" t="s">
        <v>869</v>
      </c>
      <c r="B731" s="49" t="s">
        <v>15</v>
      </c>
      <c r="C731" s="49">
        <v>1354908</v>
      </c>
      <c r="D731" s="49" t="s">
        <v>867</v>
      </c>
      <c r="E731" s="126">
        <f>+IF(F731="x",1,0)+IF(G731="x",0.25,0)+IF(H731="x",1,0)+IF(I731="x",0.3,0)+J731</f>
        <v>0.820802809344375</v>
      </c>
      <c r="F731" s="80" t="s">
        <v>3213</v>
      </c>
      <c r="G731" s="85"/>
      <c r="H731" s="85"/>
      <c r="I731" s="85"/>
      <c r="J731" s="48">
        <f>0.75*(W731/10000)</f>
        <v>0.820802809344375</v>
      </c>
      <c r="K731" s="48"/>
      <c r="L731" s="89">
        <f>+L$5*E731</f>
        <v>980.31141516485877</v>
      </c>
      <c r="M731" s="89">
        <f>+M$5*E731</f>
        <v>278.32801309988776</v>
      </c>
      <c r="N731" s="89">
        <f>+L731+M731</f>
        <v>1258.6394282647466</v>
      </c>
      <c r="O731" s="89">
        <f>+O$5*E731</f>
        <v>13916.40065499439</v>
      </c>
      <c r="P731" s="72"/>
      <c r="Q731" s="48"/>
      <c r="R731" s="87">
        <v>10944.037457922999</v>
      </c>
      <c r="S731" s="87">
        <v>100</v>
      </c>
      <c r="T731" s="87">
        <v>2.0117533206939999</v>
      </c>
      <c r="U731" s="87">
        <v>2.4479572772979998</v>
      </c>
      <c r="V731" s="87">
        <v>2.2893776968992001</v>
      </c>
      <c r="W731" s="87">
        <v>10944.037457925</v>
      </c>
      <c r="Z731" t="e">
        <v>#N/A</v>
      </c>
      <c r="AA731" t="e">
        <v>#N/A</v>
      </c>
    </row>
    <row r="732" spans="1:27">
      <c r="A732" s="52" t="s">
        <v>871</v>
      </c>
      <c r="B732" s="52" t="s">
        <v>8</v>
      </c>
      <c r="C732" s="52">
        <v>5444692</v>
      </c>
      <c r="D732" s="52" t="s">
        <v>872</v>
      </c>
      <c r="E732" s="80">
        <f>+IF(F732="x",1,0)+IF(G732="x",0.25,0)+IF(H732="x",1,0)+IF(I732="x",0.3,0)</f>
        <v>2.25</v>
      </c>
      <c r="F732" s="80" t="s">
        <v>3212</v>
      </c>
      <c r="G732" s="80" t="s">
        <v>3212</v>
      </c>
      <c r="H732" s="80" t="s">
        <v>3212</v>
      </c>
      <c r="I732" s="85"/>
      <c r="J732" s="48"/>
      <c r="K732" s="48"/>
      <c r="L732" s="89">
        <f>+L$5*E732</f>
        <v>2687.2479711451756</v>
      </c>
      <c r="M732" s="89">
        <f>+M$5*E732</f>
        <v>762.95795085662758</v>
      </c>
      <c r="N732" s="89">
        <f>+L732+M732</f>
        <v>3450.2059220018032</v>
      </c>
      <c r="O732" s="89">
        <f>+O$5*E732</f>
        <v>38147.897542831379</v>
      </c>
      <c r="P732" s="73">
        <v>1.498</v>
      </c>
      <c r="Q732" s="48" t="s">
        <v>3228</v>
      </c>
      <c r="R732" s="87">
        <v>1409.6456145042</v>
      </c>
      <c r="S732" s="87">
        <v>100</v>
      </c>
      <c r="T732" s="87">
        <v>0.81773799657821999</v>
      </c>
      <c r="U732" s="87">
        <v>1.3762137889862001</v>
      </c>
      <c r="V732" s="87">
        <v>1.0240812709766001</v>
      </c>
      <c r="W732" s="87">
        <f>+(S732/100)*R732</f>
        <v>1409.6456145042</v>
      </c>
      <c r="Z732" t="e">
        <v>#N/A</v>
      </c>
      <c r="AA732" t="e">
        <v>#N/A</v>
      </c>
    </row>
    <row r="733" spans="1:27">
      <c r="A733" s="52" t="s">
        <v>370</v>
      </c>
      <c r="B733" s="52" t="s">
        <v>8</v>
      </c>
      <c r="C733" s="52">
        <v>5444522</v>
      </c>
      <c r="D733" s="52" t="s">
        <v>873</v>
      </c>
      <c r="E733" s="80">
        <f>+IF(F733="x",1,0)+IF(G733="x",0.25,0)+IF(H733="x",1,0)+IF(I733="x",0.3,0)</f>
        <v>1.55</v>
      </c>
      <c r="F733" s="80" t="s">
        <v>3212</v>
      </c>
      <c r="G733" s="80" t="s">
        <v>3212</v>
      </c>
      <c r="H733" s="85"/>
      <c r="I733" s="80" t="s">
        <v>3212</v>
      </c>
      <c r="J733" s="48"/>
      <c r="K733" s="48"/>
      <c r="L733" s="89">
        <f>+L$5*E733</f>
        <v>1851.2152690111211</v>
      </c>
      <c r="M733" s="89">
        <f>+M$5*E733</f>
        <v>525.59325503456569</v>
      </c>
      <c r="N733" s="89">
        <f>+L733+M733</f>
        <v>2376.8085240456867</v>
      </c>
      <c r="O733" s="89">
        <f>+O$5*E733</f>
        <v>26279.662751728283</v>
      </c>
      <c r="P733" s="73">
        <v>2.3719999999999999</v>
      </c>
      <c r="Q733" s="48">
        <v>1.5389999999999999</v>
      </c>
      <c r="R733" s="87">
        <v>2687.3508499837999</v>
      </c>
      <c r="S733" s="87">
        <v>100</v>
      </c>
      <c r="T733" s="87">
        <v>1.0627019405364999</v>
      </c>
      <c r="U733" s="87">
        <v>1.4484413862228001</v>
      </c>
      <c r="V733" s="87">
        <v>1.2297321871203</v>
      </c>
      <c r="W733" s="87">
        <f>+(S733/100)*R733</f>
        <v>2687.3508499837999</v>
      </c>
      <c r="Z733" t="e">
        <v>#N/A</v>
      </c>
      <c r="AA733" t="e">
        <v>#N/A</v>
      </c>
    </row>
    <row r="734" spans="1:27">
      <c r="A734" s="50" t="s">
        <v>874</v>
      </c>
      <c r="B734" s="50" t="s">
        <v>8</v>
      </c>
      <c r="C734" s="50">
        <v>1354918</v>
      </c>
      <c r="D734" s="50" t="s">
        <v>875</v>
      </c>
      <c r="E734" s="80">
        <f>+IF(F734="x",1,0)+IF(G734="x",0.25,0)+IF(H734="x",1,0)+IF(I734="x",0.3,0)+J734</f>
        <v>2.48924428238066</v>
      </c>
      <c r="F734" s="80" t="s">
        <v>3212</v>
      </c>
      <c r="G734" s="80" t="s">
        <v>3213</v>
      </c>
      <c r="H734" s="80" t="s">
        <v>3212</v>
      </c>
      <c r="I734" s="85"/>
      <c r="J734" s="48">
        <f>0.75*(W734/10000)</f>
        <v>0.48924428238065998</v>
      </c>
      <c r="K734" s="48"/>
      <c r="L734" s="89">
        <f>+L$5*E734</f>
        <v>2972.9851766720699</v>
      </c>
      <c r="M734" s="89">
        <f>+M$5*E734</f>
        <v>844.08387416298876</v>
      </c>
      <c r="N734" s="89">
        <f>+L734+M734</f>
        <v>3817.0690508350585</v>
      </c>
      <c r="O734" s="89">
        <f>+O$5*E734</f>
        <v>42204.19370814944</v>
      </c>
      <c r="P734" s="73">
        <v>1.498</v>
      </c>
      <c r="Q734" s="48" t="s">
        <v>3228</v>
      </c>
      <c r="R734" s="87">
        <v>6523.2570984087997</v>
      </c>
      <c r="S734" s="87">
        <v>100</v>
      </c>
      <c r="T734" s="87">
        <v>1.1718318462371999</v>
      </c>
      <c r="U734" s="87">
        <v>2.4353411197661998</v>
      </c>
      <c r="V734" s="87">
        <v>1.5786558923223999</v>
      </c>
      <c r="W734" s="87">
        <f>+(S734/100)*R734</f>
        <v>6523.2570984087997</v>
      </c>
      <c r="Z734" t="e">
        <v>#N/A</v>
      </c>
      <c r="AA734" t="e">
        <v>#N/A</v>
      </c>
    </row>
    <row r="735" spans="1:27">
      <c r="A735" s="49" t="s">
        <v>877</v>
      </c>
      <c r="B735" s="49" t="s">
        <v>15</v>
      </c>
      <c r="C735" s="49">
        <v>1354918</v>
      </c>
      <c r="D735" s="49" t="s">
        <v>875</v>
      </c>
      <c r="E735" s="126">
        <f>+IF(F735="x",1,0)+IF(G735="x",0.25,0)+IF(H735="x",1,0)+IF(I735="x",0.3,0)+J735</f>
        <v>1.5357083390131825</v>
      </c>
      <c r="F735" s="80" t="s">
        <v>3212</v>
      </c>
      <c r="G735" s="85"/>
      <c r="H735" s="85"/>
      <c r="I735" s="85"/>
      <c r="J735" s="48">
        <f>0.75*(W735/10000)</f>
        <v>0.53570833901318249</v>
      </c>
      <c r="K735" s="48"/>
      <c r="L735" s="89">
        <f>+L$5*E735</f>
        <v>1834.1462747928454</v>
      </c>
      <c r="M735" s="89">
        <f>+M$5*E735</f>
        <v>520.74706108752571</v>
      </c>
      <c r="N735" s="89">
        <f>+L735+M735</f>
        <v>2354.8933358803711</v>
      </c>
      <c r="O735" s="89">
        <f>+O$5*E735</f>
        <v>26037.353054376286</v>
      </c>
      <c r="P735" s="72"/>
      <c r="Q735" s="48"/>
      <c r="R735" s="87">
        <v>7142.7778535097004</v>
      </c>
      <c r="S735" s="87">
        <v>100</v>
      </c>
      <c r="T735" s="87">
        <v>1.9571883678436</v>
      </c>
      <c r="U735" s="87">
        <v>2.2989814281464001</v>
      </c>
      <c r="V735" s="87">
        <v>2.2002353631428</v>
      </c>
      <c r="W735" s="87">
        <v>7142.7778535091002</v>
      </c>
      <c r="Z735" t="e">
        <v>#N/A</v>
      </c>
      <c r="AA735" t="e">
        <v>#N/A</v>
      </c>
    </row>
    <row r="736" spans="1:27">
      <c r="A736" s="56" t="s">
        <v>876</v>
      </c>
      <c r="B736" s="56" t="s">
        <v>8</v>
      </c>
      <c r="C736" s="56">
        <v>1354918</v>
      </c>
      <c r="D736" s="56" t="s">
        <v>875</v>
      </c>
      <c r="E736" s="126">
        <f>+IF(F736="x",1,0)+IF(G736="x",0.25,0)+IF(H736="x",1,0)+IF(I736="x",0.3,0)+J736+K736</f>
        <v>0.18069579082780501</v>
      </c>
      <c r="F736" s="80" t="s">
        <v>3213</v>
      </c>
      <c r="G736" s="85"/>
      <c r="H736" s="85"/>
      <c r="I736" s="85"/>
      <c r="J736" s="48"/>
      <c r="K736" s="48">
        <v>0.18069579082780501</v>
      </c>
      <c r="L736" s="89">
        <f>+L$5*E736</f>
        <v>215.81084324288537</v>
      </c>
      <c r="M736" s="89">
        <f>+M$5*E736</f>
        <v>61.272573465955517</v>
      </c>
      <c r="N736" s="89">
        <f>+L736+M736</f>
        <v>277.0834167088409</v>
      </c>
      <c r="O736" s="89">
        <f>+O$5*E736</f>
        <v>3063.628673297776</v>
      </c>
      <c r="P736" s="72"/>
      <c r="Q736" s="48"/>
      <c r="R736" s="87">
        <v>1204.6386055186999</v>
      </c>
      <c r="S736" s="87">
        <v>100</v>
      </c>
      <c r="T736" s="87">
        <v>1.1684675216675</v>
      </c>
      <c r="U736" s="87">
        <v>2.1923747062682999</v>
      </c>
      <c r="V736" s="87">
        <v>1.6097146636510999</v>
      </c>
      <c r="W736" s="87">
        <v>1204.6386055119001</v>
      </c>
      <c r="Z736" t="e">
        <v>#N/A</v>
      </c>
      <c r="AA736" t="e">
        <v>#N/A</v>
      </c>
    </row>
    <row r="737" spans="1:27">
      <c r="A737" s="50" t="s">
        <v>880</v>
      </c>
      <c r="B737" s="50" t="s">
        <v>8</v>
      </c>
      <c r="C737" s="50">
        <v>1354896</v>
      </c>
      <c r="D737" s="50" t="s">
        <v>879</v>
      </c>
      <c r="E737" s="126">
        <f>+IF(F737="x",1,0)+IF(G737="x",0.25,0)+IF(H737="x",1,0)+IF(I737="x",0.3,0)+J737</f>
        <v>2.55816119577602</v>
      </c>
      <c r="F737" s="80" t="s">
        <v>3212</v>
      </c>
      <c r="G737" s="80" t="s">
        <v>3213</v>
      </c>
      <c r="H737" s="80" t="s">
        <v>3212</v>
      </c>
      <c r="I737" s="85"/>
      <c r="J737" s="48">
        <f>0.75*(W737/10000)</f>
        <v>0.55816119577601997</v>
      </c>
      <c r="K737" s="48"/>
      <c r="L737" s="89">
        <f>+L$5*E737</f>
        <v>3055.2948814273004</v>
      </c>
      <c r="M737" s="89">
        <f>+M$5*E737</f>
        <v>867.45307728453884</v>
      </c>
      <c r="N737" s="89">
        <f>+L737+M737</f>
        <v>3922.7479587118391</v>
      </c>
      <c r="O737" s="89">
        <f>+O$5*E737</f>
        <v>43372.653864226937</v>
      </c>
      <c r="P737" s="73">
        <v>2.0750000000000002</v>
      </c>
      <c r="Q737" s="48" t="s">
        <v>3228</v>
      </c>
      <c r="R737" s="87">
        <v>7442.1492770136001</v>
      </c>
      <c r="S737" s="87">
        <v>100</v>
      </c>
      <c r="T737" s="87">
        <v>0.40487390756607</v>
      </c>
      <c r="U737" s="87">
        <v>1.6757426261902</v>
      </c>
      <c r="V737" s="87">
        <v>1.0551676831395</v>
      </c>
      <c r="W737" s="87">
        <f>+(S737/100)*R737</f>
        <v>7442.1492770136001</v>
      </c>
      <c r="Z737" t="e">
        <v>#N/A</v>
      </c>
      <c r="AA737" t="e">
        <v>#N/A</v>
      </c>
    </row>
    <row r="738" spans="1:27">
      <c r="A738" s="49" t="s">
        <v>878</v>
      </c>
      <c r="B738" s="49" t="s">
        <v>8</v>
      </c>
      <c r="C738" s="49">
        <v>1354896</v>
      </c>
      <c r="D738" s="49" t="s">
        <v>879</v>
      </c>
      <c r="E738" s="126">
        <f>+IF(F738="x",1,0)+IF(G738="x",0.25,0)+IF(H738="x",1,0)+IF(I738="x",0.3,0)+J738</f>
        <v>0.41816650672583999</v>
      </c>
      <c r="F738" s="80" t="s">
        <v>3213</v>
      </c>
      <c r="G738" s="85"/>
      <c r="H738" s="85"/>
      <c r="I738" s="85"/>
      <c r="J738" s="48">
        <f>0.75*(W738/10000)</f>
        <v>0.41816650672583999</v>
      </c>
      <c r="K738" s="48"/>
      <c r="L738" s="89">
        <f>+L$5*E738</f>
        <v>499.42982079994619</v>
      </c>
      <c r="M738" s="89">
        <f>+M$5*E738</f>
        <v>141.79709381707602</v>
      </c>
      <c r="N738" s="89">
        <f>+L738+M738</f>
        <v>641.2269146170222</v>
      </c>
      <c r="O738" s="89">
        <f>+O$5*E738</f>
        <v>7089.854690853801</v>
      </c>
      <c r="P738" s="72"/>
      <c r="Q738" s="48"/>
      <c r="R738" s="87">
        <v>5575.553423024</v>
      </c>
      <c r="S738" s="87">
        <v>100</v>
      </c>
      <c r="T738" s="87">
        <v>0.97586065530777</v>
      </c>
      <c r="U738" s="87">
        <v>1.4342482089996</v>
      </c>
      <c r="V738" s="87">
        <v>1.2421131049342</v>
      </c>
      <c r="W738" s="87">
        <v>5575.5534230111998</v>
      </c>
      <c r="Z738" t="e">
        <v>#N/A</v>
      </c>
      <c r="AA738" t="e">
        <v>#N/A</v>
      </c>
    </row>
    <row r="739" spans="1:27">
      <c r="A739" s="50" t="s">
        <v>881</v>
      </c>
      <c r="B739" s="50" t="s">
        <v>8</v>
      </c>
      <c r="C739" s="50">
        <v>5444665</v>
      </c>
      <c r="D739" s="50" t="s">
        <v>882</v>
      </c>
      <c r="E739" s="126">
        <f>+IF(F739="x",1,0)+IF(G739="x",0.25,0)+IF(H739="x",1,0)+IF(I739="x",0.3,0)+J739</f>
        <v>2.3333346669861652</v>
      </c>
      <c r="F739" s="80" t="s">
        <v>3212</v>
      </c>
      <c r="G739" s="80" t="s">
        <v>3213</v>
      </c>
      <c r="H739" s="80" t="s">
        <v>3212</v>
      </c>
      <c r="I739" s="85"/>
      <c r="J739" s="48">
        <f>0.75*(W739/10000)</f>
        <v>0.33333466698616504</v>
      </c>
      <c r="K739" s="48"/>
      <c r="L739" s="89">
        <f>+L$5*E739</f>
        <v>2786.7772666050118</v>
      </c>
      <c r="M739" s="89">
        <f>+M$5*E739</f>
        <v>791.21610497177608</v>
      </c>
      <c r="N739" s="89">
        <f>+L739+M739</f>
        <v>3577.9933715767879</v>
      </c>
      <c r="O739" s="89">
        <f>+O$5*E739</f>
        <v>39560.805248588804</v>
      </c>
      <c r="P739" s="73">
        <v>1.24</v>
      </c>
      <c r="Q739" s="48" t="s">
        <v>3228</v>
      </c>
      <c r="R739" s="87">
        <v>4444.4622264822001</v>
      </c>
      <c r="S739" s="87">
        <v>100</v>
      </c>
      <c r="T739" s="87">
        <v>0.56394273042679</v>
      </c>
      <c r="U739" s="87">
        <v>1.4588496685028001</v>
      </c>
      <c r="V739" s="87">
        <v>1.1542855516076</v>
      </c>
      <c r="W739" s="87">
        <f>+(S739/100)*R739</f>
        <v>4444.4622264822001</v>
      </c>
      <c r="Z739" t="e">
        <v>#N/A</v>
      </c>
      <c r="AA739" t="e">
        <v>#N/A</v>
      </c>
    </row>
    <row r="740" spans="1:27">
      <c r="A740" s="49" t="s">
        <v>884</v>
      </c>
      <c r="B740" s="49" t="s">
        <v>8</v>
      </c>
      <c r="C740" s="49">
        <v>7845249</v>
      </c>
      <c r="D740" s="49" t="s">
        <v>883</v>
      </c>
      <c r="E740" s="126">
        <f>+IF(F740="x",1,0)+IF(G740="x",0.25,0)+IF(H740="x",1,0)+IF(I740="x",0.3,0)+J740</f>
        <v>4.00116481338135</v>
      </c>
      <c r="F740" s="80" t="s">
        <v>3213</v>
      </c>
      <c r="G740" s="85"/>
      <c r="H740" s="85"/>
      <c r="I740" s="85"/>
      <c r="J740" s="48">
        <f>0.75*(W740/10000)</f>
        <v>4.00116481338135</v>
      </c>
      <c r="K740" s="48"/>
      <c r="L740" s="89">
        <f>+L$5*E740</f>
        <v>4778.7209008784439</v>
      </c>
      <c r="M740" s="89">
        <f>+M$5*E740</f>
        <v>1356.7646698031447</v>
      </c>
      <c r="N740" s="89">
        <f>+L740+M740</f>
        <v>6135.4855706815888</v>
      </c>
      <c r="O740" s="89">
        <f>+O$5*E740</f>
        <v>67838.233490157232</v>
      </c>
      <c r="P740" s="72"/>
      <c r="Q740" s="48"/>
      <c r="R740" s="87">
        <v>53348.864178415002</v>
      </c>
      <c r="S740" s="87">
        <v>100</v>
      </c>
      <c r="T740" s="87">
        <v>0.55679357051848999</v>
      </c>
      <c r="U740" s="87">
        <v>2.3542823791504</v>
      </c>
      <c r="V740" s="87">
        <v>1.8670195466679</v>
      </c>
      <c r="W740" s="87">
        <v>53348.864178418</v>
      </c>
      <c r="Z740" t="e">
        <v>#N/A</v>
      </c>
      <c r="AA740" t="e">
        <v>#N/A</v>
      </c>
    </row>
    <row r="741" spans="1:27">
      <c r="A741" s="50" t="s">
        <v>886</v>
      </c>
      <c r="B741" s="50" t="s">
        <v>8</v>
      </c>
      <c r="C741" s="50">
        <v>7845249</v>
      </c>
      <c r="D741" s="50" t="s">
        <v>883</v>
      </c>
      <c r="E741" s="126">
        <f>+IF(F741="x",1,0)+IF(G741="x",0.25,0)+IF(H741="x",1,0)+IF(I741="x",0.3,0)+J741</f>
        <v>2.8813231404861499</v>
      </c>
      <c r="F741" s="80" t="s">
        <v>3212</v>
      </c>
      <c r="G741" s="80" t="s">
        <v>3213</v>
      </c>
      <c r="H741" s="80" t="s">
        <v>3212</v>
      </c>
      <c r="I741" s="85" t="s">
        <v>3213</v>
      </c>
      <c r="J741" s="48">
        <f>0.75*(W741/10000)</f>
        <v>0.8813231404861499</v>
      </c>
      <c r="K741" s="48"/>
      <c r="L741" s="89">
        <f>+L$5*E741</f>
        <v>3441.2576726600232</v>
      </c>
      <c r="M741" s="89">
        <f>+M$5*E741</f>
        <v>977.03484400937589</v>
      </c>
      <c r="N741" s="89">
        <f>+L741+M741</f>
        <v>4418.2925166693994</v>
      </c>
      <c r="O741" s="89">
        <f>+O$5*E741</f>
        <v>48851.742200468798</v>
      </c>
      <c r="P741" s="73">
        <v>1.2889999999999999</v>
      </c>
      <c r="Q741" s="48" t="s">
        <v>3228</v>
      </c>
      <c r="R741" s="87">
        <v>11750.975206482</v>
      </c>
      <c r="S741" s="87">
        <v>100</v>
      </c>
      <c r="T741" s="87">
        <v>0.46522122621536</v>
      </c>
      <c r="U741" s="87">
        <v>1.5966813564300999</v>
      </c>
      <c r="V741" s="87">
        <v>0.95621829738188002</v>
      </c>
      <c r="W741" s="87">
        <f>+(S741/100)*R741</f>
        <v>11750.975206482</v>
      </c>
      <c r="Z741" t="e">
        <v>#N/A</v>
      </c>
      <c r="AA741" t="e">
        <v>#N/A</v>
      </c>
    </row>
    <row r="742" spans="1:27">
      <c r="A742" s="49" t="s">
        <v>177</v>
      </c>
      <c r="B742" s="49" t="s">
        <v>15</v>
      </c>
      <c r="C742" s="49">
        <v>7845249</v>
      </c>
      <c r="D742" s="49" t="s">
        <v>883</v>
      </c>
      <c r="E742" s="126">
        <f>+IF(F742="x",1,0)+IF(G742="x",0.25,0)+IF(H742="x",1,0)+IF(I742="x",0.3,0)+J742</f>
        <v>1.9870614847532999</v>
      </c>
      <c r="F742" s="85"/>
      <c r="G742" s="85"/>
      <c r="H742" s="85"/>
      <c r="I742" s="85"/>
      <c r="J742" s="48">
        <f>0.75*(W742/10000)</f>
        <v>1.9870614847532999</v>
      </c>
      <c r="K742" s="48"/>
      <c r="L742" s="89">
        <f>+L$5*E742</f>
        <v>2373.2119748640112</v>
      </c>
      <c r="M742" s="89">
        <f>+M$5*E742</f>
        <v>673.79749272600247</v>
      </c>
      <c r="N742" s="89">
        <f>+L742+M742</f>
        <v>3047.0094675900136</v>
      </c>
      <c r="O742" s="89">
        <f>+O$5*E742</f>
        <v>33689.874636300126</v>
      </c>
      <c r="P742" s="72"/>
      <c r="Q742" s="48"/>
      <c r="R742" s="87">
        <v>26494.153130023002</v>
      </c>
      <c r="S742" s="87">
        <v>100</v>
      </c>
      <c r="T742" s="87">
        <v>1.9674916267395</v>
      </c>
      <c r="U742" s="87">
        <v>2.7572636604309002</v>
      </c>
      <c r="V742" s="87">
        <v>2.3297782851947999</v>
      </c>
      <c r="W742" s="87">
        <v>26494.153130044</v>
      </c>
      <c r="Z742" t="e">
        <v>#N/A</v>
      </c>
      <c r="AA742" t="e">
        <v>#N/A</v>
      </c>
    </row>
    <row r="743" spans="1:27">
      <c r="A743" s="49" t="s">
        <v>472</v>
      </c>
      <c r="B743" s="49" t="s">
        <v>8</v>
      </c>
      <c r="C743" s="49">
        <v>7845249</v>
      </c>
      <c r="D743" s="49" t="s">
        <v>883</v>
      </c>
      <c r="E743" s="126">
        <f>+IF(F743="x",1,0)+IF(G743="x",0.25,0)+IF(H743="x",1,0)+IF(I743="x",0.3,0)+J743</f>
        <v>1.439149380148725</v>
      </c>
      <c r="F743" s="80" t="s">
        <v>3213</v>
      </c>
      <c r="G743" s="85"/>
      <c r="H743" s="85"/>
      <c r="I743" s="85"/>
      <c r="J743" s="48">
        <f>0.75*(W743/10000)</f>
        <v>1.439149380148725</v>
      </c>
      <c r="K743" s="48"/>
      <c r="L743" s="89">
        <f>+L$5*E743</f>
        <v>1718.8227786575549</v>
      </c>
      <c r="M743" s="89">
        <f>+M$5*E743</f>
        <v>488.00464980215861</v>
      </c>
      <c r="N743" s="89">
        <f>+L743+M743</f>
        <v>2206.8274284597137</v>
      </c>
      <c r="O743" s="89">
        <f>+O$5*E743</f>
        <v>24400.23249010793</v>
      </c>
      <c r="P743" s="72"/>
      <c r="Q743" s="48"/>
      <c r="R743" s="87">
        <v>19188.658401995999</v>
      </c>
      <c r="S743" s="87">
        <v>100</v>
      </c>
      <c r="T743" s="87">
        <v>0.37648752331733998</v>
      </c>
      <c r="U743" s="87">
        <v>1.6092975139618</v>
      </c>
      <c r="V743" s="87">
        <v>0.90259349388990995</v>
      </c>
      <c r="W743" s="87">
        <v>19188.658401983001</v>
      </c>
      <c r="Z743" t="e">
        <v>#N/A</v>
      </c>
      <c r="AA743" t="e">
        <v>#N/A</v>
      </c>
    </row>
    <row r="744" spans="1:27">
      <c r="A744" s="49" t="s">
        <v>175</v>
      </c>
      <c r="B744" s="49" t="s">
        <v>15</v>
      </c>
      <c r="C744" s="49">
        <v>7845249</v>
      </c>
      <c r="D744" s="49" t="s">
        <v>883</v>
      </c>
      <c r="E744" s="126">
        <f>+IF(F744="x",1,0)+IF(G744="x",0.25,0)+IF(H744="x",1,0)+IF(I744="x",0.3,0)+J744</f>
        <v>1.3120410139872001</v>
      </c>
      <c r="F744" s="80" t="s">
        <v>3213</v>
      </c>
      <c r="G744" s="85"/>
      <c r="H744" s="85"/>
      <c r="I744" s="85"/>
      <c r="J744" s="48">
        <f>0.75*(W744/10000)</f>
        <v>1.3120410139872001</v>
      </c>
      <c r="K744" s="48"/>
      <c r="L744" s="89">
        <f>+L$5*E744</f>
        <v>1567.0131346206056</v>
      </c>
      <c r="M744" s="89">
        <f>+M$5*E744</f>
        <v>444.90316598734489</v>
      </c>
      <c r="N744" s="89">
        <f>+L744+M744</f>
        <v>2011.9163006079505</v>
      </c>
      <c r="O744" s="89">
        <f>+O$5*E744</f>
        <v>22245.158299367245</v>
      </c>
      <c r="P744" s="72"/>
      <c r="Q744" s="48"/>
      <c r="R744" s="92">
        <v>17493.880186499999</v>
      </c>
      <c r="S744" s="92">
        <v>100</v>
      </c>
      <c r="T744" s="92">
        <v>2.0196382999420002</v>
      </c>
      <c r="U744" s="92">
        <v>2.6698968410492001</v>
      </c>
      <c r="V744" s="93">
        <v>2.3927774870605001</v>
      </c>
      <c r="W744" s="92">
        <v>17493.880186496001</v>
      </c>
      <c r="Z744" t="e">
        <v>#N/A</v>
      </c>
      <c r="AA744" t="e">
        <v>#N/A</v>
      </c>
    </row>
    <row r="745" spans="1:27">
      <c r="A745" s="49" t="s">
        <v>208</v>
      </c>
      <c r="B745" s="49" t="s">
        <v>15</v>
      </c>
      <c r="C745" s="49">
        <v>7845249</v>
      </c>
      <c r="D745" s="49" t="s">
        <v>883</v>
      </c>
      <c r="E745" s="126">
        <f>+IF(F745="x",1,0)+IF(G745="x",0.25,0)+IF(H745="x",1,0)+IF(I745="x",0.3,0)+J745</f>
        <v>1.1353750154956499</v>
      </c>
      <c r="F745" s="85"/>
      <c r="G745" s="85"/>
      <c r="H745" s="85"/>
      <c r="I745" s="85"/>
      <c r="J745" s="48">
        <f>0.75*(W745/10000)</f>
        <v>1.1353750154956499</v>
      </c>
      <c r="K745" s="48"/>
      <c r="L745" s="89">
        <f>+L$5*E745</f>
        <v>1356.0152030576035</v>
      </c>
      <c r="M745" s="89">
        <f>+M$5*E745</f>
        <v>384.99706456727682</v>
      </c>
      <c r="N745" s="89">
        <f>+L745+M745</f>
        <v>1741.0122676248802</v>
      </c>
      <c r="O745" s="89">
        <f>+O$5*E745</f>
        <v>19249.853228363841</v>
      </c>
      <c r="P745" s="72"/>
      <c r="Q745" s="48"/>
      <c r="R745" s="87">
        <v>15138.333539945001</v>
      </c>
      <c r="S745" s="87">
        <v>100</v>
      </c>
      <c r="T745" s="87">
        <v>2.3436636924743999</v>
      </c>
      <c r="U745" s="87">
        <v>2.9538657665253001</v>
      </c>
      <c r="V745" s="87">
        <v>2.7701107407355998</v>
      </c>
      <c r="W745" s="87">
        <v>15138.333539941999</v>
      </c>
      <c r="Z745" t="e">
        <v>#N/A</v>
      </c>
      <c r="AA745" t="e">
        <v>#N/A</v>
      </c>
    </row>
    <row r="746" spans="1:27">
      <c r="A746" s="49" t="s">
        <v>206</v>
      </c>
      <c r="B746" s="49" t="s">
        <v>15</v>
      </c>
      <c r="C746" s="49">
        <v>7845249</v>
      </c>
      <c r="D746" s="49" t="s">
        <v>883</v>
      </c>
      <c r="E746" s="126">
        <f>+IF(F746="x",1,0)+IF(G746="x",0.25,0)+IF(H746="x",1,0)+IF(I746="x",0.3,0)+J746</f>
        <v>0.91090726424894997</v>
      </c>
      <c r="F746" s="85"/>
      <c r="G746" s="85"/>
      <c r="H746" s="85"/>
      <c r="I746" s="85"/>
      <c r="J746" s="48">
        <f>0.75*(W746/10000)</f>
        <v>0.91090726424894997</v>
      </c>
      <c r="K746" s="48"/>
      <c r="L746" s="89">
        <f>+L$5*E746</f>
        <v>1087.9260878908415</v>
      </c>
      <c r="M746" s="89">
        <f>+M$5*E746</f>
        <v>308.88175100079798</v>
      </c>
      <c r="N746" s="89">
        <f>+L746+M746</f>
        <v>1396.8078388916394</v>
      </c>
      <c r="O746" s="89">
        <f>+O$5*E746</f>
        <v>15444.087550039898</v>
      </c>
      <c r="P746" s="72"/>
      <c r="Q746" s="48"/>
      <c r="R746" s="87">
        <v>12145.430189995999</v>
      </c>
      <c r="S746" s="87">
        <v>100</v>
      </c>
      <c r="T746" s="87">
        <v>2.2415778636932</v>
      </c>
      <c r="U746" s="87">
        <v>2.8707041740417001</v>
      </c>
      <c r="V746" s="87">
        <v>2.7056841873213</v>
      </c>
      <c r="W746" s="87">
        <v>12145.430189986</v>
      </c>
      <c r="Z746" t="e">
        <v>#N/A</v>
      </c>
      <c r="AA746" t="e">
        <v>#N/A</v>
      </c>
    </row>
    <row r="747" spans="1:27">
      <c r="A747" s="49" t="s">
        <v>888</v>
      </c>
      <c r="B747" s="49" t="s">
        <v>15</v>
      </c>
      <c r="C747" s="49">
        <v>7845249</v>
      </c>
      <c r="D747" s="49" t="s">
        <v>883</v>
      </c>
      <c r="E747" s="126">
        <f>+IF(F747="x",1,0)+IF(G747="x",0.25,0)+IF(H747="x",1,0)+IF(I747="x",0.3,0)+J747</f>
        <v>0.62818799152498495</v>
      </c>
      <c r="F747" s="85"/>
      <c r="G747" s="85"/>
      <c r="H747" s="85"/>
      <c r="I747" s="85"/>
      <c r="J747" s="48">
        <f>0.75*(W747/10000)</f>
        <v>0.62818799152498495</v>
      </c>
      <c r="K747" s="48"/>
      <c r="L747" s="89">
        <f>+L$5*E747</f>
        <v>750.26529143256823</v>
      </c>
      <c r="M747" s="89">
        <f>+M$5*E747</f>
        <v>213.01378789628581</v>
      </c>
      <c r="N747" s="89">
        <f>+L747+M747</f>
        <v>963.2790793288541</v>
      </c>
      <c r="O747" s="89">
        <f>+O$5*E747</f>
        <v>10650.68939481429</v>
      </c>
      <c r="P747" s="72"/>
      <c r="Q747" s="48"/>
      <c r="R747" s="87">
        <v>8375.8398870011006</v>
      </c>
      <c r="S747" s="87">
        <v>100</v>
      </c>
      <c r="T747" s="87">
        <v>1.8708727359771999</v>
      </c>
      <c r="U747" s="87">
        <v>2.3522846698761</v>
      </c>
      <c r="V747" s="87">
        <v>2.2279808990866998</v>
      </c>
      <c r="W747" s="87">
        <v>8375.8398869998</v>
      </c>
      <c r="Z747" t="e">
        <v>#N/A</v>
      </c>
      <c r="AA747" t="e">
        <v>#N/A</v>
      </c>
    </row>
    <row r="748" spans="1:27">
      <c r="A748" s="49" t="s">
        <v>887</v>
      </c>
      <c r="B748" s="49" t="s">
        <v>15</v>
      </c>
      <c r="C748" s="49">
        <v>7845249</v>
      </c>
      <c r="D748" s="49" t="s">
        <v>883</v>
      </c>
      <c r="E748" s="126">
        <f>+IF(F748="x",1,0)+IF(G748="x",0.25,0)+IF(H748="x",1,0)+IF(I748="x",0.3,0)+J748</f>
        <v>0.47231602890104252</v>
      </c>
      <c r="F748" s="85"/>
      <c r="G748" s="85"/>
      <c r="H748" s="85"/>
      <c r="I748" s="85"/>
      <c r="J748" s="48">
        <f>0.75*(W748/10000)</f>
        <v>0.47231602890104252</v>
      </c>
      <c r="K748" s="48"/>
      <c r="L748" s="89">
        <f>+L$5*E748</f>
        <v>564.10235129052114</v>
      </c>
      <c r="M748" s="89">
        <f>+M$5*E748</f>
        <v>160.15878647425737</v>
      </c>
      <c r="N748" s="89">
        <f>+L748+M748</f>
        <v>724.26113776477848</v>
      </c>
      <c r="O748" s="89">
        <f>+O$5*E748</f>
        <v>8007.9393237128688</v>
      </c>
      <c r="P748" s="72"/>
      <c r="Q748" s="48"/>
      <c r="R748" s="87">
        <v>6297.5470520099998</v>
      </c>
      <c r="S748" s="87">
        <v>100</v>
      </c>
      <c r="T748" s="87">
        <v>2.0090198516846001</v>
      </c>
      <c r="U748" s="87">
        <v>2.6555984020232999</v>
      </c>
      <c r="V748" s="87">
        <v>2.4704690892615999</v>
      </c>
      <c r="W748" s="87">
        <v>6297.5470520138997</v>
      </c>
      <c r="Z748" t="e">
        <v>#N/A</v>
      </c>
      <c r="AA748" t="e">
        <v>#N/A</v>
      </c>
    </row>
    <row r="749" spans="1:27">
      <c r="A749" s="49" t="s">
        <v>885</v>
      </c>
      <c r="B749" s="49" t="s">
        <v>8</v>
      </c>
      <c r="C749" s="49">
        <v>7845249</v>
      </c>
      <c r="D749" s="49" t="s">
        <v>883</v>
      </c>
      <c r="E749" s="126">
        <f>+IF(F749="x",1,0)+IF(G749="x",0.25,0)+IF(H749="x",1,0)+IF(I749="x",0.3,0)+J749</f>
        <v>0.39348315266083506</v>
      </c>
      <c r="F749" s="80" t="s">
        <v>3213</v>
      </c>
      <c r="G749" s="85"/>
      <c r="H749" s="85"/>
      <c r="I749" s="85"/>
      <c r="J749" s="48">
        <f>0.75*(W749/10000)</f>
        <v>0.39348315266083506</v>
      </c>
      <c r="K749" s="48"/>
      <c r="L749" s="89">
        <f>+L$5*E749</f>
        <v>469.94969051894952</v>
      </c>
      <c r="M749" s="89">
        <f>+M$5*E749</f>
        <v>133.42715548920722</v>
      </c>
      <c r="N749" s="89">
        <f>+L749+M749</f>
        <v>603.37684600815669</v>
      </c>
      <c r="O749" s="89">
        <f>+O$5*E749</f>
        <v>6671.3577744603617</v>
      </c>
      <c r="P749" s="72"/>
      <c r="Q749" s="48"/>
      <c r="R749" s="87">
        <v>5246.4420354755002</v>
      </c>
      <c r="S749" s="87">
        <v>100</v>
      </c>
      <c r="T749" s="87">
        <v>1.9281711578369001</v>
      </c>
      <c r="U749" s="87">
        <v>2.4482727050781001</v>
      </c>
      <c r="V749" s="87">
        <v>2.1156298904252</v>
      </c>
      <c r="W749" s="87">
        <v>5246.4420354778003</v>
      </c>
      <c r="Z749" t="e">
        <v>#N/A</v>
      </c>
      <c r="AA749" t="e">
        <v>#N/A</v>
      </c>
    </row>
    <row r="750" spans="1:27">
      <c r="A750" s="50" t="s">
        <v>889</v>
      </c>
      <c r="B750" s="50" t="s">
        <v>8</v>
      </c>
      <c r="C750" s="50">
        <v>7845248</v>
      </c>
      <c r="D750" s="50" t="s">
        <v>890</v>
      </c>
      <c r="E750" s="126">
        <f>+IF(F750="x",1,0)+IF(G750="x",0.25,0)+IF(H750="x",1,0)+IF(I750="x",0.3,0)+J750</f>
        <v>2.7621642834193727</v>
      </c>
      <c r="F750" s="80" t="s">
        <v>3212</v>
      </c>
      <c r="G750" s="80" t="s">
        <v>3213</v>
      </c>
      <c r="H750" s="80" t="s">
        <v>3212</v>
      </c>
      <c r="I750" s="85"/>
      <c r="J750" s="48">
        <f>0.75*(W750/10000)</f>
        <v>0.7621642834193727</v>
      </c>
      <c r="K750" s="48"/>
      <c r="L750" s="89">
        <f>+L$5*E750</f>
        <v>3298.9423851503898</v>
      </c>
      <c r="M750" s="89">
        <f>+M$5*E750</f>
        <v>936.62897849200431</v>
      </c>
      <c r="N750" s="89">
        <f>+L750+M750</f>
        <v>4235.5713636423943</v>
      </c>
      <c r="O750" s="89">
        <f>+O$5*E750</f>
        <v>46831.448924600212</v>
      </c>
      <c r="P750" s="73">
        <v>1.8120000000000001</v>
      </c>
      <c r="Q750" s="48" t="s">
        <v>3228</v>
      </c>
      <c r="R750" s="87">
        <v>10318.191178012001</v>
      </c>
      <c r="S750" s="87">
        <v>98.488100000000003</v>
      </c>
      <c r="T750" s="87">
        <v>8.5054010152816995E-2</v>
      </c>
      <c r="U750" s="87">
        <v>1.4391894340514999</v>
      </c>
      <c r="V750" s="87">
        <v>0.78159961029225999</v>
      </c>
      <c r="W750" s="87">
        <f>+(S750/100)*R750</f>
        <v>10162.190445591637</v>
      </c>
      <c r="Z750" t="e">
        <v>#N/A</v>
      </c>
      <c r="AA750" t="e">
        <v>#N/A</v>
      </c>
    </row>
    <row r="751" spans="1:27">
      <c r="A751" s="50" t="s">
        <v>261</v>
      </c>
      <c r="B751" s="50" t="s">
        <v>8</v>
      </c>
      <c r="C751" s="50">
        <v>1354907</v>
      </c>
      <c r="D751" s="50" t="s">
        <v>891</v>
      </c>
      <c r="E751" s="126">
        <f>+IF(F751="x",1,0)+IF(G751="x",0.25,0)+IF(H751="x",1,0)+IF(I751="x",0.3,0)+J751</f>
        <v>2.9076342048155714</v>
      </c>
      <c r="F751" s="80" t="s">
        <v>3212</v>
      </c>
      <c r="G751" s="80" t="s">
        <v>3213</v>
      </c>
      <c r="H751" s="85"/>
      <c r="I751" s="80" t="s">
        <v>3212</v>
      </c>
      <c r="J751" s="48">
        <f>0.75*(W751/10000)</f>
        <v>1.6076342048155714</v>
      </c>
      <c r="K751" s="48"/>
      <c r="L751" s="89">
        <f>+L$5*E751</f>
        <v>3472.6818300990935</v>
      </c>
      <c r="M751" s="89">
        <f>+M$5*E751</f>
        <v>985.95672655410135</v>
      </c>
      <c r="N751" s="89">
        <f>+L751+M751</f>
        <v>4458.6385566531953</v>
      </c>
      <c r="O751" s="89">
        <f>+O$5*E751</f>
        <v>49297.836327705067</v>
      </c>
      <c r="P751" s="73">
        <v>2.343</v>
      </c>
      <c r="Q751" s="48">
        <v>1.881</v>
      </c>
      <c r="R751" s="87">
        <v>24465.715357983001</v>
      </c>
      <c r="S751" s="87">
        <v>87.612899999999996</v>
      </c>
      <c r="T751" s="87">
        <v>5.6352220475674002E-2</v>
      </c>
      <c r="U751" s="87">
        <v>1.9611834287643</v>
      </c>
      <c r="V751" s="87">
        <v>1.1514911908498999</v>
      </c>
      <c r="W751" s="87">
        <f>+(S751/100)*R751</f>
        <v>21435.122730874285</v>
      </c>
      <c r="Z751" t="e">
        <v>#N/A</v>
      </c>
      <c r="AA751" t="e">
        <v>#N/A</v>
      </c>
    </row>
    <row r="752" spans="1:27">
      <c r="A752" s="49" t="s">
        <v>182</v>
      </c>
      <c r="B752" s="49" t="s">
        <v>15</v>
      </c>
      <c r="C752" s="49">
        <v>1354907</v>
      </c>
      <c r="D752" s="49" t="s">
        <v>891</v>
      </c>
      <c r="E752" s="126">
        <f>+IF(F752="x",1,0)+IF(G752="x",0.25,0)+IF(H752="x",1,0)+IF(I752="x",0.3,0)+J752</f>
        <v>1.1335848864</v>
      </c>
      <c r="F752" s="85"/>
      <c r="G752" s="85"/>
      <c r="H752" s="85"/>
      <c r="I752" s="85"/>
      <c r="J752" s="48">
        <f>0.75*(W752/10000)</f>
        <v>1.1335848864</v>
      </c>
      <c r="K752" s="48"/>
      <c r="L752" s="89">
        <f>+L$5*E752</f>
        <v>1353.877193821882</v>
      </c>
      <c r="M752" s="89">
        <f>+M$5*E752</f>
        <v>384.39004535546087</v>
      </c>
      <c r="N752" s="89">
        <f>+L752+M752</f>
        <v>1738.2672391773428</v>
      </c>
      <c r="O752" s="89">
        <f>+O$5*E752</f>
        <v>19219.502267773045</v>
      </c>
      <c r="P752" s="127"/>
      <c r="Q752" s="48"/>
      <c r="R752" s="87">
        <v>15114.46515201</v>
      </c>
      <c r="S752" s="87">
        <v>100</v>
      </c>
      <c r="T752" s="87">
        <v>1.6926693916321001</v>
      </c>
      <c r="U752" s="87">
        <v>2.6627476215363002</v>
      </c>
      <c r="V752" s="87">
        <v>2.2463614609657001</v>
      </c>
      <c r="W752" s="87">
        <v>15114.465152000001</v>
      </c>
      <c r="Z752" t="e">
        <v>#N/A</v>
      </c>
      <c r="AA752" t="e">
        <v>#N/A</v>
      </c>
    </row>
    <row r="753" spans="1:27">
      <c r="A753" s="50" t="s">
        <v>892</v>
      </c>
      <c r="B753" s="50" t="s">
        <v>8</v>
      </c>
      <c r="C753" s="50">
        <v>8305760</v>
      </c>
      <c r="D753" s="50" t="s">
        <v>893</v>
      </c>
      <c r="E753" s="126">
        <f>+IF(F753="x",1,0)+IF(G753="x",0.25,0)+IF(H753="x",1,0)+IF(I753="x",0.3,0)+J753</f>
        <v>4.3248564090740267</v>
      </c>
      <c r="F753" s="85" t="s">
        <v>3212</v>
      </c>
      <c r="G753" s="85" t="s">
        <v>3213</v>
      </c>
      <c r="H753" s="80" t="s">
        <v>3212</v>
      </c>
      <c r="I753" s="85"/>
      <c r="J753" s="48">
        <f>0.75*(W753/10000)</f>
        <v>2.3248564090740267</v>
      </c>
      <c r="K753" s="48"/>
      <c r="L753" s="89">
        <f>+L$5*E753</f>
        <v>5165.3162714570617</v>
      </c>
      <c r="M753" s="89">
        <f>+M$5*E753</f>
        <v>1466.5260371627876</v>
      </c>
      <c r="N753" s="89">
        <f>+L753+M753</f>
        <v>6631.8423086198491</v>
      </c>
      <c r="O753" s="89">
        <f>+O$5*E753</f>
        <v>73326.301858139384</v>
      </c>
      <c r="P753" s="128">
        <v>1.7849999999999999</v>
      </c>
      <c r="Q753" s="48" t="s">
        <v>3228</v>
      </c>
      <c r="R753" s="87">
        <v>32129.326926059999</v>
      </c>
      <c r="S753" s="87">
        <v>96.479100000000003</v>
      </c>
      <c r="T753" s="87">
        <v>1.7978040501475001E-2</v>
      </c>
      <c r="U753" s="87">
        <v>1.2838003635405999</v>
      </c>
      <c r="V753" s="87">
        <v>0.6932449102746</v>
      </c>
      <c r="W753" s="87">
        <f>+(S753/100)*R753</f>
        <v>30998.085454320353</v>
      </c>
      <c r="Z753" t="e">
        <v>#N/A</v>
      </c>
      <c r="AA753" t="e">
        <v>#N/A</v>
      </c>
    </row>
    <row r="754" spans="1:27">
      <c r="A754" s="49" t="s">
        <v>368</v>
      </c>
      <c r="B754" s="49" t="s">
        <v>8</v>
      </c>
      <c r="C754" s="49">
        <v>8305760</v>
      </c>
      <c r="D754" s="49" t="s">
        <v>893</v>
      </c>
      <c r="E754" s="126">
        <f>+IF(F754="x",1,0)+IF(G754="x",0.25,0)+IF(H754="x",1,0)+IF(I754="x",0.3,0)+J754</f>
        <v>0.80194000706872504</v>
      </c>
      <c r="F754" s="85"/>
      <c r="G754" s="85"/>
      <c r="H754" s="85"/>
      <c r="I754" s="85"/>
      <c r="J754" s="48">
        <f>0.75*(W754/10000)</f>
        <v>0.80194000706872504</v>
      </c>
      <c r="K754" s="48"/>
      <c r="L754" s="89">
        <f>+L$5*E754</f>
        <v>957.78295865581299</v>
      </c>
      <c r="M754" s="89">
        <f>+M$5*E754</f>
        <v>271.9317797791573</v>
      </c>
      <c r="N754" s="89">
        <f>+L754+M754</f>
        <v>1229.7147384349703</v>
      </c>
      <c r="O754" s="89">
        <f>+O$5*E754</f>
        <v>13596.588988957865</v>
      </c>
      <c r="P754" s="72"/>
      <c r="Q754" s="48"/>
      <c r="R754" s="87">
        <v>10692.533427578001</v>
      </c>
      <c r="S754" s="87">
        <v>100</v>
      </c>
      <c r="T754" s="87">
        <v>1.0902472734451001</v>
      </c>
      <c r="U754" s="87">
        <v>2.1984724998474001</v>
      </c>
      <c r="V754" s="87">
        <v>1.7222213696099</v>
      </c>
      <c r="W754" s="87">
        <v>10692.533427582999</v>
      </c>
      <c r="Z754" t="e">
        <v>#N/A</v>
      </c>
      <c r="AA754" t="e">
        <v>#N/A</v>
      </c>
    </row>
    <row r="755" spans="1:27">
      <c r="A755" s="49" t="s">
        <v>894</v>
      </c>
      <c r="B755" s="49" t="s">
        <v>8</v>
      </c>
      <c r="C755" s="49">
        <v>8305760</v>
      </c>
      <c r="D755" s="49" t="s">
        <v>893</v>
      </c>
      <c r="E755" s="126">
        <f>+IF(F755="x",1,0)+IF(G755="x",0.25,0)+IF(H755="x",1,0)+IF(I755="x",0.3,0)+J755</f>
        <v>0.7766064374985</v>
      </c>
      <c r="F755" s="85"/>
      <c r="G755" s="85"/>
      <c r="H755" s="85"/>
      <c r="I755" s="85"/>
      <c r="J755" s="48">
        <f>0.75*(W755/10000)</f>
        <v>0.7766064374985</v>
      </c>
      <c r="K755" s="48"/>
      <c r="L755" s="89">
        <f>+L$5*E755</f>
        <v>927.52625490938965</v>
      </c>
      <c r="M755" s="89">
        <f>+M$5*E755</f>
        <v>263.34135830040941</v>
      </c>
      <c r="N755" s="89">
        <f>+L755+M755</f>
        <v>1190.8676132097989</v>
      </c>
      <c r="O755" s="89">
        <f>+O$5*E755</f>
        <v>13167.067915020471</v>
      </c>
      <c r="P755" s="127"/>
      <c r="Q755" s="48"/>
      <c r="R755" s="87">
        <v>10354.752499972999</v>
      </c>
      <c r="S755" s="87">
        <v>100</v>
      </c>
      <c r="T755" s="87">
        <v>0.74551045894623003</v>
      </c>
      <c r="U755" s="87">
        <v>1.7500729560852</v>
      </c>
      <c r="V755" s="87">
        <v>1.3812167758345</v>
      </c>
      <c r="W755" s="87">
        <v>10354.752499980001</v>
      </c>
      <c r="Z755" t="e">
        <v>#N/A</v>
      </c>
      <c r="AA755" t="e">
        <v>#N/A</v>
      </c>
    </row>
    <row r="756" spans="1:27">
      <c r="A756" s="49" t="s">
        <v>524</v>
      </c>
      <c r="B756" s="49" t="s">
        <v>15</v>
      </c>
      <c r="C756" s="49">
        <v>8305760</v>
      </c>
      <c r="D756" s="49" t="s">
        <v>893</v>
      </c>
      <c r="E756" s="126">
        <f>+IF(F756="x",1,0)+IF(G756="x",0.25,0)+IF(H756="x",1,0)+IF(I756="x",0.3,0)+J756</f>
        <v>0.56186528415117754</v>
      </c>
      <c r="F756" s="85"/>
      <c r="G756" s="85"/>
      <c r="H756" s="85"/>
      <c r="I756" s="85"/>
      <c r="J756" s="48">
        <f>0.75*(W756/10000)</f>
        <v>0.56186528415117754</v>
      </c>
      <c r="K756" s="48"/>
      <c r="L756" s="89">
        <f>+L$5*E756</f>
        <v>671.05393106318195</v>
      </c>
      <c r="M756" s="89">
        <f>+M$5*E756</f>
        <v>190.52426037931519</v>
      </c>
      <c r="N756" s="89">
        <f>+L756+M756</f>
        <v>861.5781914424972</v>
      </c>
      <c r="O756" s="89">
        <f>+O$5*E756</f>
        <v>9526.2130189657601</v>
      </c>
      <c r="P756" s="72"/>
      <c r="Q756" s="48"/>
      <c r="R756" s="87">
        <v>7491.5371220118004</v>
      </c>
      <c r="S756" s="87">
        <v>100</v>
      </c>
      <c r="T756" s="87">
        <v>1.85930788517</v>
      </c>
      <c r="U756" s="87">
        <v>2.3542823791504</v>
      </c>
      <c r="V756" s="87">
        <v>2.1825339823307002</v>
      </c>
      <c r="W756" s="87">
        <v>7491.5371220157003</v>
      </c>
      <c r="Z756" t="e">
        <v>#N/A</v>
      </c>
      <c r="AA756" t="e">
        <v>#N/A</v>
      </c>
    </row>
    <row r="757" spans="1:27">
      <c r="A757" s="49" t="s">
        <v>895</v>
      </c>
      <c r="B757" s="49" t="s">
        <v>8</v>
      </c>
      <c r="C757" s="49">
        <v>8305760</v>
      </c>
      <c r="D757" s="49" t="s">
        <v>893</v>
      </c>
      <c r="E757" s="126">
        <f>+IF(F757="x",1,0)+IF(G757="x",0.25,0)+IF(H757="x",1,0)+IF(I757="x",0.3,0)+J757</f>
        <v>0.49408453248883499</v>
      </c>
      <c r="F757" s="85"/>
      <c r="G757" s="85"/>
      <c r="H757" s="85"/>
      <c r="I757" s="85"/>
      <c r="J757" s="48">
        <f>0.75*(W757/10000)</f>
        <v>0.49408453248883499</v>
      </c>
      <c r="K757" s="48"/>
      <c r="L757" s="89">
        <f>+L$5*E757</f>
        <v>590.10118111325971</v>
      </c>
      <c r="M757" s="89">
        <f>+M$5*E757</f>
        <v>167.54032109228282</v>
      </c>
      <c r="N757" s="89">
        <f>+L757+M757</f>
        <v>757.64150220554257</v>
      </c>
      <c r="O757" s="89">
        <f>+O$5*E757</f>
        <v>8377.0160546141415</v>
      </c>
      <c r="P757" s="72"/>
      <c r="Q757" s="48"/>
      <c r="R757" s="87">
        <v>6587.7937665178997</v>
      </c>
      <c r="S757" s="87">
        <v>100</v>
      </c>
      <c r="T757" s="87">
        <v>0.46448528766632002</v>
      </c>
      <c r="U757" s="87">
        <v>1.1271495819091999</v>
      </c>
      <c r="V757" s="87">
        <v>0.79231370017017</v>
      </c>
      <c r="W757" s="87">
        <v>6587.7937665177997</v>
      </c>
      <c r="Z757" t="e">
        <v>#N/A</v>
      </c>
      <c r="AA757" t="e">
        <v>#N/A</v>
      </c>
    </row>
    <row r="758" spans="1:27">
      <c r="A758" s="50" t="s">
        <v>330</v>
      </c>
      <c r="B758" s="50" t="s">
        <v>8</v>
      </c>
      <c r="C758" s="50">
        <v>1354925</v>
      </c>
      <c r="D758" s="50" t="s">
        <v>896</v>
      </c>
      <c r="E758" s="126">
        <f>+IF(F758="x",1,0)+IF(G758="x",0.25,0)+IF(H758="x",1,0)+IF(I758="x",0.3,0)+J758</f>
        <v>4.3491207646234997</v>
      </c>
      <c r="F758" s="80" t="s">
        <v>3212</v>
      </c>
      <c r="G758" s="80" t="s">
        <v>3213</v>
      </c>
      <c r="H758" s="80" t="s">
        <v>3212</v>
      </c>
      <c r="I758" s="85"/>
      <c r="J758" s="48">
        <f>0.75*(W758/10000)</f>
        <v>2.3491207646235002</v>
      </c>
      <c r="K758" s="48"/>
      <c r="L758" s="89">
        <f>+L$5*E758</f>
        <v>5194.2959782221578</v>
      </c>
      <c r="M758" s="89">
        <f>+M$5*E758</f>
        <v>1474.7538962689575</v>
      </c>
      <c r="N758" s="89">
        <f>+L758+M758</f>
        <v>6669.0498744911156</v>
      </c>
      <c r="O758" s="89">
        <f>+O$5*E758</f>
        <v>73737.694813447888</v>
      </c>
      <c r="P758" s="73">
        <v>1.718</v>
      </c>
      <c r="Q758" s="48" t="s">
        <v>3228</v>
      </c>
      <c r="R758" s="87">
        <v>31321.61019498</v>
      </c>
      <c r="S758" s="87">
        <v>100</v>
      </c>
      <c r="T758" s="87">
        <v>0.25169256329535999</v>
      </c>
      <c r="U758" s="87">
        <v>2.1004869937896999</v>
      </c>
      <c r="V758" s="87">
        <v>1.5525793919477999</v>
      </c>
      <c r="W758" s="87">
        <f>+(S758/100)*R758</f>
        <v>31321.61019498</v>
      </c>
      <c r="Z758" t="e">
        <v>#N/A</v>
      </c>
      <c r="AA758" t="e">
        <v>#N/A</v>
      </c>
    </row>
    <row r="759" spans="1:27">
      <c r="A759" s="49" t="s">
        <v>224</v>
      </c>
      <c r="B759" s="49" t="s">
        <v>15</v>
      </c>
      <c r="C759" s="49">
        <v>1354925</v>
      </c>
      <c r="D759" s="49" t="s">
        <v>896</v>
      </c>
      <c r="E759" s="126">
        <f>+IF(F759="x",1,0)+IF(G759="x",0.25,0)+IF(H759="x",1,0)+IF(I759="x",0.3,0)+J759</f>
        <v>0.96250713105262498</v>
      </c>
      <c r="F759" s="80" t="s">
        <v>3213</v>
      </c>
      <c r="G759" s="85"/>
      <c r="H759" s="85"/>
      <c r="I759" s="85"/>
      <c r="J759" s="48">
        <f>0.75*(W759/10000)</f>
        <v>0.96250713105262498</v>
      </c>
      <c r="K759" s="48"/>
      <c r="L759" s="89">
        <f>+L$5*E759</f>
        <v>1149.5534822817467</v>
      </c>
      <c r="M759" s="89">
        <f>+M$5*E759</f>
        <v>326.37887484124542</v>
      </c>
      <c r="N759" s="89">
        <f>+L759+M759</f>
        <v>1475.932357122992</v>
      </c>
      <c r="O759" s="89">
        <f>+O$5*E759</f>
        <v>16318.943742062273</v>
      </c>
      <c r="P759" s="72"/>
      <c r="Q759" s="48"/>
      <c r="R759" s="87">
        <v>12833.428414029</v>
      </c>
      <c r="S759" s="87">
        <v>100</v>
      </c>
      <c r="T759" s="87">
        <v>1.8210388422012</v>
      </c>
      <c r="U759" s="87">
        <v>2.3659522533417001</v>
      </c>
      <c r="V759" s="87">
        <v>2.1692701458506001</v>
      </c>
      <c r="W759" s="87">
        <v>12833.428414034999</v>
      </c>
      <c r="Z759" t="e">
        <v>#N/A</v>
      </c>
      <c r="AA759" t="e">
        <v>#N/A</v>
      </c>
    </row>
    <row r="760" spans="1:27">
      <c r="A760" s="50" t="s">
        <v>897</v>
      </c>
      <c r="B760" s="50" t="s">
        <v>8</v>
      </c>
      <c r="C760" s="50">
        <v>5444486</v>
      </c>
      <c r="D760" s="50" t="s">
        <v>898</v>
      </c>
      <c r="E760" s="126">
        <f>+IF(F760="x",1,0)+IF(G760="x",0.25,0)+IF(H760="x",1,0)+IF(I760="x",0.3,0)+J760</f>
        <v>2.4353607117486424</v>
      </c>
      <c r="F760" s="80" t="s">
        <v>3212</v>
      </c>
      <c r="G760" s="80" t="s">
        <v>3213</v>
      </c>
      <c r="H760" s="80" t="s">
        <v>3212</v>
      </c>
      <c r="I760" s="85"/>
      <c r="J760" s="48">
        <f>0.75*(W760/10000)</f>
        <v>0.43536071174864255</v>
      </c>
      <c r="K760" s="48"/>
      <c r="L760" s="89">
        <f>+L$5*E760</f>
        <v>2908.6302807347602</v>
      </c>
      <c r="M760" s="89">
        <f>+M$5*E760</f>
        <v>825.81236365888105</v>
      </c>
      <c r="N760" s="89">
        <f>+L760+M760</f>
        <v>3734.4426443936413</v>
      </c>
      <c r="O760" s="89">
        <f>+O$5*E760</f>
        <v>41290.618182944054</v>
      </c>
      <c r="P760" s="73">
        <v>1.625</v>
      </c>
      <c r="Q760" s="48" t="s">
        <v>3228</v>
      </c>
      <c r="R760" s="87">
        <v>5804.8094899818998</v>
      </c>
      <c r="S760" s="87">
        <v>100</v>
      </c>
      <c r="T760" s="87">
        <v>0.57098680734634</v>
      </c>
      <c r="U760" s="87">
        <v>1.1266238689423</v>
      </c>
      <c r="V760" s="87">
        <v>0.86050526995303001</v>
      </c>
      <c r="W760" s="87">
        <f>+(S760/100)*R760</f>
        <v>5804.8094899818998</v>
      </c>
      <c r="Z760" t="e">
        <v>#N/A</v>
      </c>
      <c r="AA760" t="e">
        <v>#N/A</v>
      </c>
    </row>
    <row r="761" spans="1:27">
      <c r="A761" s="52" t="s">
        <v>2108</v>
      </c>
      <c r="B761" s="52" t="s">
        <v>8</v>
      </c>
      <c r="C761" s="52">
        <v>5444821</v>
      </c>
      <c r="D761" s="52" t="s">
        <v>2109</v>
      </c>
      <c r="E761" s="80">
        <f>+IF(F761="x",1,0)+IF(G761="x",0.25,0)+IF(H761="x",1,0)+IF(I761="x",0.3,0)</f>
        <v>2.25</v>
      </c>
      <c r="F761" s="80" t="s">
        <v>3212</v>
      </c>
      <c r="G761" s="80" t="s">
        <v>3212</v>
      </c>
      <c r="H761" s="80" t="s">
        <v>3212</v>
      </c>
      <c r="I761" s="85"/>
      <c r="J761" s="48"/>
      <c r="K761" s="48"/>
      <c r="L761" s="89">
        <f>+L$5*E761</f>
        <v>2687.2479711451756</v>
      </c>
      <c r="M761" s="89">
        <f>+M$5*E761</f>
        <v>762.95795085662758</v>
      </c>
      <c r="N761" s="89">
        <f>+L761+M761</f>
        <v>3450.2059220018032</v>
      </c>
      <c r="O761" s="89">
        <f>+O$5*E761</f>
        <v>38147.897542831379</v>
      </c>
      <c r="P761" s="75">
        <v>1.1659999999999999</v>
      </c>
      <c r="Q761" s="48" t="s">
        <v>3228</v>
      </c>
      <c r="R761" s="87">
        <v>1316.5387525142</v>
      </c>
      <c r="S761" s="87">
        <v>100</v>
      </c>
      <c r="T761" s="87">
        <v>1.0508217811584</v>
      </c>
      <c r="U761" s="87">
        <v>1.6878331899643</v>
      </c>
      <c r="V761" s="87">
        <v>1.3388390740286</v>
      </c>
      <c r="W761" s="87">
        <f>+(S761/100)*R761</f>
        <v>1316.5387525142</v>
      </c>
      <c r="Z761" t="e">
        <v>#N/A</v>
      </c>
      <c r="AA761" t="e">
        <v>#N/A</v>
      </c>
    </row>
    <row r="762" spans="1:27">
      <c r="A762" s="50" t="s">
        <v>902</v>
      </c>
      <c r="B762" s="50" t="s">
        <v>8</v>
      </c>
      <c r="C762" s="50">
        <v>1354912</v>
      </c>
      <c r="D762" s="50" t="s">
        <v>900</v>
      </c>
      <c r="E762" s="126">
        <f>+IF(F762="x",1,0)+IF(G762="x",0.25,0)+IF(H762="x",1,0)+IF(I762="x",0.3,0)+J762</f>
        <v>3.3651971402115248</v>
      </c>
      <c r="F762" s="80" t="s">
        <v>3212</v>
      </c>
      <c r="G762" s="80" t="s">
        <v>3213</v>
      </c>
      <c r="H762" s="85"/>
      <c r="I762" s="85"/>
      <c r="J762" s="48">
        <f>0.75*(W762/10000)</f>
        <v>2.3651971402115248</v>
      </c>
      <c r="K762" s="48"/>
      <c r="L762" s="89">
        <f>+L$5*E762</f>
        <v>4019.1640833497631</v>
      </c>
      <c r="M762" s="89">
        <f>+M$5*E762</f>
        <v>1141.1128508108304</v>
      </c>
      <c r="N762" s="89">
        <f>+L762+M762</f>
        <v>5160.2769341605936</v>
      </c>
      <c r="O762" s="89">
        <f>+O$5*E762</f>
        <v>57055.642540541514</v>
      </c>
      <c r="P762" s="73" t="e">
        <v>#N/A</v>
      </c>
      <c r="Q762" s="48" t="e">
        <v>#N/A</v>
      </c>
      <c r="R762" s="87">
        <v>51929.854217966997</v>
      </c>
      <c r="S762" s="87">
        <v>60.728000000000002</v>
      </c>
      <c r="T762" s="87">
        <v>1.6716424375772001E-2</v>
      </c>
      <c r="U762" s="87">
        <v>1.2499469518660999</v>
      </c>
      <c r="V762" s="87">
        <v>0.46219187118344002</v>
      </c>
      <c r="W762" s="87">
        <f>+(S762/100)*R762</f>
        <v>31535.961869487001</v>
      </c>
      <c r="Z762" t="e">
        <v>#N/A</v>
      </c>
      <c r="AA762" t="e">
        <v>#N/A</v>
      </c>
    </row>
    <row r="763" spans="1:27">
      <c r="A763" s="49" t="s">
        <v>901</v>
      </c>
      <c r="B763" s="49" t="s">
        <v>8</v>
      </c>
      <c r="C763" s="49">
        <v>1354912</v>
      </c>
      <c r="D763" s="49" t="s">
        <v>900</v>
      </c>
      <c r="E763" s="126">
        <f>+IF(F763="x",1,0)+IF(G763="x",0.25,0)+IF(H763="x",1,0)+IF(I763="x",0.3,0)+J763</f>
        <v>0.63161960808230244</v>
      </c>
      <c r="F763" s="85"/>
      <c r="G763" s="85"/>
      <c r="H763" s="85"/>
      <c r="I763" s="85"/>
      <c r="J763" s="48">
        <f>0.75*(W763/10000)</f>
        <v>0.63161960808230244</v>
      </c>
      <c r="K763" s="48"/>
      <c r="L763" s="89">
        <f>+L$5*E763</f>
        <v>754.36378237985696</v>
      </c>
      <c r="M763" s="89">
        <f>+M$5*E763</f>
        <v>214.17742306815097</v>
      </c>
      <c r="N763" s="89">
        <f>+L763+M763</f>
        <v>968.54120544800799</v>
      </c>
      <c r="O763" s="89">
        <f>+O$5*E763</f>
        <v>10708.871153407548</v>
      </c>
      <c r="P763" s="72"/>
      <c r="Q763" s="48"/>
      <c r="R763" s="87">
        <v>8522.8037709562996</v>
      </c>
      <c r="S763" s="87">
        <v>98.8125</v>
      </c>
      <c r="T763" s="87">
        <v>3.5325273871422001E-2</v>
      </c>
      <c r="U763" s="87">
        <v>0.96082639694214</v>
      </c>
      <c r="V763" s="87">
        <v>0.62861369646492005</v>
      </c>
      <c r="W763" s="87">
        <v>8421.5947744306995</v>
      </c>
      <c r="Z763" t="e">
        <v>#N/A</v>
      </c>
      <c r="AA763" t="e">
        <v>#N/A</v>
      </c>
    </row>
    <row r="764" spans="1:27">
      <c r="A764" s="49" t="s">
        <v>468</v>
      </c>
      <c r="B764" s="49" t="s">
        <v>15</v>
      </c>
      <c r="C764" s="49">
        <v>1354912</v>
      </c>
      <c r="D764" s="49" t="s">
        <v>900</v>
      </c>
      <c r="E764" s="126">
        <f>+IF(F764="x",1,0)+IF(G764="x",0.25,0)+IF(H764="x",1,0)+IF(I764="x",0.3,0)+J764</f>
        <v>0.55254441645158248</v>
      </c>
      <c r="F764" s="85"/>
      <c r="G764" s="85"/>
      <c r="H764" s="85"/>
      <c r="I764" s="85"/>
      <c r="J764" s="48">
        <f>0.75*(W764/10000)</f>
        <v>0.55254441645158248</v>
      </c>
      <c r="K764" s="48"/>
      <c r="L764" s="89">
        <f>+L$5*E764</f>
        <v>659.92171647871555</v>
      </c>
      <c r="M764" s="89">
        <f>+M$5*E764</f>
        <v>187.36362477029797</v>
      </c>
      <c r="N764" s="89">
        <f>+L764+M764</f>
        <v>847.28534124901353</v>
      </c>
      <c r="O764" s="89">
        <f>+O$5*E764</f>
        <v>9368.1812385148987</v>
      </c>
      <c r="P764" s="72"/>
      <c r="Q764" s="48"/>
      <c r="R764" s="87">
        <v>7367.2588860275</v>
      </c>
      <c r="S764" s="87">
        <v>100</v>
      </c>
      <c r="T764" s="87">
        <v>2.4822313785553001</v>
      </c>
      <c r="U764" s="87">
        <v>2.9355723857879998</v>
      </c>
      <c r="V764" s="87">
        <v>2.7758474029207001</v>
      </c>
      <c r="W764" s="87">
        <v>7367.2588860210999</v>
      </c>
      <c r="Z764" t="e">
        <v>#N/A</v>
      </c>
      <c r="AA764" t="e">
        <v>#N/A</v>
      </c>
    </row>
    <row r="765" spans="1:27">
      <c r="A765" s="49" t="s">
        <v>847</v>
      </c>
      <c r="B765" s="49" t="s">
        <v>15</v>
      </c>
      <c r="C765" s="49">
        <v>1354912</v>
      </c>
      <c r="D765" s="49" t="s">
        <v>900</v>
      </c>
      <c r="E765" s="126">
        <f>+IF(F765="x",1,0)+IF(G765="x",0.25,0)+IF(H765="x",1,0)+IF(I765="x",0.3,0)+J765</f>
        <v>0.52294825304925752</v>
      </c>
      <c r="F765" s="85"/>
      <c r="G765" s="85"/>
      <c r="H765" s="85"/>
      <c r="I765" s="85"/>
      <c r="J765" s="48">
        <f>0.75*(W765/10000)</f>
        <v>0.52294825304925752</v>
      </c>
      <c r="K765" s="48"/>
      <c r="L765" s="89">
        <f>+L$5*E765</f>
        <v>624.57405867579166</v>
      </c>
      <c r="M765" s="89">
        <f>+M$5*E765</f>
        <v>177.32779002245096</v>
      </c>
      <c r="N765" s="89">
        <f>+L765+M765</f>
        <v>801.90184869824259</v>
      </c>
      <c r="O765" s="89">
        <f>+O$5*E765</f>
        <v>8866.3895011225486</v>
      </c>
      <c r="P765" s="72"/>
      <c r="Q765" s="48"/>
      <c r="R765" s="87">
        <v>6972.6433739901004</v>
      </c>
      <c r="S765" s="87">
        <v>100</v>
      </c>
      <c r="T765" s="87">
        <v>2.4761333465575999</v>
      </c>
      <c r="U765" s="87">
        <v>2.9547069072722998</v>
      </c>
      <c r="V765" s="87">
        <v>2.7902762279501001</v>
      </c>
      <c r="W765" s="87">
        <v>6972.6433739901004</v>
      </c>
      <c r="Z765" t="e">
        <v>#N/A</v>
      </c>
      <c r="AA765" t="e">
        <v>#N/A</v>
      </c>
    </row>
    <row r="766" spans="1:27">
      <c r="A766" s="49" t="s">
        <v>481</v>
      </c>
      <c r="B766" s="49" t="s">
        <v>15</v>
      </c>
      <c r="C766" s="49">
        <v>1354912</v>
      </c>
      <c r="D766" s="49" t="s">
        <v>900</v>
      </c>
      <c r="E766" s="126">
        <f>+IF(F766="x",1,0)+IF(G766="x",0.25,0)+IF(H766="x",1,0)+IF(I766="x",0.3,0)+J766</f>
        <v>0.48772036833453747</v>
      </c>
      <c r="F766" s="85"/>
      <c r="G766" s="85"/>
      <c r="H766" s="85"/>
      <c r="I766" s="85"/>
      <c r="J766" s="48">
        <f>0.75*(W766/10000)</f>
        <v>0.48772036833453747</v>
      </c>
      <c r="K766" s="48"/>
      <c r="L766" s="89">
        <f>+L$5*E766</f>
        <v>582.50025346362827</v>
      </c>
      <c r="M766" s="89">
        <f>+M$5*E766</f>
        <v>165.38228125135927</v>
      </c>
      <c r="N766" s="89">
        <f>+L766+M766</f>
        <v>747.88253471498751</v>
      </c>
      <c r="O766" s="89">
        <f>+O$5*E766</f>
        <v>8269.1140625679636</v>
      </c>
      <c r="P766" s="72"/>
      <c r="Q766" s="48"/>
      <c r="R766" s="87">
        <v>6502.9382444629</v>
      </c>
      <c r="S766" s="87">
        <v>100</v>
      </c>
      <c r="T766" s="87">
        <v>1.9911469221114999</v>
      </c>
      <c r="U766" s="87">
        <v>2.5460481643677002</v>
      </c>
      <c r="V766" s="87">
        <v>2.3847099165254999</v>
      </c>
      <c r="W766" s="87">
        <v>6502.9382444604998</v>
      </c>
      <c r="Z766" t="e">
        <v>#N/A</v>
      </c>
      <c r="AA766" t="e">
        <v>#N/A</v>
      </c>
    </row>
    <row r="767" spans="1:27">
      <c r="A767" s="49" t="s">
        <v>903</v>
      </c>
      <c r="B767" s="49" t="s">
        <v>15</v>
      </c>
      <c r="C767" s="49">
        <v>1354912</v>
      </c>
      <c r="D767" s="49" t="s">
        <v>900</v>
      </c>
      <c r="E767" s="126">
        <f>+IF(F767="x",1,0)+IF(G767="x",0.25,0)+IF(H767="x",1,0)+IF(I767="x",0.3,0)+J767</f>
        <v>0.43189607658557994</v>
      </c>
      <c r="F767" s="85"/>
      <c r="G767" s="85"/>
      <c r="H767" s="85"/>
      <c r="I767" s="85"/>
      <c r="J767" s="48">
        <f>0.75*(W767/10000)</f>
        <v>0.43189607658557994</v>
      </c>
      <c r="K767" s="48"/>
      <c r="L767" s="89">
        <f>+L$5*E767</f>
        <v>515.8274913556271</v>
      </c>
      <c r="M767" s="89">
        <f>+M$5*E767</f>
        <v>146.45268692211164</v>
      </c>
      <c r="N767" s="89">
        <f>+L767+M767</f>
        <v>662.28017827773874</v>
      </c>
      <c r="O767" s="89">
        <f>+O$5*E767</f>
        <v>7322.6343461055812</v>
      </c>
      <c r="P767" s="72"/>
      <c r="Q767" s="48"/>
      <c r="R767" s="87">
        <v>5758.6143544752003</v>
      </c>
      <c r="S767" s="87">
        <v>100</v>
      </c>
      <c r="T767" s="87">
        <v>2.1997342109679998</v>
      </c>
      <c r="U767" s="87">
        <v>2.6997549533843999</v>
      </c>
      <c r="V767" s="87">
        <v>2.4902420049942999</v>
      </c>
      <c r="W767" s="87">
        <v>5758.6143544744</v>
      </c>
      <c r="Z767" t="e">
        <v>#N/A</v>
      </c>
      <c r="AA767" t="e">
        <v>#N/A</v>
      </c>
    </row>
    <row r="768" spans="1:27">
      <c r="A768" s="50" t="s">
        <v>899</v>
      </c>
      <c r="B768" s="50" t="s">
        <v>8</v>
      </c>
      <c r="C768" s="50">
        <v>1354912</v>
      </c>
      <c r="D768" s="50" t="s">
        <v>900</v>
      </c>
      <c r="E768" s="126">
        <f>+IF(F768="x",1,0)+IF(G768="x",0.25,0)+IF(H768="x",1,0)+IF(I768="x",0.3,0)+J768</f>
        <v>0.33162672725386888</v>
      </c>
      <c r="F768" s="85" t="s">
        <v>3213</v>
      </c>
      <c r="G768" s="85"/>
      <c r="H768" s="85"/>
      <c r="I768" s="85"/>
      <c r="J768" s="48">
        <f>0.75*(W768/10000)</f>
        <v>0.33162672725386888</v>
      </c>
      <c r="K768" s="48"/>
      <c r="L768" s="89">
        <f>+L$5*E768</f>
        <v>396.07255555132161</v>
      </c>
      <c r="M768" s="89">
        <f>+M$5*E768</f>
        <v>112.45211034440068</v>
      </c>
      <c r="N768" s="89">
        <f>+L768+M768</f>
        <v>508.52466589572231</v>
      </c>
      <c r="O768" s="89">
        <f>+O$5*E768</f>
        <v>5622.605517220034</v>
      </c>
      <c r="P768" s="73" t="e">
        <v>#N/A</v>
      </c>
      <c r="Q768" s="48" t="e">
        <v>#N/A</v>
      </c>
      <c r="R768" s="87">
        <v>66267.361509452996</v>
      </c>
      <c r="S768" s="87">
        <v>6.6725000000000003</v>
      </c>
      <c r="T768" s="87">
        <v>2.4286124855279999E-2</v>
      </c>
      <c r="U768" s="87">
        <v>0.74929529428482</v>
      </c>
      <c r="V768" s="87">
        <v>0.20244441746274999</v>
      </c>
      <c r="W768" s="87">
        <f>+(S768/100)*R768</f>
        <v>4421.689696718252</v>
      </c>
      <c r="Z768" t="e">
        <v>#N/A</v>
      </c>
      <c r="AA768" t="e">
        <v>#N/A</v>
      </c>
    </row>
    <row r="769" spans="1:27">
      <c r="A769" s="50" t="s">
        <v>906</v>
      </c>
      <c r="B769" s="50" t="s">
        <v>8</v>
      </c>
      <c r="C769" s="50">
        <v>1354921</v>
      </c>
      <c r="D769" s="50" t="s">
        <v>905</v>
      </c>
      <c r="E769" s="126">
        <f>+IF(F769="x",1,0)+IF(G769="x",0.25,0)+IF(H769="x",1,0)+IF(I769="x",0.3,0)+J769</f>
        <v>5.6430029532417585</v>
      </c>
      <c r="F769" s="80" t="s">
        <v>3212</v>
      </c>
      <c r="G769" s="80" t="s">
        <v>3213</v>
      </c>
      <c r="H769" s="80" t="s">
        <v>3212</v>
      </c>
      <c r="I769" s="85"/>
      <c r="J769" s="48">
        <f>0.75*(W769/10000)</f>
        <v>3.6430029532417589</v>
      </c>
      <c r="K769" s="48"/>
      <c r="L769" s="89">
        <f>+L$5*E769</f>
        <v>6739.6214387845112</v>
      </c>
      <c r="M769" s="89">
        <f>+M$5*E769</f>
        <v>1913.4995421703243</v>
      </c>
      <c r="N769" s="89">
        <f>+L769+M769</f>
        <v>8653.1209809548345</v>
      </c>
      <c r="O769" s="89">
        <f>+O$5*E769</f>
        <v>95674.977108516221</v>
      </c>
      <c r="P769" s="73">
        <v>1.9830000000000001</v>
      </c>
      <c r="Q769" s="48" t="s">
        <v>3228</v>
      </c>
      <c r="R769" s="87">
        <v>51210.941015976998</v>
      </c>
      <c r="S769" s="87">
        <v>94.849599999999995</v>
      </c>
      <c r="T769" s="87">
        <v>4.4051457196473999E-2</v>
      </c>
      <c r="U769" s="87">
        <v>2.1837537288665998</v>
      </c>
      <c r="V769" s="87">
        <v>1.1047387883599999</v>
      </c>
      <c r="W769" s="87">
        <f>+(S769/100)*R769</f>
        <v>48573.372709890122</v>
      </c>
      <c r="Z769" t="e">
        <v>#N/A</v>
      </c>
      <c r="AA769" t="e">
        <v>#N/A</v>
      </c>
    </row>
    <row r="770" spans="1:27">
      <c r="A770" s="49" t="s">
        <v>904</v>
      </c>
      <c r="B770" s="49" t="s">
        <v>8</v>
      </c>
      <c r="C770" s="49">
        <v>1354921</v>
      </c>
      <c r="D770" s="49" t="s">
        <v>905</v>
      </c>
      <c r="E770" s="126">
        <f>+IF(F770="x",1,0)+IF(G770="x",0.25,0)+IF(H770="x",1,0)+IF(I770="x",0.3,0)+J770</f>
        <v>1.6095227982114753</v>
      </c>
      <c r="F770" s="85"/>
      <c r="G770" s="85"/>
      <c r="H770" s="85"/>
      <c r="I770" s="85"/>
      <c r="J770" s="48">
        <f>0.75*(W770/10000)</f>
        <v>1.6095227982114753</v>
      </c>
      <c r="K770" s="48"/>
      <c r="L770" s="89">
        <f>+L$5*E770</f>
        <v>1922.3052773358636</v>
      </c>
      <c r="M770" s="89">
        <f>+M$5*E770</f>
        <v>545.7769848802011</v>
      </c>
      <c r="N770" s="89">
        <f>+L770+M770</f>
        <v>2468.0822622160649</v>
      </c>
      <c r="O770" s="89">
        <f>+O$5*E770</f>
        <v>27288.849244010053</v>
      </c>
      <c r="P770" s="72"/>
      <c r="Q770" s="48"/>
      <c r="R770" s="87">
        <v>31150.708311487</v>
      </c>
      <c r="S770" s="87">
        <v>68.891900000000007</v>
      </c>
      <c r="T770" s="87">
        <v>2.0816678181291001E-2</v>
      </c>
      <c r="U770" s="87">
        <v>2.2331671714782999</v>
      </c>
      <c r="V770" s="87">
        <v>1.379088319019</v>
      </c>
      <c r="W770" s="87">
        <v>21460.303976153002</v>
      </c>
      <c r="Z770" t="e">
        <v>#N/A</v>
      </c>
      <c r="AA770" t="e">
        <v>#N/A</v>
      </c>
    </row>
    <row r="771" spans="1:27">
      <c r="A771" s="49" t="s">
        <v>907</v>
      </c>
      <c r="B771" s="49" t="s">
        <v>15</v>
      </c>
      <c r="C771" s="49">
        <v>1354921</v>
      </c>
      <c r="D771" s="49" t="s">
        <v>905</v>
      </c>
      <c r="E771" s="126">
        <f>+IF(F771="x",1,0)+IF(G771="x",0.25,0)+IF(H771="x",1,0)+IF(I771="x",0.3,0)+J771</f>
        <v>0.90230677725135</v>
      </c>
      <c r="F771" s="85"/>
      <c r="G771" s="85"/>
      <c r="H771" s="85"/>
      <c r="I771" s="85"/>
      <c r="J771" s="48">
        <f>0.75*(W771/10000)</f>
        <v>0.90230677725135</v>
      </c>
      <c r="K771" s="48"/>
      <c r="L771" s="89">
        <f>+L$5*E771</f>
        <v>1077.654247341881</v>
      </c>
      <c r="M771" s="89">
        <f>+M$5*E771</f>
        <v>305.96539102921668</v>
      </c>
      <c r="N771" s="89">
        <f>+L771+M771</f>
        <v>1383.6196383710976</v>
      </c>
      <c r="O771" s="89">
        <f>+O$5*E771</f>
        <v>15298.269551460833</v>
      </c>
      <c r="P771" s="72"/>
      <c r="Q771" s="48"/>
      <c r="R771" s="87">
        <v>12030.757030012999</v>
      </c>
      <c r="S771" s="87">
        <v>100</v>
      </c>
      <c r="T771" s="87">
        <v>1.7947552204132</v>
      </c>
      <c r="U771" s="87">
        <v>2.7996330261229998</v>
      </c>
      <c r="V771" s="87">
        <v>2.3749521470091999</v>
      </c>
      <c r="W771" s="87">
        <v>12030.757030018</v>
      </c>
      <c r="Z771" t="e">
        <v>#N/A</v>
      </c>
      <c r="AA771" t="e">
        <v>#N/A</v>
      </c>
    </row>
    <row r="772" spans="1:27">
      <c r="A772" s="49" t="s">
        <v>221</v>
      </c>
      <c r="B772" s="49" t="s">
        <v>15</v>
      </c>
      <c r="C772" s="49">
        <v>1354921</v>
      </c>
      <c r="D772" s="49" t="s">
        <v>905</v>
      </c>
      <c r="E772" s="126">
        <f>+IF(F772="x",1,0)+IF(G772="x",0.25,0)+IF(H772="x",1,0)+IF(I772="x",0.3,0)+J772</f>
        <v>0.8546910323612249</v>
      </c>
      <c r="F772" s="85"/>
      <c r="G772" s="85"/>
      <c r="H772" s="85"/>
      <c r="I772" s="85"/>
      <c r="J772" s="48">
        <f>0.75*(W772/10000)</f>
        <v>0.8546910323612249</v>
      </c>
      <c r="K772" s="48"/>
      <c r="L772" s="89">
        <f>+L$5*E772</f>
        <v>1020.7852189638566</v>
      </c>
      <c r="M772" s="89">
        <f>+M$5*E772</f>
        <v>289.81925274038031</v>
      </c>
      <c r="N772" s="89">
        <f>+L772+M772</f>
        <v>1310.6044717042369</v>
      </c>
      <c r="O772" s="89">
        <f>+O$5*E772</f>
        <v>14490.962637019016</v>
      </c>
      <c r="P772" s="72"/>
      <c r="Q772" s="48"/>
      <c r="R772" s="87">
        <v>11395.880431482001</v>
      </c>
      <c r="S772" s="87">
        <v>100</v>
      </c>
      <c r="T772" s="87">
        <v>1.9564523696899001</v>
      </c>
      <c r="U772" s="87">
        <v>2.8103568553925</v>
      </c>
      <c r="V772" s="87">
        <v>2.4460757027216</v>
      </c>
      <c r="W772" s="87">
        <v>11395.880431482999</v>
      </c>
      <c r="Z772" t="e">
        <v>#N/A</v>
      </c>
      <c r="AA772" t="e">
        <v>#N/A</v>
      </c>
    </row>
    <row r="773" spans="1:27">
      <c r="A773" s="49" t="s">
        <v>909</v>
      </c>
      <c r="B773" s="49" t="s">
        <v>15</v>
      </c>
      <c r="C773" s="49">
        <v>1354921</v>
      </c>
      <c r="D773" s="49" t="s">
        <v>905</v>
      </c>
      <c r="E773" s="126">
        <f>+IF(F773="x",1,0)+IF(G773="x",0.25,0)+IF(H773="x",1,0)+IF(I773="x",0.3,0)+J773</f>
        <v>0.46260212448969751</v>
      </c>
      <c r="F773" s="85"/>
      <c r="G773" s="85"/>
      <c r="H773" s="85"/>
      <c r="I773" s="85"/>
      <c r="J773" s="48">
        <f>0.75*(W773/10000)</f>
        <v>0.46260212448969751</v>
      </c>
      <c r="K773" s="48"/>
      <c r="L773" s="89">
        <f>+L$5*E773</f>
        <v>552.50072021439451</v>
      </c>
      <c r="M773" s="89">
        <f>+M$5*E773</f>
        <v>156.86487509448096</v>
      </c>
      <c r="N773" s="89">
        <f>+L773+M773</f>
        <v>709.36559530887553</v>
      </c>
      <c r="O773" s="89">
        <f>+O$5*E773</f>
        <v>7843.2437547240479</v>
      </c>
      <c r="P773" s="72"/>
      <c r="Q773" s="48"/>
      <c r="R773" s="87">
        <v>6168.0283265306998</v>
      </c>
      <c r="S773" s="87">
        <v>100</v>
      </c>
      <c r="T773" s="87">
        <v>1.9837874174118</v>
      </c>
      <c r="U773" s="87">
        <v>2.8508336544036998</v>
      </c>
      <c r="V773" s="87">
        <v>2.4220667236926001</v>
      </c>
      <c r="W773" s="87">
        <v>6168.0283265293001</v>
      </c>
      <c r="Z773" t="e">
        <v>#N/A</v>
      </c>
      <c r="AA773" t="e">
        <v>#N/A</v>
      </c>
    </row>
    <row r="774" spans="1:27">
      <c r="A774" s="49" t="s">
        <v>908</v>
      </c>
      <c r="B774" s="49" t="s">
        <v>15</v>
      </c>
      <c r="C774" s="49">
        <v>1354921</v>
      </c>
      <c r="D774" s="49" t="s">
        <v>905</v>
      </c>
      <c r="E774" s="126">
        <f>+IF(F774="x",1,0)+IF(G774="x",0.25,0)+IF(H774="x",1,0)+IF(I774="x",0.3,0)+J774</f>
        <v>0.42923665946535006</v>
      </c>
      <c r="F774" s="85"/>
      <c r="G774" s="85"/>
      <c r="H774" s="85"/>
      <c r="I774" s="85"/>
      <c r="J774" s="48">
        <f>0.75*(W774/10000)</f>
        <v>0.42923665946535006</v>
      </c>
      <c r="K774" s="48"/>
      <c r="L774" s="89">
        <f>+L$5*E774</f>
        <v>512.65126323973095</v>
      </c>
      <c r="M774" s="89">
        <f>+M$5*E774</f>
        <v>145.55089872810112</v>
      </c>
      <c r="N774" s="89">
        <f>+L774+M774</f>
        <v>658.20216196783213</v>
      </c>
      <c r="O774" s="89">
        <f>+O$5*E774</f>
        <v>7277.5449364050564</v>
      </c>
      <c r="P774" s="72"/>
      <c r="Q774" s="48"/>
      <c r="R774" s="87">
        <v>5723.1554595412999</v>
      </c>
      <c r="S774" s="87">
        <v>100</v>
      </c>
      <c r="T774" s="87">
        <v>1.9036747217178001</v>
      </c>
      <c r="U774" s="87">
        <v>2.8471539020538001</v>
      </c>
      <c r="V774" s="87">
        <v>2.4060493264242999</v>
      </c>
      <c r="W774" s="87">
        <v>5723.1554595380003</v>
      </c>
      <c r="Z774" t="e">
        <v>#N/A</v>
      </c>
      <c r="AA774" t="e">
        <v>#N/A</v>
      </c>
    </row>
    <row r="775" spans="1:27">
      <c r="A775" s="49" t="s">
        <v>204</v>
      </c>
      <c r="B775" s="49" t="s">
        <v>8</v>
      </c>
      <c r="C775" s="49">
        <v>5444889</v>
      </c>
      <c r="D775" s="49" t="s">
        <v>2824</v>
      </c>
      <c r="E775" s="126">
        <f>+IF(F775="x",1,0)+IF(G775="x",0.25,0)+IF(H775="x",1,0)+IF(I775="x",0.3,0)+J775</f>
        <v>1.3311577094712774</v>
      </c>
      <c r="F775" s="80" t="s">
        <v>3212</v>
      </c>
      <c r="G775" s="85"/>
      <c r="H775" s="85"/>
      <c r="I775" s="85"/>
      <c r="J775" s="48">
        <f>0.75*(W775/10000)</f>
        <v>0.33115770947127748</v>
      </c>
      <c r="K775" s="48"/>
      <c r="L775" s="89">
        <f>+L$5*E775</f>
        <v>1589.8448240226442</v>
      </c>
      <c r="M775" s="89">
        <f>+M$5*E775</f>
        <v>451.38549257120349</v>
      </c>
      <c r="N775" s="89">
        <f>+L775+M775</f>
        <v>2041.2303165938476</v>
      </c>
      <c r="O775" s="89">
        <f>+O$5*E775</f>
        <v>22569.274628560175</v>
      </c>
      <c r="P775" s="72"/>
      <c r="Q775" s="48"/>
      <c r="R775" s="87">
        <v>7472.8526219811001</v>
      </c>
      <c r="S775" s="87">
        <v>59.086399999999998</v>
      </c>
      <c r="T775" s="87">
        <v>1.6926692798733999E-2</v>
      </c>
      <c r="U775" s="87">
        <v>0.67580610513687001</v>
      </c>
      <c r="V775" s="87">
        <v>0.43822725096441001</v>
      </c>
      <c r="W775" s="87">
        <v>4415.4361262837001</v>
      </c>
      <c r="Z775" t="e">
        <v>#N/A</v>
      </c>
      <c r="AA775" t="e">
        <v>#N/A</v>
      </c>
    </row>
    <row r="776" spans="1:27">
      <c r="A776" s="49" t="s">
        <v>474</v>
      </c>
      <c r="B776" s="49" t="s">
        <v>64</v>
      </c>
      <c r="C776" s="49">
        <v>2677486</v>
      </c>
      <c r="D776" s="49" t="s">
        <v>2274</v>
      </c>
      <c r="E776" s="80">
        <f>+IF(F776="x",1,0)+IF(G776="x",0.25,0)+IF(H776="x",1,0)+IF(I776="x",0.3,0)+J776+K776</f>
        <v>1.0307007112751965</v>
      </c>
      <c r="F776" s="80" t="s">
        <v>3212</v>
      </c>
      <c r="G776" s="85"/>
      <c r="H776" s="85"/>
      <c r="I776" s="85"/>
      <c r="J776" s="48">
        <v>3.0700711275196496E-2</v>
      </c>
      <c r="K776" s="48"/>
      <c r="L776" s="89">
        <f>+L$5*E776</f>
        <v>1230.9992867698495</v>
      </c>
      <c r="M776" s="89">
        <f>+M$5*E776</f>
        <v>349.50280116488551</v>
      </c>
      <c r="N776" s="89">
        <f>+L776+M776</f>
        <v>1580.5020879347351</v>
      </c>
      <c r="O776" s="89">
        <f>+O$5*E776</f>
        <v>17475.140058244277</v>
      </c>
      <c r="P776" s="72"/>
      <c r="Q776" s="48"/>
      <c r="R776" s="87">
        <v>409.34281700262</v>
      </c>
      <c r="S776" s="87">
        <v>100</v>
      </c>
      <c r="T776" s="87">
        <v>0.47689118981361001</v>
      </c>
      <c r="U776" s="87">
        <v>0.85369408130645996</v>
      </c>
      <c r="V776" s="87">
        <v>0.70531917063158001</v>
      </c>
      <c r="W776" s="87">
        <v>409.34281701139003</v>
      </c>
      <c r="Z776" t="e">
        <v>#N/A</v>
      </c>
      <c r="AA776" t="e">
        <v>#N/A</v>
      </c>
    </row>
    <row r="777" spans="1:27">
      <c r="A777" s="50" t="s">
        <v>913</v>
      </c>
      <c r="B777" s="50" t="s">
        <v>8</v>
      </c>
      <c r="C777" s="50">
        <v>8305761</v>
      </c>
      <c r="D777" s="50" t="s">
        <v>911</v>
      </c>
      <c r="E777" s="65">
        <f>+IF(F777="x",1,0)+IF(G777="x",0.25,0)+IF(H777="x",1,0)+IF(I777="x",0.3,0)+J777</f>
        <v>5.3753099635052672</v>
      </c>
      <c r="F777" s="85" t="s">
        <v>3212</v>
      </c>
      <c r="G777" s="85" t="s">
        <v>3213</v>
      </c>
      <c r="H777" s="85"/>
      <c r="I777" s="85"/>
      <c r="J777" s="48">
        <f>0.75*(W777/10000)</f>
        <v>4.3753099635052672</v>
      </c>
      <c r="K777" s="48"/>
      <c r="L777" s="89">
        <f>+L$5*E777</f>
        <v>6419.9070194248789</v>
      </c>
      <c r="M777" s="89">
        <f>+M$5*E777</f>
        <v>1822.7268777667521</v>
      </c>
      <c r="N777" s="89">
        <f>+L777+M777</f>
        <v>8242.6338971916302</v>
      </c>
      <c r="O777" s="89">
        <f>+O$5*E777</f>
        <v>91136.343888337607</v>
      </c>
      <c r="P777" s="73">
        <v>0.39200000000000002</v>
      </c>
      <c r="Q777" s="48" t="s">
        <v>3228</v>
      </c>
      <c r="R777" s="87">
        <v>83997.900940474996</v>
      </c>
      <c r="S777" s="87">
        <v>69.451099999999997</v>
      </c>
      <c r="T777" s="87">
        <v>1.0198069736362E-2</v>
      </c>
      <c r="U777" s="87">
        <v>2.0985946655272998</v>
      </c>
      <c r="V777" s="87">
        <v>1.1504899392571999</v>
      </c>
      <c r="W777" s="87">
        <f>+(S777/100)*R777</f>
        <v>58337.466180070231</v>
      </c>
      <c r="Z777" t="e">
        <v>#N/A</v>
      </c>
      <c r="AA777" t="e">
        <v>#N/A</v>
      </c>
    </row>
    <row r="778" spans="1:27">
      <c r="A778" s="49" t="s">
        <v>915</v>
      </c>
      <c r="B778" s="49" t="s">
        <v>8</v>
      </c>
      <c r="C778" s="49">
        <v>8305761</v>
      </c>
      <c r="D778" s="49" t="s">
        <v>911</v>
      </c>
      <c r="E778" s="126">
        <f>+IF(F778="x",1,0)+IF(G778="x",0.25,0)+IF(H778="x",1,0)+IF(I778="x",0.3,0)+J778</f>
        <v>3.8921464920047999</v>
      </c>
      <c r="F778" s="85"/>
      <c r="G778" s="85"/>
      <c r="H778" s="85"/>
      <c r="I778" s="85"/>
      <c r="J778" s="48">
        <f>0.75*(W778/10000)</f>
        <v>3.8921464920047999</v>
      </c>
      <c r="K778" s="48"/>
      <c r="L778" s="89">
        <f>+L$5*E778</f>
        <v>4648.5167840176491</v>
      </c>
      <c r="M778" s="89">
        <f>+M$5*E778</f>
        <v>1319.7973830994638</v>
      </c>
      <c r="N778" s="89">
        <f>+L778+M778</f>
        <v>5968.3141671171124</v>
      </c>
      <c r="O778" s="89">
        <f>+O$5*E778</f>
        <v>65989.869154973188</v>
      </c>
      <c r="P778" s="72"/>
      <c r="Q778" s="48"/>
      <c r="R778" s="87">
        <v>57787.286560061999</v>
      </c>
      <c r="S778" s="87">
        <v>89.804000000000002</v>
      </c>
      <c r="T778" s="87">
        <v>2.6283685583620999E-3</v>
      </c>
      <c r="U778" s="87">
        <v>1.8458507061005001</v>
      </c>
      <c r="V778" s="87">
        <v>0.55602898870451001</v>
      </c>
      <c r="W778" s="87">
        <v>51895.286560064</v>
      </c>
      <c r="Z778" t="e">
        <v>#N/A</v>
      </c>
      <c r="AA778" t="e">
        <v>#N/A</v>
      </c>
    </row>
    <row r="779" spans="1:27">
      <c r="A779" s="49" t="s">
        <v>916</v>
      </c>
      <c r="B779" s="49" t="s">
        <v>15</v>
      </c>
      <c r="C779" s="49">
        <v>8305761</v>
      </c>
      <c r="D779" s="49" t="s">
        <v>911</v>
      </c>
      <c r="E779" s="126">
        <f>+IF(F779="x",1,0)+IF(G779="x",0.25,0)+IF(H779="x",1,0)+IF(I779="x",0.3,0)+J779</f>
        <v>3.1119283853258248</v>
      </c>
      <c r="F779" s="85"/>
      <c r="G779" s="85"/>
      <c r="H779" s="85"/>
      <c r="I779" s="85"/>
      <c r="J779" s="48">
        <f>0.75*(W779/10000)</f>
        <v>3.1119283853258248</v>
      </c>
      <c r="K779" s="48"/>
      <c r="L779" s="89">
        <f>+L$5*E779</f>
        <v>3716.6769954737356</v>
      </c>
      <c r="M779" s="89">
        <f>+M$5*E779</f>
        <v>1055.2313351470068</v>
      </c>
      <c r="N779" s="89">
        <f>+L779+M779</f>
        <v>4771.9083306207422</v>
      </c>
      <c r="O779" s="89">
        <f>+O$5*E779</f>
        <v>52761.566757350338</v>
      </c>
      <c r="P779" s="72"/>
      <c r="Q779" s="48"/>
      <c r="R779" s="87">
        <v>41492.378471001</v>
      </c>
      <c r="S779" s="87">
        <v>100</v>
      </c>
      <c r="T779" s="87">
        <v>1.2666634321212999</v>
      </c>
      <c r="U779" s="87">
        <v>2.8918361663818</v>
      </c>
      <c r="V779" s="87">
        <v>2.1868138990369999</v>
      </c>
      <c r="W779" s="87">
        <v>41492.378471010998</v>
      </c>
      <c r="Z779" t="e">
        <v>#N/A</v>
      </c>
      <c r="AA779" t="e">
        <v>#N/A</v>
      </c>
    </row>
    <row r="780" spans="1:27">
      <c r="A780" s="49" t="s">
        <v>377</v>
      </c>
      <c r="B780" s="49" t="s">
        <v>8</v>
      </c>
      <c r="C780" s="49">
        <v>8305761</v>
      </c>
      <c r="D780" s="49" t="s">
        <v>911</v>
      </c>
      <c r="E780" s="126">
        <f>+IF(F780="x",1,0)+IF(G780="x",0.25,0)+IF(H780="x",1,0)+IF(I780="x",0.3,0)+J780</f>
        <v>2.3518600007228248</v>
      </c>
      <c r="F780" s="85"/>
      <c r="G780" s="85"/>
      <c r="H780" s="85"/>
      <c r="I780" s="85"/>
      <c r="J780" s="48">
        <f>0.75*(W780/10000)</f>
        <v>2.3518600007228248</v>
      </c>
      <c r="K780" s="48"/>
      <c r="L780" s="89">
        <f>+L$5*E780</f>
        <v>2808.90267349329</v>
      </c>
      <c r="M780" s="89">
        <f>+M$5*E780</f>
        <v>797.49790526806805</v>
      </c>
      <c r="N780" s="89">
        <f>+L780+M780</f>
        <v>3606.4005787613578</v>
      </c>
      <c r="O780" s="89">
        <f>+O$5*E780</f>
        <v>39874.895263403399</v>
      </c>
      <c r="P780" s="72"/>
      <c r="Q780" s="48"/>
      <c r="R780" s="87">
        <v>31358.133342958001</v>
      </c>
      <c r="S780" s="87">
        <v>100</v>
      </c>
      <c r="T780" s="87">
        <v>0.40329685807228</v>
      </c>
      <c r="U780" s="87">
        <v>1.2663480043411</v>
      </c>
      <c r="V780" s="87">
        <v>0.83725332934511998</v>
      </c>
      <c r="W780" s="87">
        <v>31358.133342970999</v>
      </c>
      <c r="Z780" t="e">
        <v>#N/A</v>
      </c>
      <c r="AA780" t="e">
        <v>#N/A</v>
      </c>
    </row>
    <row r="781" spans="1:27">
      <c r="A781" s="49" t="s">
        <v>914</v>
      </c>
      <c r="B781" s="49" t="s">
        <v>8</v>
      </c>
      <c r="C781" s="49">
        <v>8305761</v>
      </c>
      <c r="D781" s="49" t="s">
        <v>911</v>
      </c>
      <c r="E781" s="126">
        <f>+IF(F781="x",1,0)+IF(G781="x",0.25,0)+IF(H781="x",1,0)+IF(I781="x",0.3,0)+J781</f>
        <v>2.2807659184905749</v>
      </c>
      <c r="F781" s="85"/>
      <c r="G781" s="85"/>
      <c r="H781" s="85"/>
      <c r="I781" s="85"/>
      <c r="J781" s="48">
        <f>0.75*(W781/10000)</f>
        <v>2.2807659184905749</v>
      </c>
      <c r="K781" s="48"/>
      <c r="L781" s="89">
        <f>+L$5*E781</f>
        <v>2723.9927053870492</v>
      </c>
      <c r="M781" s="89">
        <f>+M$5*E781</f>
        <v>773.39044069120132</v>
      </c>
      <c r="N781" s="89">
        <f>+L781+M781</f>
        <v>3497.3831460782503</v>
      </c>
      <c r="O781" s="89">
        <f>+O$5*E781</f>
        <v>38669.522034560068</v>
      </c>
      <c r="P781" s="72"/>
      <c r="Q781" s="48"/>
      <c r="R781" s="87">
        <v>30410.212246532999</v>
      </c>
      <c r="S781" s="87">
        <v>100</v>
      </c>
      <c r="T781" s="87">
        <v>0.76422446966170998</v>
      </c>
      <c r="U781" s="87">
        <v>2.2728028297424001</v>
      </c>
      <c r="V781" s="87">
        <v>1.875160415251</v>
      </c>
      <c r="W781" s="87">
        <v>30410.212246540999</v>
      </c>
      <c r="Z781" t="e">
        <v>#N/A</v>
      </c>
      <c r="AA781" t="e">
        <v>#N/A</v>
      </c>
    </row>
    <row r="782" spans="1:27">
      <c r="A782" s="49" t="s">
        <v>918</v>
      </c>
      <c r="B782" s="49" t="s">
        <v>15</v>
      </c>
      <c r="C782" s="49">
        <v>8305761</v>
      </c>
      <c r="D782" s="49" t="s">
        <v>911</v>
      </c>
      <c r="E782" s="126">
        <f>+IF(F782="x",1,0)+IF(G782="x",0.25,0)+IF(H782="x",1,0)+IF(I782="x",0.3,0)+J782</f>
        <v>1.2011589993353999</v>
      </c>
      <c r="F782" s="85"/>
      <c r="G782" s="85"/>
      <c r="H782" s="85"/>
      <c r="I782" s="85"/>
      <c r="J782" s="48">
        <f>0.75*(W782/10000)</f>
        <v>1.2011589993353999</v>
      </c>
      <c r="K782" s="48"/>
      <c r="L782" s="89">
        <f>+L$5*E782</f>
        <v>1434.5831484385878</v>
      </c>
      <c r="M782" s="89">
        <f>+M$5*E782</f>
        <v>407.30391501597069</v>
      </c>
      <c r="N782" s="89">
        <f>+L782+M782</f>
        <v>1841.8870634545585</v>
      </c>
      <c r="O782" s="89">
        <f>+O$5*E782</f>
        <v>20365.195750798535</v>
      </c>
      <c r="P782" s="72"/>
      <c r="Q782" s="48"/>
      <c r="R782" s="87">
        <v>16015.453324472999</v>
      </c>
      <c r="S782" s="87">
        <v>100</v>
      </c>
      <c r="T782" s="87">
        <v>1.8356525897980001</v>
      </c>
      <c r="U782" s="87">
        <v>2.3983337879181001</v>
      </c>
      <c r="V782" s="87">
        <v>2.1927857625998</v>
      </c>
      <c r="W782" s="87">
        <v>16015.453324472001</v>
      </c>
      <c r="Z782" t="e">
        <v>#N/A</v>
      </c>
      <c r="AA782" t="e">
        <v>#N/A</v>
      </c>
    </row>
    <row r="783" spans="1:27">
      <c r="A783" s="49" t="s">
        <v>910</v>
      </c>
      <c r="B783" s="49" t="s">
        <v>8</v>
      </c>
      <c r="C783" s="49">
        <v>8305761</v>
      </c>
      <c r="D783" s="49" t="s">
        <v>911</v>
      </c>
      <c r="E783" s="126">
        <f>+IF(F783="x",1,0)+IF(G783="x",0.25,0)+IF(H783="x",1,0)+IF(I783="x",0.3,0)+J783</f>
        <v>0.99033185152897496</v>
      </c>
      <c r="F783" s="85"/>
      <c r="G783" s="85"/>
      <c r="H783" s="85"/>
      <c r="I783" s="85"/>
      <c r="J783" s="48">
        <f>0.75*(W783/10000)</f>
        <v>0.99033185152897496</v>
      </c>
      <c r="K783" s="48"/>
      <c r="L783" s="89">
        <f>+L$5*E783</f>
        <v>1182.7854483474148</v>
      </c>
      <c r="M783" s="89">
        <f>+M$5*E783</f>
        <v>335.81402671582072</v>
      </c>
      <c r="N783" s="89">
        <f>+L783+M783</f>
        <v>1518.5994750632356</v>
      </c>
      <c r="O783" s="89">
        <f>+O$5*E783</f>
        <v>16790.701335791036</v>
      </c>
      <c r="P783" s="72"/>
      <c r="Q783" s="48"/>
      <c r="R783" s="87">
        <v>16736.957506950999</v>
      </c>
      <c r="S783" s="87">
        <v>78.893799999999999</v>
      </c>
      <c r="T783" s="87">
        <v>5.7824109680950997E-3</v>
      </c>
      <c r="U783" s="87">
        <v>2.1324479579925999</v>
      </c>
      <c r="V783" s="87">
        <v>1.2135722077644999</v>
      </c>
      <c r="W783" s="87">
        <v>13204.424687053001</v>
      </c>
      <c r="Z783" t="e">
        <v>#N/A</v>
      </c>
      <c r="AA783" t="e">
        <v>#N/A</v>
      </c>
    </row>
    <row r="784" spans="1:27">
      <c r="A784" s="49" t="s">
        <v>173</v>
      </c>
      <c r="B784" s="49" t="s">
        <v>15</v>
      </c>
      <c r="C784" s="49">
        <v>8305761</v>
      </c>
      <c r="D784" s="49" t="s">
        <v>911</v>
      </c>
      <c r="E784" s="126">
        <f>+IF(F784="x",1,0)+IF(G784="x",0.25,0)+IF(H784="x",1,0)+IF(I784="x",0.3,0)+J784</f>
        <v>0.929145461659725</v>
      </c>
      <c r="F784" s="85"/>
      <c r="G784" s="85"/>
      <c r="H784" s="85"/>
      <c r="I784" s="85"/>
      <c r="J784" s="48">
        <f>0.75*(W784/10000)</f>
        <v>0.929145461659725</v>
      </c>
      <c r="K784" s="48"/>
      <c r="L784" s="89">
        <f>+L$5*E784</f>
        <v>1109.7085585528193</v>
      </c>
      <c r="M784" s="89">
        <f>+M$5*E784</f>
        <v>315.06618554472846</v>
      </c>
      <c r="N784" s="89">
        <f>+L784+M784</f>
        <v>1424.7747440975477</v>
      </c>
      <c r="O784" s="89">
        <f>+O$5*E784</f>
        <v>15753.309277236422</v>
      </c>
      <c r="P784" s="72"/>
      <c r="Q784" s="48"/>
      <c r="R784" s="87">
        <v>12388.606155459</v>
      </c>
      <c r="S784" s="87">
        <v>100</v>
      </c>
      <c r="T784" s="87">
        <v>1.4519107341766</v>
      </c>
      <c r="U784" s="87">
        <v>2.9466114044189</v>
      </c>
      <c r="V784" s="87">
        <v>2.2476470076111998</v>
      </c>
      <c r="W784" s="87">
        <v>12388.606155463</v>
      </c>
      <c r="Z784" t="e">
        <v>#N/A</v>
      </c>
      <c r="AA784" t="e">
        <v>#N/A</v>
      </c>
    </row>
    <row r="785" spans="1:27">
      <c r="A785" s="49" t="s">
        <v>917</v>
      </c>
      <c r="B785" s="49" t="s">
        <v>15</v>
      </c>
      <c r="C785" s="49">
        <v>8305761</v>
      </c>
      <c r="D785" s="49" t="s">
        <v>911</v>
      </c>
      <c r="E785" s="126">
        <f>+IF(F785="x",1,0)+IF(G785="x",0.25,0)+IF(H785="x",1,0)+IF(I785="x",0.3,0)+J785</f>
        <v>0.6750798849027525</v>
      </c>
      <c r="F785" s="85"/>
      <c r="G785" s="85"/>
      <c r="H785" s="85"/>
      <c r="I785" s="85"/>
      <c r="J785" s="48">
        <f>0.75*(W785/10000)</f>
        <v>0.6750798849027525</v>
      </c>
      <c r="K785" s="48"/>
      <c r="L785" s="89">
        <f>+L$5*E785</f>
        <v>806.26980047370682</v>
      </c>
      <c r="M785" s="89">
        <f>+M$5*E785</f>
        <v>228.91447362219202</v>
      </c>
      <c r="N785" s="89">
        <f>+L785+M785</f>
        <v>1035.1842740958989</v>
      </c>
      <c r="O785" s="89">
        <f>+O$5*E785</f>
        <v>11445.723681109601</v>
      </c>
      <c r="P785" s="72"/>
      <c r="Q785" s="48"/>
      <c r="R785" s="87">
        <v>9001.0651320370998</v>
      </c>
      <c r="S785" s="87">
        <v>100</v>
      </c>
      <c r="T785" s="87">
        <v>1.8729754686355999</v>
      </c>
      <c r="U785" s="87">
        <v>2.2980351448059002</v>
      </c>
      <c r="V785" s="87">
        <v>2.1704492523216001</v>
      </c>
      <c r="W785" s="87">
        <v>9001.0651320366997</v>
      </c>
      <c r="Z785" t="e">
        <v>#N/A</v>
      </c>
      <c r="AA785" t="e">
        <v>#N/A</v>
      </c>
    </row>
    <row r="786" spans="1:27">
      <c r="A786" s="49" t="s">
        <v>912</v>
      </c>
      <c r="B786" s="49" t="s">
        <v>8</v>
      </c>
      <c r="C786" s="49">
        <v>8305761</v>
      </c>
      <c r="D786" s="49" t="s">
        <v>911</v>
      </c>
      <c r="E786" s="126">
        <f>+IF(F786="x",1,0)+IF(G786="x",0.25,0)+IF(H786="x",1,0)+IF(I786="x",0.3,0)+J786</f>
        <v>0.58216571592567001</v>
      </c>
      <c r="F786" s="85"/>
      <c r="G786" s="85"/>
      <c r="H786" s="85"/>
      <c r="I786" s="85"/>
      <c r="J786" s="48">
        <f>0.75*(W786/10000)</f>
        <v>0.58216571592567001</v>
      </c>
      <c r="K786" s="48"/>
      <c r="L786" s="89">
        <f>+L$5*E786</f>
        <v>695.29939510734903</v>
      </c>
      <c r="M786" s="89">
        <f>+M$5*E786</f>
        <v>197.40798296961367</v>
      </c>
      <c r="N786" s="89">
        <f>+L786+M786</f>
        <v>892.70737807696264</v>
      </c>
      <c r="O786" s="89">
        <f>+O$5*E786</f>
        <v>9870.3991484806829</v>
      </c>
      <c r="P786" s="72"/>
      <c r="Q786" s="48"/>
      <c r="R786" s="87">
        <v>11352.595697059</v>
      </c>
      <c r="S786" s="87">
        <v>68.373900000000006</v>
      </c>
      <c r="T786" s="87">
        <v>3.3643119037150997E-2</v>
      </c>
      <c r="U786" s="87">
        <v>2.1505310535431001</v>
      </c>
      <c r="V786" s="87">
        <v>1.2509092101410999</v>
      </c>
      <c r="W786" s="87">
        <v>7762.2095456755997</v>
      </c>
      <c r="Z786" t="e">
        <v>#N/A</v>
      </c>
      <c r="AA786" t="e">
        <v>#N/A</v>
      </c>
    </row>
    <row r="787" spans="1:27">
      <c r="A787" s="52" t="s">
        <v>2352</v>
      </c>
      <c r="B787" s="52" t="s">
        <v>8</v>
      </c>
      <c r="C787" s="52">
        <v>5444118</v>
      </c>
      <c r="D787" s="52" t="s">
        <v>2353</v>
      </c>
      <c r="E787" s="80">
        <f>+IF(F787="x",1,0)+IF(G787="x",0.25,0)+IF(H787="x",1,0)+IF(I787="x",0.3,0)</f>
        <v>2.25</v>
      </c>
      <c r="F787" s="80" t="s">
        <v>3212</v>
      </c>
      <c r="G787" s="80" t="s">
        <v>3212</v>
      </c>
      <c r="H787" s="80" t="s">
        <v>3212</v>
      </c>
      <c r="I787" s="85"/>
      <c r="J787" s="48"/>
      <c r="K787" s="48"/>
      <c r="L787" s="89">
        <f>+L$5*E787</f>
        <v>2687.2479711451756</v>
      </c>
      <c r="M787" s="89">
        <f>+M$5*E787</f>
        <v>762.95795085662758</v>
      </c>
      <c r="N787" s="89">
        <f>+L787+M787</f>
        <v>3450.2059220018032</v>
      </c>
      <c r="O787" s="89">
        <f>+O$5*E787</f>
        <v>38147.897542831379</v>
      </c>
      <c r="P787" s="73">
        <v>0.47799999999999998</v>
      </c>
      <c r="Q787" s="48" t="s">
        <v>3228</v>
      </c>
      <c r="R787" s="87">
        <v>1003.2636039908</v>
      </c>
      <c r="S787" s="87">
        <v>100</v>
      </c>
      <c r="T787" s="87">
        <v>1.6919333934784</v>
      </c>
      <c r="U787" s="87">
        <v>2.1356019973754998</v>
      </c>
      <c r="V787" s="87">
        <v>1.9601524269371999</v>
      </c>
      <c r="W787" s="87">
        <f>+(S787/100)*R787</f>
        <v>1003.2636039908</v>
      </c>
      <c r="Z787" t="e">
        <v>#N/A</v>
      </c>
      <c r="AA787" t="e">
        <v>#N/A</v>
      </c>
    </row>
    <row r="788" spans="1:27">
      <c r="A788" s="52" t="s">
        <v>2362</v>
      </c>
      <c r="B788" s="52" t="s">
        <v>8</v>
      </c>
      <c r="C788" s="52">
        <v>5444123</v>
      </c>
      <c r="D788" s="52" t="s">
        <v>2363</v>
      </c>
      <c r="E788" s="80">
        <f>+IF(F788="x",1,0)+IF(G788="x",0.25,0)+IF(H788="x",1,0)+IF(I788="x",0.3,0)</f>
        <v>2.25</v>
      </c>
      <c r="F788" s="80" t="s">
        <v>3212</v>
      </c>
      <c r="G788" s="80" t="s">
        <v>3212</v>
      </c>
      <c r="H788" s="80" t="s">
        <v>3212</v>
      </c>
      <c r="I788" s="85"/>
      <c r="J788" s="48"/>
      <c r="K788" s="48"/>
      <c r="L788" s="89">
        <f>+L$5*E788</f>
        <v>2687.2479711451756</v>
      </c>
      <c r="M788" s="89">
        <f>+M$5*E788</f>
        <v>762.95795085662758</v>
      </c>
      <c r="N788" s="89">
        <f>+L788+M788</f>
        <v>3450.2059220018032</v>
      </c>
      <c r="O788" s="89">
        <f>+O$5*E788</f>
        <v>38147.897542831379</v>
      </c>
      <c r="P788" s="73">
        <v>0.22900000000000001</v>
      </c>
      <c r="Q788" s="48" t="s">
        <v>3228</v>
      </c>
      <c r="R788" s="87">
        <v>987.53823850332003</v>
      </c>
      <c r="S788" s="87">
        <v>100</v>
      </c>
      <c r="T788" s="87">
        <v>2.0388779640197998</v>
      </c>
      <c r="U788" s="87">
        <v>2.2647075653075999</v>
      </c>
      <c r="V788" s="87">
        <v>2.1574670634371</v>
      </c>
      <c r="W788" s="87">
        <f>+(S788/100)*R788</f>
        <v>987.53823850332003</v>
      </c>
      <c r="Z788" t="e">
        <v>#N/A</v>
      </c>
      <c r="AA788" t="e">
        <v>#N/A</v>
      </c>
    </row>
    <row r="789" spans="1:27">
      <c r="A789" s="52" t="s">
        <v>2354</v>
      </c>
      <c r="B789" s="52" t="s">
        <v>8</v>
      </c>
      <c r="C789" s="52">
        <v>5444119</v>
      </c>
      <c r="D789" s="52" t="s">
        <v>2355</v>
      </c>
      <c r="E789" s="80">
        <f>+IF(F789="x",1,0)+IF(G789="x",0.25,0)+IF(H789="x",1,0)+IF(I789="x",0.3,0)</f>
        <v>2.25</v>
      </c>
      <c r="F789" s="80" t="s">
        <v>3212</v>
      </c>
      <c r="G789" s="80" t="s">
        <v>3212</v>
      </c>
      <c r="H789" s="80" t="s">
        <v>3212</v>
      </c>
      <c r="I789" s="85"/>
      <c r="J789" s="48"/>
      <c r="K789" s="48"/>
      <c r="L789" s="89">
        <f>+L$5*E789</f>
        <v>2687.2479711451756</v>
      </c>
      <c r="M789" s="89">
        <f>+M$5*E789</f>
        <v>762.95795085662758</v>
      </c>
      <c r="N789" s="89">
        <f>+L789+M789</f>
        <v>3450.2059220018032</v>
      </c>
      <c r="O789" s="89">
        <f>+O$5*E789</f>
        <v>38147.897542831379</v>
      </c>
      <c r="P789" s="73">
        <v>0.372</v>
      </c>
      <c r="Q789" s="48" t="s">
        <v>3228</v>
      </c>
      <c r="R789" s="87">
        <v>908.16213899157003</v>
      </c>
      <c r="S789" s="87">
        <v>100</v>
      </c>
      <c r="T789" s="87">
        <v>1.7519654035568</v>
      </c>
      <c r="U789" s="87">
        <v>2.2127709388732999</v>
      </c>
      <c r="V789" s="87">
        <v>2.0012046437997002</v>
      </c>
      <c r="W789" s="87">
        <f>+(S789/100)*R789</f>
        <v>908.16213899157003</v>
      </c>
      <c r="Z789" t="e">
        <v>#N/A</v>
      </c>
      <c r="AA789" t="e">
        <v>#N/A</v>
      </c>
    </row>
    <row r="790" spans="1:27">
      <c r="A790" s="52" t="s">
        <v>2360</v>
      </c>
      <c r="B790" s="52" t="s">
        <v>8</v>
      </c>
      <c r="C790" s="52">
        <v>5444122</v>
      </c>
      <c r="D790" s="52" t="s">
        <v>2361</v>
      </c>
      <c r="E790" s="80">
        <f>+IF(F790="x",1,0)+IF(G790="x",0.25,0)+IF(H790="x",1,0)+IF(I790="x",0.3,0)</f>
        <v>2.25</v>
      </c>
      <c r="F790" s="80" t="s">
        <v>3212</v>
      </c>
      <c r="G790" s="80" t="s">
        <v>3212</v>
      </c>
      <c r="H790" s="80" t="s">
        <v>3212</v>
      </c>
      <c r="I790" s="85"/>
      <c r="J790" s="48"/>
      <c r="K790" s="48"/>
      <c r="L790" s="89">
        <f>+L$5*E790</f>
        <v>2687.2479711451756</v>
      </c>
      <c r="M790" s="89">
        <f>+M$5*E790</f>
        <v>762.95795085662758</v>
      </c>
      <c r="N790" s="89">
        <f>+L790+M790</f>
        <v>3450.2059220018032</v>
      </c>
      <c r="O790" s="89">
        <f>+O$5*E790</f>
        <v>38147.897542831379</v>
      </c>
      <c r="P790" s="73">
        <v>0.24099999999999999</v>
      </c>
      <c r="Q790" s="48" t="s">
        <v>3228</v>
      </c>
      <c r="R790" s="87">
        <v>936.13460550029004</v>
      </c>
      <c r="S790" s="87">
        <v>100</v>
      </c>
      <c r="T790" s="87">
        <v>2.1078464984893999</v>
      </c>
      <c r="U790" s="87">
        <v>2.3544926643371999</v>
      </c>
      <c r="V790" s="87">
        <v>2.1968553199201</v>
      </c>
      <c r="W790" s="87">
        <f>+(S790/100)*R790</f>
        <v>936.13460550029004</v>
      </c>
      <c r="Z790" t="e">
        <v>#N/A</v>
      </c>
      <c r="AA790" t="e">
        <v>#N/A</v>
      </c>
    </row>
    <row r="791" spans="1:27">
      <c r="A791" s="52" t="s">
        <v>2356</v>
      </c>
      <c r="B791" s="52" t="s">
        <v>8</v>
      </c>
      <c r="C791" s="52">
        <v>5444120</v>
      </c>
      <c r="D791" s="52" t="s">
        <v>2357</v>
      </c>
      <c r="E791" s="80">
        <f>+IF(F791="x",1,0)+IF(G791="x",0.25,0)+IF(H791="x",1,0)+IF(I791="x",0.3,0)</f>
        <v>2.25</v>
      </c>
      <c r="F791" s="80" t="s">
        <v>3212</v>
      </c>
      <c r="G791" s="80" t="s">
        <v>3212</v>
      </c>
      <c r="H791" s="80" t="s">
        <v>3212</v>
      </c>
      <c r="I791" s="85"/>
      <c r="J791" s="48"/>
      <c r="K791" s="48"/>
      <c r="L791" s="89">
        <f>+L$5*E791</f>
        <v>2687.2479711451756</v>
      </c>
      <c r="M791" s="89">
        <f>+M$5*E791</f>
        <v>762.95795085662758</v>
      </c>
      <c r="N791" s="89">
        <f>+L791+M791</f>
        <v>3450.2059220018032</v>
      </c>
      <c r="O791" s="89">
        <f>+O$5*E791</f>
        <v>38147.897542831379</v>
      </c>
      <c r="P791" s="73">
        <v>0.29399999999999998</v>
      </c>
      <c r="Q791" s="48" t="s">
        <v>3228</v>
      </c>
      <c r="R791" s="87">
        <v>1236.6269955006001</v>
      </c>
      <c r="S791" s="87">
        <v>100</v>
      </c>
      <c r="T791" s="87">
        <v>1.7887624502182</v>
      </c>
      <c r="U791" s="87">
        <v>2.2138223648071</v>
      </c>
      <c r="V791" s="87">
        <v>2.0384738799130999</v>
      </c>
      <c r="W791" s="87">
        <f>+(S791/100)*R791</f>
        <v>1236.6269955006001</v>
      </c>
      <c r="Z791" t="e">
        <v>#N/A</v>
      </c>
      <c r="AA791" t="e">
        <v>#N/A</v>
      </c>
    </row>
    <row r="792" spans="1:27">
      <c r="A792" s="52" t="s">
        <v>2358</v>
      </c>
      <c r="B792" s="52" t="s">
        <v>8</v>
      </c>
      <c r="C792" s="52">
        <v>5444121</v>
      </c>
      <c r="D792" s="52" t="s">
        <v>2359</v>
      </c>
      <c r="E792" s="80">
        <f>+IF(F792="x",1,0)+IF(G792="x",0.25,0)+IF(H792="x",1,0)+IF(I792="x",0.3,0)</f>
        <v>2.25</v>
      </c>
      <c r="F792" s="80" t="s">
        <v>3212</v>
      </c>
      <c r="G792" s="80" t="s">
        <v>3212</v>
      </c>
      <c r="H792" s="80" t="s">
        <v>3212</v>
      </c>
      <c r="I792" s="85"/>
      <c r="J792" s="48"/>
      <c r="K792" s="48"/>
      <c r="L792" s="89">
        <f>+L$5*E792</f>
        <v>2687.2479711451756</v>
      </c>
      <c r="M792" s="89">
        <f>+M$5*E792</f>
        <v>762.95795085662758</v>
      </c>
      <c r="N792" s="89">
        <f>+L792+M792</f>
        <v>3450.2059220018032</v>
      </c>
      <c r="O792" s="89">
        <f>+O$5*E792</f>
        <v>38147.897542831379</v>
      </c>
      <c r="P792" s="73">
        <v>0.246</v>
      </c>
      <c r="Q792" s="48" t="s">
        <v>3228</v>
      </c>
      <c r="R792" s="87">
        <v>1173.3189920053001</v>
      </c>
      <c r="S792" s="87">
        <v>100</v>
      </c>
      <c r="T792" s="87">
        <v>2.0549635887146001</v>
      </c>
      <c r="U792" s="87">
        <v>2.3898177146911999</v>
      </c>
      <c r="V792" s="87">
        <v>2.1472460133273001</v>
      </c>
      <c r="W792" s="87">
        <f>+(S792/100)*R792</f>
        <v>1173.3189920053001</v>
      </c>
      <c r="Z792" t="e">
        <v>#N/A</v>
      </c>
      <c r="AA792" t="e">
        <v>#N/A</v>
      </c>
    </row>
    <row r="793" spans="1:27">
      <c r="A793" s="52" t="s">
        <v>2239</v>
      </c>
      <c r="B793" s="52" t="s">
        <v>8</v>
      </c>
      <c r="C793" s="52">
        <v>5443974</v>
      </c>
      <c r="D793" s="52" t="s">
        <v>2240</v>
      </c>
      <c r="E793" s="80">
        <f>+IF(F793="x",1,0)+IF(G793="x",0.25,0)+IF(H793="x",1,0)+IF(I793="x",0.3,0)</f>
        <v>2.25</v>
      </c>
      <c r="F793" s="80" t="s">
        <v>3212</v>
      </c>
      <c r="G793" s="80" t="s">
        <v>3212</v>
      </c>
      <c r="H793" s="80" t="s">
        <v>3212</v>
      </c>
      <c r="I793" s="85"/>
      <c r="J793" s="48"/>
      <c r="K793" s="48"/>
      <c r="L793" s="89">
        <f>+L$5*E793</f>
        <v>2687.2479711451756</v>
      </c>
      <c r="M793" s="89">
        <f>+M$5*E793</f>
        <v>762.95795085662758</v>
      </c>
      <c r="N793" s="89">
        <f>+L793+M793</f>
        <v>3450.2059220018032</v>
      </c>
      <c r="O793" s="89">
        <f>+O$5*E793</f>
        <v>38147.897542831379</v>
      </c>
      <c r="P793" s="73">
        <v>0.82899999999999996</v>
      </c>
      <c r="Q793" s="48" t="s">
        <v>3228</v>
      </c>
      <c r="R793" s="87">
        <v>887.72842849901997</v>
      </c>
      <c r="S793" s="87">
        <v>100</v>
      </c>
      <c r="T793" s="87">
        <v>1.3892505168914999</v>
      </c>
      <c r="U793" s="87">
        <v>1.5497912168503001</v>
      </c>
      <c r="V793" s="87">
        <v>1.4877974532033</v>
      </c>
      <c r="W793" s="87">
        <f>+(S793/100)*R793</f>
        <v>887.72842849901997</v>
      </c>
      <c r="Z793" t="e">
        <v>#N/A</v>
      </c>
      <c r="AA793" t="e">
        <v>#N/A</v>
      </c>
    </row>
    <row r="794" spans="1:27">
      <c r="A794" s="52" t="s">
        <v>2249</v>
      </c>
      <c r="B794" s="52" t="s">
        <v>8</v>
      </c>
      <c r="C794" s="52">
        <v>5443979</v>
      </c>
      <c r="D794" s="52" t="s">
        <v>2250</v>
      </c>
      <c r="E794" s="80">
        <f>+IF(F794="x",1,0)+IF(G794="x",0.25,0)+IF(H794="x",1,0)+IF(I794="x",0.3,0)</f>
        <v>2.25</v>
      </c>
      <c r="F794" s="80" t="s">
        <v>3212</v>
      </c>
      <c r="G794" s="80" t="s">
        <v>3212</v>
      </c>
      <c r="H794" s="80" t="s">
        <v>3212</v>
      </c>
      <c r="I794" s="85"/>
      <c r="J794" s="48"/>
      <c r="K794" s="48"/>
      <c r="L794" s="89">
        <f>+L$5*E794</f>
        <v>2687.2479711451756</v>
      </c>
      <c r="M794" s="89">
        <f>+M$5*E794</f>
        <v>762.95795085662758</v>
      </c>
      <c r="N794" s="89">
        <f>+L794+M794</f>
        <v>3450.2059220018032</v>
      </c>
      <c r="O794" s="89">
        <f>+O$5*E794</f>
        <v>38147.897542831379</v>
      </c>
      <c r="P794" s="73">
        <v>2.0139999999999998</v>
      </c>
      <c r="Q794" s="48" t="s">
        <v>3228</v>
      </c>
      <c r="R794" s="87">
        <v>833.19685700435002</v>
      </c>
      <c r="S794" s="87">
        <v>100</v>
      </c>
      <c r="T794" s="87">
        <v>0.23907640576363001</v>
      </c>
      <c r="U794" s="87">
        <v>0.38931393623352001</v>
      </c>
      <c r="V794" s="87">
        <v>0.31695012831688002</v>
      </c>
      <c r="W794" s="87">
        <f>+(S794/100)*R794</f>
        <v>833.19685700435002</v>
      </c>
      <c r="Z794" t="e">
        <v>#N/A</v>
      </c>
      <c r="AA794" t="e">
        <v>#N/A</v>
      </c>
    </row>
    <row r="795" spans="1:27">
      <c r="A795" s="52" t="s">
        <v>2257</v>
      </c>
      <c r="B795" s="52" t="s">
        <v>8</v>
      </c>
      <c r="C795" s="52">
        <v>5443983</v>
      </c>
      <c r="D795" s="52" t="s">
        <v>2258</v>
      </c>
      <c r="E795" s="80">
        <f>+IF(F795="x",1,0)+IF(G795="x",0.25,0)+IF(H795="x",1,0)+IF(I795="x",0.3,0)</f>
        <v>2.25</v>
      </c>
      <c r="F795" s="80" t="s">
        <v>3212</v>
      </c>
      <c r="G795" s="80" t="s">
        <v>3212</v>
      </c>
      <c r="H795" s="80" t="s">
        <v>3212</v>
      </c>
      <c r="I795" s="85"/>
      <c r="J795" s="48"/>
      <c r="K795" s="48"/>
      <c r="L795" s="89">
        <f>+L$5*E795</f>
        <v>2687.2479711451756</v>
      </c>
      <c r="M795" s="89">
        <f>+M$5*E795</f>
        <v>762.95795085662758</v>
      </c>
      <c r="N795" s="89">
        <f>+L795+M795</f>
        <v>3450.2059220018032</v>
      </c>
      <c r="O795" s="89">
        <f>+O$5*E795</f>
        <v>38147.897542831379</v>
      </c>
      <c r="P795" s="73">
        <v>0.96899999999999997</v>
      </c>
      <c r="Q795" s="48" t="s">
        <v>3228</v>
      </c>
      <c r="R795" s="87">
        <v>959.81989650346998</v>
      </c>
      <c r="S795" s="87">
        <v>100</v>
      </c>
      <c r="T795" s="87">
        <v>1.0971862077712999</v>
      </c>
      <c r="U795" s="87">
        <v>1.5782827138901001</v>
      </c>
      <c r="V795" s="87">
        <v>1.3707661327472001</v>
      </c>
      <c r="W795" s="87">
        <f>+(S795/100)*R795</f>
        <v>959.81989650346998</v>
      </c>
      <c r="Z795" t="e">
        <v>#N/A</v>
      </c>
      <c r="AA795" t="e">
        <v>#N/A</v>
      </c>
    </row>
    <row r="796" spans="1:27">
      <c r="A796" s="52" t="s">
        <v>2241</v>
      </c>
      <c r="B796" s="52" t="s">
        <v>8</v>
      </c>
      <c r="C796" s="52">
        <v>5443975</v>
      </c>
      <c r="D796" s="52" t="s">
        <v>2242</v>
      </c>
      <c r="E796" s="80">
        <f>+IF(F796="x",1,0)+IF(G796="x",0.25,0)+IF(H796="x",1,0)+IF(I796="x",0.3,0)</f>
        <v>2.25</v>
      </c>
      <c r="F796" s="80" t="s">
        <v>3212</v>
      </c>
      <c r="G796" s="80" t="s">
        <v>3212</v>
      </c>
      <c r="H796" s="80" t="s">
        <v>3212</v>
      </c>
      <c r="I796" s="85"/>
      <c r="J796" s="48"/>
      <c r="K796" s="48"/>
      <c r="L796" s="89">
        <f>+L$5*E796</f>
        <v>2687.2479711451756</v>
      </c>
      <c r="M796" s="89">
        <f>+M$5*E796</f>
        <v>762.95795085662758</v>
      </c>
      <c r="N796" s="89">
        <f>+L796+M796</f>
        <v>3450.2059220018032</v>
      </c>
      <c r="O796" s="89">
        <f>+O$5*E796</f>
        <v>38147.897542831379</v>
      </c>
      <c r="P796" s="73">
        <v>1.1930000000000001</v>
      </c>
      <c r="Q796" s="48" t="s">
        <v>3228</v>
      </c>
      <c r="R796" s="87">
        <v>840.30910500552</v>
      </c>
      <c r="S796" s="87">
        <v>100</v>
      </c>
      <c r="T796" s="87">
        <v>1.2263967990875</v>
      </c>
      <c r="U796" s="87">
        <v>1.4953314065933001</v>
      </c>
      <c r="V796" s="87">
        <v>1.3440679830890001</v>
      </c>
      <c r="W796" s="87">
        <f>+(S796/100)*R796</f>
        <v>840.30910500552</v>
      </c>
      <c r="Z796" t="e">
        <v>#N/A</v>
      </c>
      <c r="AA796" t="e">
        <v>#N/A</v>
      </c>
    </row>
    <row r="797" spans="1:27">
      <c r="A797" s="52" t="s">
        <v>2255</v>
      </c>
      <c r="B797" s="52" t="s">
        <v>8</v>
      </c>
      <c r="C797" s="52">
        <v>5443982</v>
      </c>
      <c r="D797" s="52" t="s">
        <v>2256</v>
      </c>
      <c r="E797" s="80">
        <f>+IF(F797="x",1,0)+IF(G797="x",0.25,0)+IF(H797="x",1,0)+IF(I797="x",0.3,0)</f>
        <v>2.25</v>
      </c>
      <c r="F797" s="80" t="s">
        <v>3212</v>
      </c>
      <c r="G797" s="80" t="s">
        <v>3212</v>
      </c>
      <c r="H797" s="80" t="s">
        <v>3212</v>
      </c>
      <c r="I797" s="85"/>
      <c r="J797" s="48"/>
      <c r="K797" s="48"/>
      <c r="L797" s="89">
        <f>+L$5*E797</f>
        <v>2687.2479711451756</v>
      </c>
      <c r="M797" s="89">
        <f>+M$5*E797</f>
        <v>762.95795085662758</v>
      </c>
      <c r="N797" s="89">
        <f>+L797+M797</f>
        <v>3450.2059220018032</v>
      </c>
      <c r="O797" s="89">
        <f>+O$5*E797</f>
        <v>38147.897542831379</v>
      </c>
      <c r="P797" s="73">
        <v>1.476</v>
      </c>
      <c r="Q797" s="48" t="s">
        <v>3228</v>
      </c>
      <c r="R797" s="87">
        <v>966.78528700864001</v>
      </c>
      <c r="S797" s="87">
        <v>100</v>
      </c>
      <c r="T797" s="87">
        <v>0.56310170888901001</v>
      </c>
      <c r="U797" s="87">
        <v>1.2889519929886</v>
      </c>
      <c r="V797" s="87">
        <v>0.94010896201718996</v>
      </c>
      <c r="W797" s="87">
        <f>+(S797/100)*R797</f>
        <v>966.78528700864001</v>
      </c>
      <c r="Z797" t="e">
        <v>#N/A</v>
      </c>
      <c r="AA797" t="e">
        <v>#N/A</v>
      </c>
    </row>
    <row r="798" spans="1:27">
      <c r="A798" s="52" t="s">
        <v>2243</v>
      </c>
      <c r="B798" s="52" t="s">
        <v>8</v>
      </c>
      <c r="C798" s="52">
        <v>5443976</v>
      </c>
      <c r="D798" s="52" t="s">
        <v>2244</v>
      </c>
      <c r="E798" s="80">
        <f>+IF(F798="x",1,0)+IF(G798="x",0.25,0)+IF(H798="x",1,0)+IF(I798="x",0.3,0)</f>
        <v>2.25</v>
      </c>
      <c r="F798" s="80" t="s">
        <v>3212</v>
      </c>
      <c r="G798" s="80" t="s">
        <v>3212</v>
      </c>
      <c r="H798" s="80" t="s">
        <v>3212</v>
      </c>
      <c r="I798" s="85"/>
      <c r="J798" s="48"/>
      <c r="K798" s="48"/>
      <c r="L798" s="89">
        <f>+L$5*E798</f>
        <v>2687.2479711451756</v>
      </c>
      <c r="M798" s="89">
        <f>+M$5*E798</f>
        <v>762.95795085662758</v>
      </c>
      <c r="N798" s="89">
        <f>+L798+M798</f>
        <v>3450.2059220018032</v>
      </c>
      <c r="O798" s="89">
        <f>+O$5*E798</f>
        <v>38147.897542831379</v>
      </c>
      <c r="P798" s="73">
        <v>1.2749999999999999</v>
      </c>
      <c r="Q798" s="48" t="s">
        <v>3228</v>
      </c>
      <c r="R798" s="87">
        <v>843.28878400448002</v>
      </c>
      <c r="S798" s="87">
        <v>100</v>
      </c>
      <c r="T798" s="87">
        <v>0.90952068567276001</v>
      </c>
      <c r="U798" s="87">
        <v>1.3146047592162999</v>
      </c>
      <c r="V798" s="87">
        <v>1.1449973495357999</v>
      </c>
      <c r="W798" s="87">
        <f>+(S798/100)*R798</f>
        <v>843.28878400448002</v>
      </c>
      <c r="Z798" t="e">
        <v>#N/A</v>
      </c>
      <c r="AA798" t="e">
        <v>#N/A</v>
      </c>
    </row>
    <row r="799" spans="1:27">
      <c r="A799" s="52" t="s">
        <v>2253</v>
      </c>
      <c r="B799" s="52" t="s">
        <v>8</v>
      </c>
      <c r="C799" s="52">
        <v>5443981</v>
      </c>
      <c r="D799" s="52" t="s">
        <v>2254</v>
      </c>
      <c r="E799" s="80">
        <f>+IF(F799="x",1,0)+IF(G799="x",0.25,0)+IF(H799="x",1,0)+IF(I799="x",0.3,0)</f>
        <v>2.25</v>
      </c>
      <c r="F799" s="80" t="s">
        <v>3212</v>
      </c>
      <c r="G799" s="80" t="s">
        <v>3212</v>
      </c>
      <c r="H799" s="80" t="s">
        <v>3212</v>
      </c>
      <c r="I799" s="85"/>
      <c r="J799" s="48"/>
      <c r="K799" s="48"/>
      <c r="L799" s="89">
        <f>+L$5*E799</f>
        <v>2687.2479711451756</v>
      </c>
      <c r="M799" s="89">
        <f>+M$5*E799</f>
        <v>762.95795085662758</v>
      </c>
      <c r="N799" s="89">
        <f>+L799+M799</f>
        <v>3450.2059220018032</v>
      </c>
      <c r="O799" s="89">
        <f>+O$5*E799</f>
        <v>38147.897542831379</v>
      </c>
      <c r="P799" s="73">
        <v>1.889</v>
      </c>
      <c r="Q799" s="48" t="s">
        <v>3228</v>
      </c>
      <c r="R799" s="87">
        <v>1052.5985459857</v>
      </c>
      <c r="S799" s="87">
        <v>100</v>
      </c>
      <c r="T799" s="87">
        <v>0.27124762535094998</v>
      </c>
      <c r="U799" s="87">
        <v>0.84633469581604004</v>
      </c>
      <c r="V799" s="87">
        <v>0.48767594783033003</v>
      </c>
      <c r="W799" s="87">
        <f>+(S799/100)*R799</f>
        <v>1052.5985459857</v>
      </c>
      <c r="Z799" t="e">
        <v>#N/A</v>
      </c>
      <c r="AA799" t="e">
        <v>#N/A</v>
      </c>
    </row>
    <row r="800" spans="1:27">
      <c r="A800" s="52" t="s">
        <v>2245</v>
      </c>
      <c r="B800" s="52" t="s">
        <v>8</v>
      </c>
      <c r="C800" s="52">
        <v>5443977</v>
      </c>
      <c r="D800" s="52" t="s">
        <v>2246</v>
      </c>
      <c r="E800" s="80">
        <f>+IF(F800="x",1,0)+IF(G800="x",0.25,0)+IF(H800="x",1,0)+IF(I800="x",0.3,0)</f>
        <v>2.25</v>
      </c>
      <c r="F800" s="80" t="s">
        <v>3212</v>
      </c>
      <c r="G800" s="80" t="s">
        <v>3212</v>
      </c>
      <c r="H800" s="80" t="s">
        <v>3212</v>
      </c>
      <c r="I800" s="85"/>
      <c r="J800" s="48"/>
      <c r="K800" s="48"/>
      <c r="L800" s="89">
        <f>+L$5*E800</f>
        <v>2687.2479711451756</v>
      </c>
      <c r="M800" s="89">
        <f>+M$5*E800</f>
        <v>762.95795085662758</v>
      </c>
      <c r="N800" s="89">
        <f>+L800+M800</f>
        <v>3450.2059220018032</v>
      </c>
      <c r="O800" s="89">
        <f>+O$5*E800</f>
        <v>38147.897542831379</v>
      </c>
      <c r="P800" s="73">
        <v>1.7290000000000001</v>
      </c>
      <c r="Q800" s="48" t="s">
        <v>3228</v>
      </c>
      <c r="R800" s="87">
        <v>838.74374599342002</v>
      </c>
      <c r="S800" s="87">
        <v>100</v>
      </c>
      <c r="T800" s="87">
        <v>0.50969320535660001</v>
      </c>
      <c r="U800" s="87">
        <v>1.0646995306014999</v>
      </c>
      <c r="V800" s="87">
        <v>0.76065698182914998</v>
      </c>
      <c r="W800" s="87">
        <f>+(S800/100)*R800</f>
        <v>838.74374599342002</v>
      </c>
      <c r="Z800" t="e">
        <v>#N/A</v>
      </c>
      <c r="AA800" t="e">
        <v>#N/A</v>
      </c>
    </row>
    <row r="801" spans="1:27">
      <c r="A801" s="52" t="s">
        <v>2251</v>
      </c>
      <c r="B801" s="52" t="s">
        <v>8</v>
      </c>
      <c r="C801" s="52">
        <v>5443980</v>
      </c>
      <c r="D801" s="52" t="s">
        <v>2252</v>
      </c>
      <c r="E801" s="80">
        <f>+IF(F801="x",1,0)+IF(G801="x",0.25,0)+IF(H801="x",1,0)+IF(I801="x",0.3,0)</f>
        <v>2.25</v>
      </c>
      <c r="F801" s="80" t="s">
        <v>3212</v>
      </c>
      <c r="G801" s="80" t="s">
        <v>3212</v>
      </c>
      <c r="H801" s="80" t="s">
        <v>3212</v>
      </c>
      <c r="I801" s="85"/>
      <c r="J801" s="48"/>
      <c r="K801" s="48"/>
      <c r="L801" s="89">
        <f>+L$5*E801</f>
        <v>2687.2479711451756</v>
      </c>
      <c r="M801" s="89">
        <f>+M$5*E801</f>
        <v>762.95795085662758</v>
      </c>
      <c r="N801" s="89">
        <f>+L801+M801</f>
        <v>3450.2059220018032</v>
      </c>
      <c r="O801" s="89">
        <f>+O$5*E801</f>
        <v>38147.897542831379</v>
      </c>
      <c r="P801" s="73">
        <v>2.194</v>
      </c>
      <c r="Q801" s="48" t="s">
        <v>3228</v>
      </c>
      <c r="R801" s="87">
        <v>1168.0997159932999</v>
      </c>
      <c r="S801" s="87">
        <v>100</v>
      </c>
      <c r="T801" s="87">
        <v>0.17704690992832001</v>
      </c>
      <c r="U801" s="87">
        <v>0.64142704010009999</v>
      </c>
      <c r="V801" s="87">
        <v>0.27443145022103999</v>
      </c>
      <c r="W801" s="87">
        <f>+(S801/100)*R801</f>
        <v>1168.0997159932999</v>
      </c>
      <c r="Z801" t="e">
        <v>#N/A</v>
      </c>
      <c r="AA801" t="e">
        <v>#N/A</v>
      </c>
    </row>
    <row r="802" spans="1:27">
      <c r="A802" s="52" t="s">
        <v>2247</v>
      </c>
      <c r="B802" s="52" t="s">
        <v>8</v>
      </c>
      <c r="C802" s="52">
        <v>5443978</v>
      </c>
      <c r="D802" s="52" t="s">
        <v>2248</v>
      </c>
      <c r="E802" s="80">
        <f>+IF(F802="x",1,0)+IF(G802="x",0.25,0)+IF(H802="x",1,0)+IF(I802="x",0.3,0)</f>
        <v>2.25</v>
      </c>
      <c r="F802" s="80" t="s">
        <v>3212</v>
      </c>
      <c r="G802" s="80" t="s">
        <v>3212</v>
      </c>
      <c r="H802" s="80" t="s">
        <v>3212</v>
      </c>
      <c r="I802" s="85"/>
      <c r="J802" s="48"/>
      <c r="K802" s="48"/>
      <c r="L802" s="89">
        <f>+L$5*E802</f>
        <v>2687.2479711451756</v>
      </c>
      <c r="M802" s="89">
        <f>+M$5*E802</f>
        <v>762.95795085662758</v>
      </c>
      <c r="N802" s="89">
        <f>+L802+M802</f>
        <v>3450.2059220018032</v>
      </c>
      <c r="O802" s="89">
        <f>+O$5*E802</f>
        <v>38147.897542831379</v>
      </c>
      <c r="P802" s="73">
        <v>2.04</v>
      </c>
      <c r="Q802" s="48" t="s">
        <v>3228</v>
      </c>
      <c r="R802" s="87">
        <v>918.22994550573003</v>
      </c>
      <c r="S802" s="87">
        <v>100</v>
      </c>
      <c r="T802" s="87">
        <v>0.30772939324379001</v>
      </c>
      <c r="U802" s="87">
        <v>0.63690626621246005</v>
      </c>
      <c r="V802" s="87">
        <v>0.41436297738507999</v>
      </c>
      <c r="W802" s="87">
        <f>+(S802/100)*R802</f>
        <v>918.22994550573003</v>
      </c>
      <c r="Z802" t="e">
        <v>#N/A</v>
      </c>
      <c r="AA802" t="e">
        <v>#N/A</v>
      </c>
    </row>
    <row r="803" spans="1:27">
      <c r="A803" s="51" t="s">
        <v>974</v>
      </c>
      <c r="B803" s="51" t="s">
        <v>8</v>
      </c>
      <c r="C803" s="51">
        <v>5443872</v>
      </c>
      <c r="D803" s="51" t="s">
        <v>975</v>
      </c>
      <c r="E803" s="80">
        <f>+IF(F803="x",1,0)+IF(G803="x",0.25,0)+IF(H803="x",1,0)+IF(I803="x",0.3,0)</f>
        <v>1</v>
      </c>
      <c r="F803" s="85" t="s">
        <v>3212</v>
      </c>
      <c r="G803" s="85"/>
      <c r="H803" s="85"/>
      <c r="I803" s="85"/>
      <c r="J803" s="48"/>
      <c r="K803" s="48"/>
      <c r="L803" s="89">
        <f>+L$5*E803</f>
        <v>1194.3324316200781</v>
      </c>
      <c r="M803" s="89">
        <f>+M$5*E803</f>
        <v>339.09242260294559</v>
      </c>
      <c r="N803" s="89">
        <f>+L803+M803</f>
        <v>1533.4248542230237</v>
      </c>
      <c r="O803" s="89">
        <f>+O$5*E803</f>
        <v>16954.621130147279</v>
      </c>
      <c r="P803" s="73" t="e">
        <v>#N/A</v>
      </c>
      <c r="Q803" s="48" t="e">
        <v>#N/A</v>
      </c>
      <c r="R803" s="87">
        <v>858.25467650149994</v>
      </c>
      <c r="S803" s="87">
        <v>0</v>
      </c>
      <c r="T803" s="87">
        <v>0</v>
      </c>
      <c r="U803" s="87">
        <v>0</v>
      </c>
      <c r="V803" s="87">
        <v>0</v>
      </c>
      <c r="W803" s="87">
        <f>+(S803/100)*R803</f>
        <v>0</v>
      </c>
      <c r="Z803" t="e">
        <v>#N/A</v>
      </c>
      <c r="AA803" t="e">
        <v>#N/A</v>
      </c>
    </row>
    <row r="804" spans="1:27">
      <c r="A804" s="51" t="s">
        <v>1112</v>
      </c>
      <c r="B804" s="51" t="s">
        <v>8</v>
      </c>
      <c r="C804" s="51">
        <v>5443865</v>
      </c>
      <c r="D804" s="51" t="s">
        <v>1113</v>
      </c>
      <c r="E804" s="80">
        <f>+IF(F804="x",1,0)+IF(G804="x",0.25,0)+IF(H804="x",1,0)+IF(I804="x",0.3,0)</f>
        <v>1</v>
      </c>
      <c r="F804" s="85" t="s">
        <v>3212</v>
      </c>
      <c r="G804" s="85"/>
      <c r="H804" s="85"/>
      <c r="I804" s="85"/>
      <c r="J804" s="48"/>
      <c r="K804" s="48"/>
      <c r="L804" s="89">
        <f>+L$5*E804</f>
        <v>1194.3324316200781</v>
      </c>
      <c r="M804" s="89">
        <f>+M$5*E804</f>
        <v>339.09242260294559</v>
      </c>
      <c r="N804" s="89">
        <f>+L804+M804</f>
        <v>1533.4248542230237</v>
      </c>
      <c r="O804" s="89">
        <f>+O$5*E804</f>
        <v>16954.621130147279</v>
      </c>
      <c r="P804" s="73" t="e">
        <v>#N/A</v>
      </c>
      <c r="Q804" s="48" t="e">
        <v>#N/A</v>
      </c>
      <c r="R804" s="87">
        <v>1469.7360994927001</v>
      </c>
      <c r="S804" s="87">
        <v>0</v>
      </c>
      <c r="T804" s="87">
        <v>0</v>
      </c>
      <c r="U804" s="87">
        <v>0</v>
      </c>
      <c r="V804" s="87">
        <v>0</v>
      </c>
      <c r="W804" s="87">
        <f>+(S804/100)*R804</f>
        <v>0</v>
      </c>
      <c r="Z804" t="e">
        <v>#N/A</v>
      </c>
      <c r="AA804" t="e">
        <v>#N/A</v>
      </c>
    </row>
    <row r="805" spans="1:27">
      <c r="A805" s="52" t="s">
        <v>976</v>
      </c>
      <c r="B805" s="52" t="s">
        <v>8</v>
      </c>
      <c r="C805" s="52">
        <v>5443873</v>
      </c>
      <c r="D805" s="52" t="s">
        <v>977</v>
      </c>
      <c r="E805" s="80">
        <f>+IF(F805="x",1,0)+IF(G805="x",0.25,0)+IF(H805="x",1,0)+IF(I805="x",0.3,0)</f>
        <v>1.25</v>
      </c>
      <c r="F805" s="80" t="s">
        <v>3212</v>
      </c>
      <c r="G805" s="80" t="s">
        <v>3212</v>
      </c>
      <c r="H805" s="85"/>
      <c r="I805" s="85"/>
      <c r="J805" s="48"/>
      <c r="K805" s="48"/>
      <c r="L805" s="89">
        <f>+L$5*E805</f>
        <v>1492.9155395250975</v>
      </c>
      <c r="M805" s="89">
        <f>+M$5*E805</f>
        <v>423.86552825368199</v>
      </c>
      <c r="N805" s="89">
        <f>+L805+M805</f>
        <v>1916.7810677787795</v>
      </c>
      <c r="O805" s="89">
        <f>+O$5*E805</f>
        <v>21193.276412684099</v>
      </c>
      <c r="P805" s="73">
        <v>2.2970000000000002</v>
      </c>
      <c r="Q805" s="48" t="s">
        <v>3228</v>
      </c>
      <c r="R805" s="87">
        <v>989.69749301277</v>
      </c>
      <c r="S805" s="87">
        <v>61.214500000000001</v>
      </c>
      <c r="T805" s="87">
        <v>5.2357099950313998E-2</v>
      </c>
      <c r="U805" s="87">
        <v>0.35461947321892001</v>
      </c>
      <c r="V805" s="87">
        <v>0.16035707459292001</v>
      </c>
      <c r="W805" s="87">
        <f>+(S805/100)*R805</f>
        <v>605.83837186030212</v>
      </c>
      <c r="Z805" t="e">
        <v>#N/A</v>
      </c>
      <c r="AA805" t="e">
        <v>#N/A</v>
      </c>
    </row>
    <row r="806" spans="1:27">
      <c r="A806" s="52" t="s">
        <v>978</v>
      </c>
      <c r="B806" s="52" t="s">
        <v>8</v>
      </c>
      <c r="C806" s="52">
        <v>5443869</v>
      </c>
      <c r="D806" s="52" t="s">
        <v>979</v>
      </c>
      <c r="E806" s="80">
        <f>+IF(F806="x",1,0)+IF(G806="x",0.25,0)+IF(H806="x",1,0)+IF(I806="x",0.3,0)</f>
        <v>1.25</v>
      </c>
      <c r="F806" s="80" t="s">
        <v>3212</v>
      </c>
      <c r="G806" s="80" t="s">
        <v>3212</v>
      </c>
      <c r="H806" s="85"/>
      <c r="I806" s="85"/>
      <c r="J806" s="48"/>
      <c r="K806" s="48"/>
      <c r="L806" s="89">
        <f>+L$5*E806</f>
        <v>1492.9155395250975</v>
      </c>
      <c r="M806" s="89">
        <f>+M$5*E806</f>
        <v>423.86552825368199</v>
      </c>
      <c r="N806" s="89">
        <f>+L806+M806</f>
        <v>1916.7810677787795</v>
      </c>
      <c r="O806" s="89">
        <f>+O$5*E806</f>
        <v>21193.276412684099</v>
      </c>
      <c r="P806" s="73">
        <v>2.444</v>
      </c>
      <c r="Q806" s="48" t="s">
        <v>3228</v>
      </c>
      <c r="R806" s="87">
        <v>1023.5685104921999</v>
      </c>
      <c r="S806" s="87">
        <v>42.599899999999998</v>
      </c>
      <c r="T806" s="87">
        <v>3.3432848751545001E-2</v>
      </c>
      <c r="U806" s="87">
        <v>0.31424775719643</v>
      </c>
      <c r="V806" s="87">
        <v>0.15136694916609</v>
      </c>
      <c r="W806" s="87">
        <f>+(S806/100)*R806</f>
        <v>436.03916190116666</v>
      </c>
      <c r="Z806" t="e">
        <v>#N/A</v>
      </c>
      <c r="AA806" t="e">
        <v>#N/A</v>
      </c>
    </row>
    <row r="807" spans="1:27">
      <c r="A807" s="52" t="s">
        <v>980</v>
      </c>
      <c r="B807" s="52" t="s">
        <v>8</v>
      </c>
      <c r="C807" s="52">
        <v>5443874</v>
      </c>
      <c r="D807" s="52" t="s">
        <v>981</v>
      </c>
      <c r="E807" s="80">
        <f>+IF(F807="x",1,0)+IF(G807="x",0.25,0)+IF(H807="x",1,0)+IF(I807="x",0.3,0)</f>
        <v>1.25</v>
      </c>
      <c r="F807" s="80" t="s">
        <v>3212</v>
      </c>
      <c r="G807" s="80" t="s">
        <v>3212</v>
      </c>
      <c r="H807" s="85"/>
      <c r="I807" s="85"/>
      <c r="J807" s="48"/>
      <c r="K807" s="48"/>
      <c r="L807" s="89">
        <f>+L$5*E807</f>
        <v>1492.9155395250975</v>
      </c>
      <c r="M807" s="89">
        <f>+M$5*E807</f>
        <v>423.86552825368199</v>
      </c>
      <c r="N807" s="89">
        <f>+L807+M807</f>
        <v>1916.7810677787795</v>
      </c>
      <c r="O807" s="89">
        <f>+O$5*E807</f>
        <v>21193.276412684099</v>
      </c>
      <c r="P807" s="73">
        <v>2.23</v>
      </c>
      <c r="Q807" s="48" t="s">
        <v>3228</v>
      </c>
      <c r="R807" s="87">
        <v>1205.594857519</v>
      </c>
      <c r="S807" s="87">
        <v>100</v>
      </c>
      <c r="T807" s="87">
        <v>7.1912162005901004E-2</v>
      </c>
      <c r="U807" s="87">
        <v>0.36965376138687001</v>
      </c>
      <c r="V807" s="87">
        <v>0.18699087484933</v>
      </c>
      <c r="W807" s="87">
        <f>+(S807/100)*R807</f>
        <v>1205.594857519</v>
      </c>
      <c r="Z807" t="e">
        <v>#N/A</v>
      </c>
      <c r="AA807" t="e">
        <v>#N/A</v>
      </c>
    </row>
    <row r="808" spans="1:27">
      <c r="A808" s="52" t="s">
        <v>982</v>
      </c>
      <c r="B808" s="52" t="s">
        <v>8</v>
      </c>
      <c r="C808" s="52">
        <v>5443870</v>
      </c>
      <c r="D808" s="52" t="s">
        <v>983</v>
      </c>
      <c r="E808" s="80">
        <f>+IF(F808="x",1,0)+IF(G808="x",0.25,0)+IF(H808="x",1,0)+IF(I808="x",0.3,0)</f>
        <v>2.25</v>
      </c>
      <c r="F808" s="80" t="s">
        <v>3212</v>
      </c>
      <c r="G808" s="80" t="s">
        <v>3212</v>
      </c>
      <c r="H808" s="80" t="s">
        <v>3212</v>
      </c>
      <c r="I808" s="85"/>
      <c r="J808" s="48"/>
      <c r="K808" s="48"/>
      <c r="L808" s="89">
        <f>+L$5*E808</f>
        <v>2687.2479711451756</v>
      </c>
      <c r="M808" s="89">
        <f>+M$5*E808</f>
        <v>762.95795085662758</v>
      </c>
      <c r="N808" s="89">
        <f>+L808+M808</f>
        <v>3450.2059220018032</v>
      </c>
      <c r="O808" s="89">
        <f>+O$5*E808</f>
        <v>38147.897542831379</v>
      </c>
      <c r="P808" s="73">
        <v>2.093</v>
      </c>
      <c r="Q808" s="48" t="s">
        <v>3228</v>
      </c>
      <c r="R808" s="87">
        <v>1340.4249389982999</v>
      </c>
      <c r="S808" s="87">
        <v>100</v>
      </c>
      <c r="T808" s="87">
        <v>0.10376799106598</v>
      </c>
      <c r="U808" s="87">
        <v>0.35598623752594</v>
      </c>
      <c r="V808" s="87">
        <v>0.27563993149257998</v>
      </c>
      <c r="W808" s="87">
        <f>+(S808/100)*R808</f>
        <v>1340.4249389982999</v>
      </c>
      <c r="Z808" t="e">
        <v>#N/A</v>
      </c>
      <c r="AA808" t="e">
        <v>#N/A</v>
      </c>
    </row>
    <row r="809" spans="1:27">
      <c r="A809" s="52" t="s">
        <v>984</v>
      </c>
      <c r="B809" s="52" t="s">
        <v>8</v>
      </c>
      <c r="C809" s="52">
        <v>5443871</v>
      </c>
      <c r="D809" s="52" t="s">
        <v>985</v>
      </c>
      <c r="E809" s="80">
        <f>+IF(F809="x",1,0)+IF(G809="x",0.25,0)+IF(H809="x",1,0)+IF(I809="x",0.3,0)</f>
        <v>2.25</v>
      </c>
      <c r="F809" s="80" t="s">
        <v>3212</v>
      </c>
      <c r="G809" s="80" t="s">
        <v>3212</v>
      </c>
      <c r="H809" s="80" t="s">
        <v>3212</v>
      </c>
      <c r="I809" s="85"/>
      <c r="J809" s="48"/>
      <c r="K809" s="48"/>
      <c r="L809" s="89">
        <f>+L$5*E809</f>
        <v>2687.2479711451756</v>
      </c>
      <c r="M809" s="89">
        <f>+M$5*E809</f>
        <v>762.95795085662758</v>
      </c>
      <c r="N809" s="89">
        <f>+L809+M809</f>
        <v>3450.2059220018032</v>
      </c>
      <c r="O809" s="89">
        <f>+O$5*E809</f>
        <v>38147.897542831379</v>
      </c>
      <c r="P809" s="73">
        <v>2.101</v>
      </c>
      <c r="Q809" s="48" t="s">
        <v>3228</v>
      </c>
      <c r="R809" s="87">
        <v>1169.5977969983001</v>
      </c>
      <c r="S809" s="87">
        <v>100</v>
      </c>
      <c r="T809" s="87">
        <v>0.2137389332056</v>
      </c>
      <c r="U809" s="87">
        <v>0.35451436042786</v>
      </c>
      <c r="V809" s="87">
        <v>0.29773025821426002</v>
      </c>
      <c r="W809" s="87">
        <f>+(S809/100)*R809</f>
        <v>1169.5977969983001</v>
      </c>
      <c r="Z809" t="e">
        <v>#N/A</v>
      </c>
      <c r="AA809" t="e">
        <v>#N/A</v>
      </c>
    </row>
    <row r="810" spans="1:27">
      <c r="A810" s="50" t="s">
        <v>986</v>
      </c>
      <c r="B810" s="50" t="s">
        <v>661</v>
      </c>
      <c r="C810" s="50">
        <v>2675062</v>
      </c>
      <c r="D810" s="50" t="s">
        <v>987</v>
      </c>
      <c r="E810" s="126">
        <f>+IF(F810="x",1,0)+IF(G810="x",0.25,0)+IF(H810="x",1,0)+IF(I810="x",0.3,0)+J810</f>
        <v>2.29093971851746</v>
      </c>
      <c r="F810" s="85" t="s">
        <v>3212</v>
      </c>
      <c r="G810" s="85"/>
      <c r="H810" s="85"/>
      <c r="I810" s="85"/>
      <c r="J810" s="48">
        <f>0.75*(W810/10000)</f>
        <v>1.29093971851746</v>
      </c>
      <c r="K810" s="48"/>
      <c r="L810" s="89">
        <f>+L$5*E810</f>
        <v>2736.1436047119751</v>
      </c>
      <c r="M810" s="89">
        <f>+M$5*E810</f>
        <v>776.84029918939575</v>
      </c>
      <c r="N810" s="89">
        <f>+L810+M810</f>
        <v>3512.9839039013709</v>
      </c>
      <c r="O810" s="89">
        <f>+O$5*E810</f>
        <v>38842.014959469787</v>
      </c>
      <c r="P810" s="73" t="e">
        <v>#N/A</v>
      </c>
      <c r="Q810" s="48" t="e">
        <v>#N/A</v>
      </c>
      <c r="R810" s="87">
        <v>76602.949649008006</v>
      </c>
      <c r="S810" s="87">
        <v>22.469799999999999</v>
      </c>
      <c r="T810" s="87">
        <v>7.1596756577491996E-2</v>
      </c>
      <c r="U810" s="87">
        <v>1.7388235330582</v>
      </c>
      <c r="V810" s="87">
        <v>1.3666723867785</v>
      </c>
      <c r="W810" s="87">
        <f>+(S810/100)*R810</f>
        <v>17212.5295802328</v>
      </c>
      <c r="Z810" t="e">
        <v>#N/A</v>
      </c>
      <c r="AA810" t="e">
        <v>#N/A</v>
      </c>
    </row>
    <row r="811" spans="1:27">
      <c r="A811" s="49" t="s">
        <v>1659</v>
      </c>
      <c r="B811" s="49" t="s">
        <v>8</v>
      </c>
      <c r="C811" s="49">
        <v>9428434</v>
      </c>
      <c r="D811" s="49" t="s">
        <v>1658</v>
      </c>
      <c r="E811" s="80">
        <f>+IF(F811="x",1,0)+IF(G811="x",0.25,0)+IF(H811="x",1,0)+IF(I811="x",0.3,0)+J811+K811</f>
        <v>1.0914451105029659</v>
      </c>
      <c r="F811" s="85" t="s">
        <v>3212</v>
      </c>
      <c r="G811" s="85"/>
      <c r="H811" s="85"/>
      <c r="I811" s="85"/>
      <c r="J811" s="81">
        <v>9.1445110502965804E-2</v>
      </c>
      <c r="K811" s="48"/>
      <c r="L811" s="89">
        <f>+L$5*E811</f>
        <v>1303.548292806852</v>
      </c>
      <c r="M811" s="89">
        <f>+M$5*E811</f>
        <v>370.10076665859037</v>
      </c>
      <c r="N811" s="89">
        <f>+L811+M811</f>
        <v>1673.6490594654424</v>
      </c>
      <c r="O811" s="89">
        <f>+O$5*E811</f>
        <v>18505.038332929518</v>
      </c>
      <c r="P811" s="72"/>
      <c r="Q811" s="48"/>
      <c r="R811" s="87">
        <v>68540.566644530001</v>
      </c>
      <c r="S811" s="87">
        <v>1.7788999999999999</v>
      </c>
      <c r="T811" s="87">
        <v>1.9975600298494001E-3</v>
      </c>
      <c r="U811" s="87">
        <v>0.28312787413597001</v>
      </c>
      <c r="V811" s="87">
        <v>0.10925045832238001</v>
      </c>
      <c r="W811" s="87">
        <v>1219.2571581422001</v>
      </c>
      <c r="Z811" t="e">
        <v>#N/A</v>
      </c>
      <c r="AA811" t="e">
        <v>#N/A</v>
      </c>
    </row>
    <row r="812" spans="1:27">
      <c r="A812" s="49" t="s">
        <v>1657</v>
      </c>
      <c r="B812" s="49" t="s">
        <v>8</v>
      </c>
      <c r="C812" s="49">
        <v>5444879</v>
      </c>
      <c r="D812" s="49" t="s">
        <v>1658</v>
      </c>
      <c r="E812" s="80">
        <f>+IF(F812="x",1,0)+IF(G812="x",0.25,0)+IF(H812="x",1,0)+IF(I812="x",0.3,0)+J812+K812</f>
        <v>1.0140811372748966</v>
      </c>
      <c r="F812" s="85" t="s">
        <v>3212</v>
      </c>
      <c r="G812" s="85"/>
      <c r="H812" s="85"/>
      <c r="I812" s="85"/>
      <c r="J812" s="81">
        <v>1.4081137274896502E-2</v>
      </c>
      <c r="K812" s="48"/>
      <c r="L812" s="89">
        <f>+L$5*E812</f>
        <v>1211.1499905415815</v>
      </c>
      <c r="M812" s="89">
        <f>+M$5*E812</f>
        <v>343.86722955449488</v>
      </c>
      <c r="N812" s="89">
        <f>+L812+M812</f>
        <v>1555.0172200960765</v>
      </c>
      <c r="O812" s="89">
        <f>+O$5*E812</f>
        <v>17193.361477724746</v>
      </c>
      <c r="P812" s="72"/>
      <c r="Q812" s="48"/>
      <c r="R812" s="87">
        <v>187.74849699862</v>
      </c>
      <c r="S812" s="87">
        <v>100</v>
      </c>
      <c r="T812" s="87">
        <v>0.30804479122161998</v>
      </c>
      <c r="U812" s="87">
        <v>0.46816501021384999</v>
      </c>
      <c r="V812" s="87">
        <v>0.41667902171611998</v>
      </c>
      <c r="W812" s="87">
        <v>187.74849699595001</v>
      </c>
      <c r="Z812" t="e">
        <v>#N/A</v>
      </c>
      <c r="AA812" t="e">
        <v>#N/A</v>
      </c>
    </row>
    <row r="813" spans="1:27">
      <c r="A813" s="56" t="s">
        <v>1660</v>
      </c>
      <c r="B813" s="56" t="s">
        <v>8</v>
      </c>
      <c r="C813" s="56">
        <v>9428434</v>
      </c>
      <c r="D813" s="56" t="s">
        <v>1658</v>
      </c>
      <c r="E813" s="80">
        <f>+K813</f>
        <v>0.28903569982440003</v>
      </c>
      <c r="F813" s="80" t="s">
        <v>3213</v>
      </c>
      <c r="G813" s="85"/>
      <c r="H813" s="85"/>
      <c r="I813" s="85"/>
      <c r="J813" s="81" t="s">
        <v>3213</v>
      </c>
      <c r="K813" s="48">
        <v>0.28903569982440003</v>
      </c>
      <c r="L813" s="89">
        <f>+L$5*E813</f>
        <v>345.20471019628667</v>
      </c>
      <c r="M813" s="89">
        <f>+M$5*E813</f>
        <v>98.009815672193582</v>
      </c>
      <c r="N813" s="89">
        <f>+L813+M813</f>
        <v>443.21452586848022</v>
      </c>
      <c r="O813" s="89">
        <f>+O$5*E813</f>
        <v>4900.4907836096791</v>
      </c>
      <c r="P813" s="72"/>
      <c r="Q813" s="48"/>
      <c r="R813" s="87">
        <v>1926.904665496</v>
      </c>
      <c r="S813" s="87">
        <v>100</v>
      </c>
      <c r="T813" s="87">
        <v>0.99720305204391002</v>
      </c>
      <c r="U813" s="87">
        <v>2.1341302394867001</v>
      </c>
      <c r="V813" s="87">
        <v>1.4831127373933</v>
      </c>
      <c r="W813" s="87">
        <v>1926.9046654952001</v>
      </c>
      <c r="Z813" t="e">
        <v>#N/A</v>
      </c>
      <c r="AA813" t="e">
        <v>#N/A</v>
      </c>
    </row>
    <row r="814" spans="1:27">
      <c r="A814" s="52" t="s">
        <v>131</v>
      </c>
      <c r="B814" s="52" t="s">
        <v>24</v>
      </c>
      <c r="C814" s="52">
        <v>5442975</v>
      </c>
      <c r="D814" s="52" t="s">
        <v>132</v>
      </c>
      <c r="E814" s="80">
        <f>+IF(F814="x",1,0)+IF(G814="x",0.25,0)+IF(H814="x",1,0)+IF(I814="x",0.3,0)</f>
        <v>1.25</v>
      </c>
      <c r="F814" s="80" t="s">
        <v>3212</v>
      </c>
      <c r="G814" s="80" t="s">
        <v>3212</v>
      </c>
      <c r="H814" s="85"/>
      <c r="I814" s="85"/>
      <c r="J814" s="48"/>
      <c r="K814" s="48"/>
      <c r="L814" s="89">
        <f>+L$5*E814</f>
        <v>1492.9155395250975</v>
      </c>
      <c r="M814" s="89">
        <f>+M$5*E814</f>
        <v>423.86552825368199</v>
      </c>
      <c r="N814" s="89">
        <f>+L814+M814</f>
        <v>1916.7810677787795</v>
      </c>
      <c r="O814" s="89">
        <f>+O$5*E814</f>
        <v>21193.276412684099</v>
      </c>
      <c r="P814" s="73" t="e">
        <v>#N/A</v>
      </c>
      <c r="Q814" s="48" t="e">
        <v>#N/A</v>
      </c>
      <c r="R814" s="87">
        <v>2184.6250954921002</v>
      </c>
      <c r="S814" s="87">
        <v>46.964199999999998</v>
      </c>
      <c r="T814" s="87">
        <v>5.4249528795480999E-2</v>
      </c>
      <c r="U814" s="87">
        <v>0.92339843511580999</v>
      </c>
      <c r="V814" s="87">
        <v>0.71487578246549999</v>
      </c>
      <c r="W814" s="87">
        <f>+(S814/100)*R814</f>
        <v>1025.991699097101</v>
      </c>
      <c r="Z814" t="e">
        <v>#N/A</v>
      </c>
      <c r="AA814" t="e">
        <v>#N/A</v>
      </c>
    </row>
    <row r="815" spans="1:27">
      <c r="A815" s="51" t="s">
        <v>127</v>
      </c>
      <c r="B815" s="51" t="s">
        <v>24</v>
      </c>
      <c r="C815" s="51">
        <v>5442973</v>
      </c>
      <c r="D815" s="51" t="s">
        <v>128</v>
      </c>
      <c r="E815" s="80">
        <f>+IF(F815="x",1,0)+IF(G815="x",0.25,0)+IF(H815="x",1,0)+IF(I815="x",0.3,0)</f>
        <v>1</v>
      </c>
      <c r="F815" s="85" t="s">
        <v>3212</v>
      </c>
      <c r="G815" s="85"/>
      <c r="H815" s="85"/>
      <c r="I815" s="85"/>
      <c r="J815" s="48"/>
      <c r="K815" s="48"/>
      <c r="L815" s="89">
        <f>+L$5*E815</f>
        <v>1194.3324316200781</v>
      </c>
      <c r="M815" s="89">
        <f>+M$5*E815</f>
        <v>339.09242260294559</v>
      </c>
      <c r="N815" s="89">
        <f>+L815+M815</f>
        <v>1533.4248542230237</v>
      </c>
      <c r="O815" s="89">
        <f>+O$5*E815</f>
        <v>16954.621130147279</v>
      </c>
      <c r="P815" s="73" t="e">
        <v>#N/A</v>
      </c>
      <c r="Q815" s="48" t="e">
        <v>#N/A</v>
      </c>
      <c r="R815" s="87">
        <v>557.66786200095999</v>
      </c>
      <c r="S815" s="87">
        <v>0</v>
      </c>
      <c r="T815" s="87">
        <v>0</v>
      </c>
      <c r="U815" s="87">
        <v>0</v>
      </c>
      <c r="V815" s="87">
        <v>0</v>
      </c>
      <c r="W815" s="87">
        <f>+(S815/100)*R815</f>
        <v>0</v>
      </c>
      <c r="Z815" t="e">
        <v>#N/A</v>
      </c>
      <c r="AA815" t="e">
        <v>#N/A</v>
      </c>
    </row>
    <row r="816" spans="1:27">
      <c r="A816" s="52" t="s">
        <v>1716</v>
      </c>
      <c r="B816" s="52" t="s">
        <v>24</v>
      </c>
      <c r="C816" s="52">
        <v>7952392</v>
      </c>
      <c r="D816" s="52" t="s">
        <v>128</v>
      </c>
      <c r="E816" s="80">
        <f>+IF(F816="x",1,0)+IF(G816="x",0.25,0)+IF(H816="x",1,0)+IF(I816="x",0.3,0)</f>
        <v>1</v>
      </c>
      <c r="F816" s="85" t="s">
        <v>3212</v>
      </c>
      <c r="G816" s="85"/>
      <c r="H816" s="85"/>
      <c r="I816" s="85"/>
      <c r="J816" s="48"/>
      <c r="K816" s="48"/>
      <c r="L816" s="89">
        <f>+L$5*E816</f>
        <v>1194.3324316200781</v>
      </c>
      <c r="M816" s="89">
        <f>+M$5*E816</f>
        <v>339.09242260294559</v>
      </c>
      <c r="N816" s="89">
        <f>+L816+M816</f>
        <v>1533.4248542230237</v>
      </c>
      <c r="O816" s="89">
        <f>+O$5*E816</f>
        <v>16954.621130147279</v>
      </c>
      <c r="P816" s="73" t="s">
        <v>3213</v>
      </c>
      <c r="Q816" s="48" t="s">
        <v>3228</v>
      </c>
      <c r="R816" s="87">
        <v>420.51729699671</v>
      </c>
      <c r="S816" s="87">
        <v>1.3892</v>
      </c>
      <c r="T816" s="87">
        <v>0.24885393679142001</v>
      </c>
      <c r="U816" s="87">
        <v>0.37322834134102001</v>
      </c>
      <c r="V816" s="87">
        <v>0.30134621049677002</v>
      </c>
      <c r="W816" s="87">
        <f>+(S816/100)*R816</f>
        <v>5.8418262898782949</v>
      </c>
      <c r="Z816" t="e">
        <v>#N/A</v>
      </c>
      <c r="AA816" t="e">
        <v>#N/A</v>
      </c>
    </row>
    <row r="817" spans="1:27">
      <c r="A817" s="52" t="s">
        <v>943</v>
      </c>
      <c r="B817" s="52" t="s">
        <v>24</v>
      </c>
      <c r="C817" s="52">
        <v>5442974</v>
      </c>
      <c r="D817" s="52" t="s">
        <v>988</v>
      </c>
      <c r="E817" s="80">
        <f>+IF(F817="x",1,0)+IF(G817="x",0.25,0)+IF(H817="x",1,0)+IF(I817="x",0.3,0)</f>
        <v>1.55</v>
      </c>
      <c r="F817" s="80" t="s">
        <v>3212</v>
      </c>
      <c r="G817" s="80" t="s">
        <v>3212</v>
      </c>
      <c r="H817" s="85"/>
      <c r="I817" s="80" t="s">
        <v>3212</v>
      </c>
      <c r="J817" s="48"/>
      <c r="K817" s="48"/>
      <c r="L817" s="89">
        <f>+L$5*E817</f>
        <v>1851.2152690111211</v>
      </c>
      <c r="M817" s="89">
        <f>+M$5*E817</f>
        <v>525.59325503456569</v>
      </c>
      <c r="N817" s="89">
        <f>+L817+M817</f>
        <v>2376.8085240456867</v>
      </c>
      <c r="O817" s="89">
        <f>+O$5*E817</f>
        <v>26279.662751728283</v>
      </c>
      <c r="P817" s="73">
        <v>3.1440000000000001</v>
      </c>
      <c r="Q817" s="48">
        <v>1.804</v>
      </c>
      <c r="R817" s="87">
        <v>188.57445900556999</v>
      </c>
      <c r="S817" s="87">
        <v>85.292500000000004</v>
      </c>
      <c r="T817" s="87">
        <v>0.24885393679142001</v>
      </c>
      <c r="U817" s="87">
        <v>0.61051744222641002</v>
      </c>
      <c r="V817" s="87">
        <v>0.39182100932184999</v>
      </c>
      <c r="W817" s="87">
        <f>+(S817/100)*R817</f>
        <v>160.83987044732578</v>
      </c>
      <c r="Z817" t="e">
        <v>#N/A</v>
      </c>
      <c r="AA817" t="e">
        <v>#N/A</v>
      </c>
    </row>
    <row r="818" spans="1:27">
      <c r="A818" s="52" t="s">
        <v>989</v>
      </c>
      <c r="B818" s="52" t="s">
        <v>24</v>
      </c>
      <c r="C818" s="52">
        <v>5442950</v>
      </c>
      <c r="D818" s="52" t="s">
        <v>990</v>
      </c>
      <c r="E818" s="80">
        <f>+IF(F818="x",1,0)+IF(G818="x",0.25,0)+IF(H818="x",1,0)+IF(I818="x",0.3,0)</f>
        <v>1.25</v>
      </c>
      <c r="F818" s="80" t="s">
        <v>3212</v>
      </c>
      <c r="G818" s="80" t="s">
        <v>3212</v>
      </c>
      <c r="H818" s="85"/>
      <c r="I818" s="85"/>
      <c r="J818" s="48"/>
      <c r="K818" s="48"/>
      <c r="L818" s="89">
        <f>+L$5*E818</f>
        <v>1492.9155395250975</v>
      </c>
      <c r="M818" s="89">
        <f>+M$5*E818</f>
        <v>423.86552825368199</v>
      </c>
      <c r="N818" s="89">
        <f>+L818+M818</f>
        <v>1916.7810677787795</v>
      </c>
      <c r="O818" s="89">
        <f>+O$5*E818</f>
        <v>21193.276412684099</v>
      </c>
      <c r="P818" s="73">
        <v>2.2130000000000001</v>
      </c>
      <c r="Q818" s="48" t="s">
        <v>3228</v>
      </c>
      <c r="R818" s="87">
        <v>370.49334850591998</v>
      </c>
      <c r="S818" s="87">
        <v>100</v>
      </c>
      <c r="T818" s="87">
        <v>0.44314295053482</v>
      </c>
      <c r="U818" s="87">
        <v>0.79933947324752996</v>
      </c>
      <c r="V818" s="87">
        <v>0.68201871067286002</v>
      </c>
      <c r="W818" s="87">
        <f>+(S818/100)*R818</f>
        <v>370.49334850591998</v>
      </c>
      <c r="Z818" t="e">
        <v>#N/A</v>
      </c>
      <c r="AA818" t="e">
        <v>#N/A</v>
      </c>
    </row>
    <row r="819" spans="1:27">
      <c r="A819" s="52" t="s">
        <v>991</v>
      </c>
      <c r="B819" s="52" t="s">
        <v>24</v>
      </c>
      <c r="C819" s="52">
        <v>5442951</v>
      </c>
      <c r="D819" s="52" t="s">
        <v>992</v>
      </c>
      <c r="E819" s="80">
        <f>+IF(F819="x",1,0)+IF(G819="x",0.25,0)+IF(H819="x",1,0)+IF(I819="x",0.3,0)</f>
        <v>1.55</v>
      </c>
      <c r="F819" s="80" t="s">
        <v>3212</v>
      </c>
      <c r="G819" s="80" t="s">
        <v>3212</v>
      </c>
      <c r="H819" s="85"/>
      <c r="I819" s="80" t="s">
        <v>3212</v>
      </c>
      <c r="J819" s="48"/>
      <c r="K819" s="48"/>
      <c r="L819" s="89">
        <f>+L$5*E819</f>
        <v>1851.2152690111211</v>
      </c>
      <c r="M819" s="89">
        <f>+M$5*E819</f>
        <v>525.59325503456569</v>
      </c>
      <c r="N819" s="89">
        <f>+L819+M819</f>
        <v>2376.8085240456867</v>
      </c>
      <c r="O819" s="89">
        <f>+O$5*E819</f>
        <v>26279.662751728283</v>
      </c>
      <c r="P819" s="73">
        <v>2.5270000000000001</v>
      </c>
      <c r="Q819" s="48">
        <v>1.766</v>
      </c>
      <c r="R819" s="87">
        <v>409.21115998928002</v>
      </c>
      <c r="S819" s="87">
        <v>100</v>
      </c>
      <c r="T819" s="87">
        <v>0.66035133600234996</v>
      </c>
      <c r="U819" s="87">
        <v>0.81994587182999001</v>
      </c>
      <c r="V819" s="87">
        <v>0.76915436428646999</v>
      </c>
      <c r="W819" s="87">
        <f>+(S819/100)*R819</f>
        <v>409.21115998928002</v>
      </c>
      <c r="Z819" t="e">
        <v>#N/A</v>
      </c>
      <c r="AA819" t="e">
        <v>#N/A</v>
      </c>
    </row>
    <row r="820" spans="1:27">
      <c r="A820" s="50" t="s">
        <v>2287</v>
      </c>
      <c r="B820" s="50" t="s">
        <v>8</v>
      </c>
      <c r="C820" s="50">
        <v>5443694</v>
      </c>
      <c r="D820" s="50" t="s">
        <v>2288</v>
      </c>
      <c r="E820" s="126">
        <f>+IF(F820="x",1,0)+IF(G820="x",0.25,0)+IF(H820="x",1,0)+IF(I820="x",0.3,0)+J820</f>
        <v>2.6891709222502098</v>
      </c>
      <c r="F820" s="85" t="s">
        <v>3212</v>
      </c>
      <c r="G820" s="85" t="s">
        <v>3213</v>
      </c>
      <c r="H820" s="80" t="s">
        <v>3212</v>
      </c>
      <c r="I820" s="85"/>
      <c r="J820" s="48">
        <f>0.75*(W820/10000)</f>
        <v>0.68917092225020993</v>
      </c>
      <c r="K820" s="48"/>
      <c r="L820" s="89">
        <f>+L$5*E820</f>
        <v>3211.7640466131011</v>
      </c>
      <c r="M820" s="89">
        <f>+M$5*E820</f>
        <v>911.87748281922109</v>
      </c>
      <c r="N820" s="89">
        <f>+L820+M820</f>
        <v>4123.6415294323224</v>
      </c>
      <c r="O820" s="89">
        <f>+O$5*E820</f>
        <v>45593.874140961052</v>
      </c>
      <c r="P820" s="73">
        <v>0.73399999999999999</v>
      </c>
      <c r="Q820" s="48" t="s">
        <v>3228</v>
      </c>
      <c r="R820" s="87">
        <v>9188.9456300027996</v>
      </c>
      <c r="S820" s="87">
        <v>100</v>
      </c>
      <c r="T820" s="87">
        <v>0.89154261350632003</v>
      </c>
      <c r="U820" s="87">
        <v>1.7917063236237001</v>
      </c>
      <c r="V820" s="87">
        <v>1.4692764172318999</v>
      </c>
      <c r="W820" s="87">
        <f>+(S820/100)*R820</f>
        <v>9188.9456300027996</v>
      </c>
      <c r="Z820" t="e">
        <v>#N/A</v>
      </c>
      <c r="AA820" t="e">
        <v>#N/A</v>
      </c>
    </row>
    <row r="821" spans="1:27">
      <c r="A821" s="52" t="s">
        <v>2705</v>
      </c>
      <c r="B821" s="52" t="s">
        <v>8</v>
      </c>
      <c r="C821" s="52">
        <v>5443707</v>
      </c>
      <c r="D821" s="52" t="s">
        <v>2706</v>
      </c>
      <c r="E821" s="80">
        <f>+IF(F821="x",1,0)+IF(G821="x",0.25,0)+IF(H821="x",1,0)+IF(I821="x",0.3,0)</f>
        <v>2.25</v>
      </c>
      <c r="F821" s="80" t="s">
        <v>3212</v>
      </c>
      <c r="G821" s="80" t="s">
        <v>3212</v>
      </c>
      <c r="H821" s="80" t="s">
        <v>3212</v>
      </c>
      <c r="I821" s="85"/>
      <c r="J821" s="48"/>
      <c r="K821" s="48"/>
      <c r="L821" s="89">
        <f>+L$5*E821</f>
        <v>2687.2479711451756</v>
      </c>
      <c r="M821" s="89">
        <f>+M$5*E821</f>
        <v>762.95795085662758</v>
      </c>
      <c r="N821" s="89">
        <f>+L821+M821</f>
        <v>3450.2059220018032</v>
      </c>
      <c r="O821" s="89">
        <f>+O$5*E821</f>
        <v>38147.897542831379</v>
      </c>
      <c r="P821" s="73">
        <v>1.0509999999999999</v>
      </c>
      <c r="Q821" s="48" t="s">
        <v>3228</v>
      </c>
      <c r="R821" s="87">
        <v>2300.6046614902998</v>
      </c>
      <c r="S821" s="87">
        <v>100</v>
      </c>
      <c r="T821" s="87">
        <v>1.1758269071578999</v>
      </c>
      <c r="U821" s="87">
        <v>1.5701873302460001</v>
      </c>
      <c r="V821" s="87">
        <v>1.4128727237012</v>
      </c>
      <c r="W821" s="87">
        <f>+(S821/100)*R821</f>
        <v>2300.6046614902998</v>
      </c>
      <c r="Z821" t="e">
        <v>#N/A</v>
      </c>
      <c r="AA821" t="e">
        <v>#N/A</v>
      </c>
    </row>
    <row r="822" spans="1:27">
      <c r="A822" s="50" t="s">
        <v>2707</v>
      </c>
      <c r="B822" s="50" t="s">
        <v>8</v>
      </c>
      <c r="C822" s="50">
        <v>5443710</v>
      </c>
      <c r="D822" s="50" t="s">
        <v>2708</v>
      </c>
      <c r="E822" s="126">
        <f>+IF(F822="x",1,0)+IF(G822="x",0.25,0)+IF(H822="x",1,0)+IF(I822="x",0.3,0)+J822</f>
        <v>2.3673851306747</v>
      </c>
      <c r="F822" s="85" t="s">
        <v>3212</v>
      </c>
      <c r="G822" s="85" t="s">
        <v>3213</v>
      </c>
      <c r="H822" s="80" t="s">
        <v>3212</v>
      </c>
      <c r="I822" s="85"/>
      <c r="J822" s="48">
        <f>0.75*(W822/10000)</f>
        <v>0.36738513067470002</v>
      </c>
      <c r="K822" s="48"/>
      <c r="L822" s="89">
        <f>+L$5*E822</f>
        <v>2827.4448396999305</v>
      </c>
      <c r="M822" s="89">
        <f>+M$5*E822</f>
        <v>802.7623591946749</v>
      </c>
      <c r="N822" s="89">
        <f>+L822+M822</f>
        <v>3630.2071988946054</v>
      </c>
      <c r="O822" s="89">
        <f>+O$5*E822</f>
        <v>40138.117959733747</v>
      </c>
      <c r="P822" s="73">
        <v>1.171</v>
      </c>
      <c r="Q822" s="48" t="s">
        <v>3228</v>
      </c>
      <c r="R822" s="87">
        <v>4898.4684089960001</v>
      </c>
      <c r="S822" s="87">
        <v>100</v>
      </c>
      <c r="T822" s="87">
        <v>0.90857446193695002</v>
      </c>
      <c r="U822" s="87">
        <v>1.3733751773834</v>
      </c>
      <c r="V822" s="87">
        <v>1.2162058572996</v>
      </c>
      <c r="W822" s="87">
        <f>+(S822/100)*R822</f>
        <v>4898.4684089960001</v>
      </c>
      <c r="Z822" t="e">
        <v>#N/A</v>
      </c>
      <c r="AA822" t="e">
        <v>#N/A</v>
      </c>
    </row>
    <row r="823" spans="1:27">
      <c r="A823" s="53" t="s">
        <v>2830</v>
      </c>
      <c r="B823" s="53" t="s">
        <v>8</v>
      </c>
      <c r="C823" s="53">
        <v>7836847</v>
      </c>
      <c r="D823" s="53" t="s">
        <v>2831</v>
      </c>
      <c r="E823" s="80">
        <f>+IF(F823="x",1,0)+IF(G823="x",0.25,0)+IF(H823="x",1,0)+IF(I823="x",0.3,0)</f>
        <v>2.25</v>
      </c>
      <c r="F823" s="80" t="s">
        <v>3212</v>
      </c>
      <c r="G823" s="85" t="s">
        <v>3212</v>
      </c>
      <c r="H823" s="85" t="s">
        <v>3212</v>
      </c>
      <c r="I823" s="85"/>
      <c r="J823" s="81" t="s">
        <v>3213</v>
      </c>
      <c r="K823" s="48"/>
      <c r="L823" s="89">
        <f>+L$5*E823</f>
        <v>2687.2479711451756</v>
      </c>
      <c r="M823" s="89">
        <f>+M$5*E823</f>
        <v>762.95795085662758</v>
      </c>
      <c r="N823" s="89">
        <f>+L823+M823</f>
        <v>3450.2059220018032</v>
      </c>
      <c r="O823" s="89">
        <f>+O$5*E823</f>
        <v>38147.897542831379</v>
      </c>
      <c r="P823" s="72">
        <v>1.6930000000000001</v>
      </c>
      <c r="Q823" s="48"/>
      <c r="R823" s="87">
        <v>1998.5684379899999</v>
      </c>
      <c r="S823" s="87">
        <v>100</v>
      </c>
      <c r="T823" s="87">
        <v>0.34326493740081998</v>
      </c>
      <c r="U823" s="87">
        <v>1.1170566082001001</v>
      </c>
      <c r="V823" s="87">
        <v>0.82003466515411005</v>
      </c>
      <c r="W823" s="87">
        <v>1998.5684379925001</v>
      </c>
      <c r="Z823">
        <v>1.6930000000000001</v>
      </c>
      <c r="AA823">
        <v>0</v>
      </c>
    </row>
    <row r="824" spans="1:27">
      <c r="A824" s="52" t="s">
        <v>2972</v>
      </c>
      <c r="B824" s="52" t="s">
        <v>8</v>
      </c>
      <c r="C824" s="52">
        <v>9954105</v>
      </c>
      <c r="D824" s="52" t="s">
        <v>2973</v>
      </c>
      <c r="E824" s="80">
        <f>+IF(F824="x",1,0)+IF(G824="x",0.25,0)+IF(H824="x",1,0)+IF(I824="x",0.3,0)</f>
        <v>2.25</v>
      </c>
      <c r="F824" s="85" t="s">
        <v>3212</v>
      </c>
      <c r="G824" s="85" t="s">
        <v>3212</v>
      </c>
      <c r="H824" s="80" t="s">
        <v>3212</v>
      </c>
      <c r="I824" s="85"/>
      <c r="J824" s="48"/>
      <c r="K824" s="48"/>
      <c r="L824" s="89">
        <f>+L$5*E824</f>
        <v>2687.2479711451756</v>
      </c>
      <c r="M824" s="89">
        <f>+M$5*E824</f>
        <v>762.95795085662758</v>
      </c>
      <c r="N824" s="89">
        <f>+L824+M824</f>
        <v>3450.2059220018032</v>
      </c>
      <c r="O824" s="89">
        <f>+O$5*E824</f>
        <v>38147.897542831379</v>
      </c>
      <c r="P824" s="73">
        <v>1.7609999999999999</v>
      </c>
      <c r="Q824" s="48" t="s">
        <v>3228</v>
      </c>
      <c r="R824" s="87">
        <v>1546.4888509888001</v>
      </c>
      <c r="S824" s="87">
        <v>100</v>
      </c>
      <c r="T824" s="87">
        <v>0.67254692316054998</v>
      </c>
      <c r="U824" s="87">
        <v>1.0905627012253001</v>
      </c>
      <c r="V824" s="87">
        <v>0.82275120448957995</v>
      </c>
      <c r="W824" s="87">
        <f>+(S824/100)*R824</f>
        <v>1546.4888509888001</v>
      </c>
      <c r="Z824" t="e">
        <v>#N/A</v>
      </c>
      <c r="AA824" t="e">
        <v>#N/A</v>
      </c>
    </row>
    <row r="825" spans="1:27">
      <c r="A825" s="50" t="s">
        <v>2270</v>
      </c>
      <c r="B825" s="50" t="s">
        <v>8</v>
      </c>
      <c r="C825" s="50">
        <v>5443689</v>
      </c>
      <c r="D825" s="50" t="s">
        <v>2271</v>
      </c>
      <c r="E825" s="126">
        <f>+IF(F825="x",1,0)+IF(G825="x",0.25,0)+IF(H825="x",1,0)+IF(I825="x",0.3,0)+J825</f>
        <v>2.5247855128244825</v>
      </c>
      <c r="F825" s="80" t="s">
        <v>3212</v>
      </c>
      <c r="G825" s="80" t="s">
        <v>3213</v>
      </c>
      <c r="H825" s="80" t="s">
        <v>3212</v>
      </c>
      <c r="I825" s="85"/>
      <c r="J825" s="48">
        <f>0.75*(W825/10000)</f>
        <v>0.52478551282448249</v>
      </c>
      <c r="K825" s="48"/>
      <c r="L825" s="89">
        <f>+L$5*E825</f>
        <v>3015.4332208508099</v>
      </c>
      <c r="M825" s="89">
        <f>+M$5*E825</f>
        <v>856.13563609647417</v>
      </c>
      <c r="N825" s="89">
        <f>+L825+M825</f>
        <v>3871.5688569472841</v>
      </c>
      <c r="O825" s="89">
        <f>+O$5*E825</f>
        <v>42806.78180482371</v>
      </c>
      <c r="P825" s="73">
        <v>1.206</v>
      </c>
      <c r="Q825" s="48">
        <v>1.0649999999999999</v>
      </c>
      <c r="R825" s="87">
        <v>6997.1401709930997</v>
      </c>
      <c r="S825" s="87">
        <v>100</v>
      </c>
      <c r="T825" s="87">
        <v>0.71922677755356001</v>
      </c>
      <c r="U825" s="87">
        <v>1.5772314071655</v>
      </c>
      <c r="V825" s="87">
        <v>1.3283537222055</v>
      </c>
      <c r="W825" s="87">
        <f>+(S825/100)*R825</f>
        <v>6997.1401709930997</v>
      </c>
      <c r="Z825" t="e">
        <v>#N/A</v>
      </c>
      <c r="AA825" t="e">
        <v>#N/A</v>
      </c>
    </row>
    <row r="826" spans="1:27">
      <c r="A826" s="50" t="s">
        <v>2655</v>
      </c>
      <c r="B826" s="50" t="s">
        <v>8</v>
      </c>
      <c r="C826" s="50">
        <v>7875207</v>
      </c>
      <c r="D826" s="50" t="s">
        <v>2656</v>
      </c>
      <c r="E826" s="126">
        <f>+IF(F826="x",1,0)+IF(G826="x",0.25,0)+IF(H826="x",1,0)+IF(I826="x",0.3,0)+J826</f>
        <v>2.4940176368751801</v>
      </c>
      <c r="F826" s="85" t="s">
        <v>3212</v>
      </c>
      <c r="G826" s="85" t="s">
        <v>3213</v>
      </c>
      <c r="H826" s="80" t="s">
        <v>3212</v>
      </c>
      <c r="I826" s="85"/>
      <c r="J826" s="48">
        <f>0.75*(W826/10000)</f>
        <v>0.49401763687518002</v>
      </c>
      <c r="K826" s="48"/>
      <c r="L826" s="89">
        <f>+L$5*E826</f>
        <v>2978.6861487524948</v>
      </c>
      <c r="M826" s="89">
        <f>+M$5*E826</f>
        <v>845.70248250247823</v>
      </c>
      <c r="N826" s="89">
        <f>+L826+M826</f>
        <v>3824.388631254973</v>
      </c>
      <c r="O826" s="89">
        <f>+O$5*E826</f>
        <v>42285.124125123912</v>
      </c>
      <c r="P826" s="73">
        <v>0.66400000000000003</v>
      </c>
      <c r="Q826" s="48" t="s">
        <v>3228</v>
      </c>
      <c r="R826" s="87">
        <v>6586.9018250024001</v>
      </c>
      <c r="S826" s="87">
        <v>100</v>
      </c>
      <c r="T826" s="87">
        <v>1.1620543003082</v>
      </c>
      <c r="U826" s="87">
        <v>1.6756374835968</v>
      </c>
      <c r="V826" s="87">
        <v>1.5023097078118</v>
      </c>
      <c r="W826" s="87">
        <f>+(S826/100)*R826</f>
        <v>6586.9018250024001</v>
      </c>
      <c r="Z826" t="e">
        <v>#N/A</v>
      </c>
      <c r="AA826" t="e">
        <v>#N/A</v>
      </c>
    </row>
    <row r="827" spans="1:27">
      <c r="A827" s="52" t="s">
        <v>2265</v>
      </c>
      <c r="B827" s="52" t="s">
        <v>8</v>
      </c>
      <c r="C827" s="52">
        <v>5444457</v>
      </c>
      <c r="D827" s="52" t="s">
        <v>2266</v>
      </c>
      <c r="E827" s="80">
        <f>+IF(F827="x",1,0)+IF(G827="x",0.25,0)+IF(H827="x",1,0)+IF(I827="x",0.3,0)</f>
        <v>2.25</v>
      </c>
      <c r="F827" s="85" t="s">
        <v>3212</v>
      </c>
      <c r="G827" s="85" t="s">
        <v>3212</v>
      </c>
      <c r="H827" s="80" t="s">
        <v>3212</v>
      </c>
      <c r="I827" s="85"/>
      <c r="J827" s="48"/>
      <c r="K827" s="48"/>
      <c r="L827" s="89">
        <f>+L$5*E827</f>
        <v>2687.2479711451756</v>
      </c>
      <c r="M827" s="89">
        <f>+M$5*E827</f>
        <v>762.95795085662758</v>
      </c>
      <c r="N827" s="89">
        <f>+L827+M827</f>
        <v>3450.2059220018032</v>
      </c>
      <c r="O827" s="89">
        <f>+O$5*E827</f>
        <v>38147.897542831379</v>
      </c>
      <c r="P827" s="73">
        <v>0.63100000000000001</v>
      </c>
      <c r="Q827" s="48" t="s">
        <v>3228</v>
      </c>
      <c r="R827" s="87">
        <v>2506.0116104792</v>
      </c>
      <c r="S827" s="87">
        <v>100</v>
      </c>
      <c r="T827" s="87">
        <v>1.5086835622787</v>
      </c>
      <c r="U827" s="87">
        <v>1.9289071559905999</v>
      </c>
      <c r="V827" s="87">
        <v>1.7270431116610001</v>
      </c>
      <c r="W827" s="87">
        <f>+(S827/100)*R827</f>
        <v>2506.0116104792</v>
      </c>
      <c r="Z827" t="e">
        <v>#N/A</v>
      </c>
      <c r="AA827" t="e">
        <v>#N/A</v>
      </c>
    </row>
    <row r="828" spans="1:27">
      <c r="A828" s="52" t="s">
        <v>2958</v>
      </c>
      <c r="B828" s="52" t="s">
        <v>8</v>
      </c>
      <c r="C828" s="52">
        <v>9861886</v>
      </c>
      <c r="D828" s="52" t="s">
        <v>2959</v>
      </c>
      <c r="E828" s="80">
        <f>+IF(F828="x",1,0)+IF(G828="x",0.25,0)+IF(H828="x",1,0)+IF(I828="x",0.3,0)</f>
        <v>2.25</v>
      </c>
      <c r="F828" s="80" t="s">
        <v>3212</v>
      </c>
      <c r="G828" s="80" t="s">
        <v>3212</v>
      </c>
      <c r="H828" s="80" t="s">
        <v>3212</v>
      </c>
      <c r="I828" s="85"/>
      <c r="J828" s="48"/>
      <c r="K828" s="48"/>
      <c r="L828" s="89">
        <f>+L$5*E828</f>
        <v>2687.2479711451756</v>
      </c>
      <c r="M828" s="89">
        <f>+M$5*E828</f>
        <v>762.95795085662758</v>
      </c>
      <c r="N828" s="89">
        <f>+L828+M828</f>
        <v>3450.2059220018032</v>
      </c>
      <c r="O828" s="89">
        <f>+O$5*E828</f>
        <v>38147.897542831379</v>
      </c>
      <c r="P828" s="73">
        <v>1.3440000000000001</v>
      </c>
      <c r="Q828" s="48" t="s">
        <v>3228</v>
      </c>
      <c r="R828" s="87">
        <v>1758.1478030072001</v>
      </c>
      <c r="S828" s="87">
        <v>100</v>
      </c>
      <c r="T828" s="87">
        <v>1.0878292322159</v>
      </c>
      <c r="U828" s="87">
        <v>1.4019718170166</v>
      </c>
      <c r="V828" s="87">
        <v>1.2464521157288999</v>
      </c>
      <c r="W828" s="87">
        <f>+(S828/100)*R828</f>
        <v>1758.1478030072001</v>
      </c>
      <c r="Z828" t="e">
        <v>#N/A</v>
      </c>
      <c r="AA828" t="e">
        <v>#N/A</v>
      </c>
    </row>
    <row r="829" spans="1:27">
      <c r="A829" s="52" t="s">
        <v>2268</v>
      </c>
      <c r="B829" s="52" t="s">
        <v>8</v>
      </c>
      <c r="C829" s="52">
        <v>5443688</v>
      </c>
      <c r="D829" s="52" t="s">
        <v>2269</v>
      </c>
      <c r="E829" s="80">
        <f>+IF(F829="x",1,0)+IF(G829="x",0.25,0)+IF(H829="x",1,0)+IF(I829="x",0.3,0)</f>
        <v>2.25</v>
      </c>
      <c r="F829" s="85" t="s">
        <v>3212</v>
      </c>
      <c r="G829" s="85" t="s">
        <v>3212</v>
      </c>
      <c r="H829" s="80" t="s">
        <v>3212</v>
      </c>
      <c r="I829" s="85"/>
      <c r="J829" s="48"/>
      <c r="K829" s="48"/>
      <c r="L829" s="89">
        <f>+L$5*E829</f>
        <v>2687.2479711451756</v>
      </c>
      <c r="M829" s="89">
        <f>+M$5*E829</f>
        <v>762.95795085662758</v>
      </c>
      <c r="N829" s="89">
        <f>+L829+M829</f>
        <v>3450.2059220018032</v>
      </c>
      <c r="O829" s="89">
        <f>+O$5*E829</f>
        <v>38147.897542831379</v>
      </c>
      <c r="P829" s="73">
        <v>0.57099999999999995</v>
      </c>
      <c r="Q829" s="48" t="s">
        <v>3228</v>
      </c>
      <c r="R829" s="87">
        <v>2444.2051025288001</v>
      </c>
      <c r="S829" s="87">
        <v>100</v>
      </c>
      <c r="T829" s="87">
        <v>1.4600061178207</v>
      </c>
      <c r="U829" s="87">
        <v>1.8221954107285001</v>
      </c>
      <c r="V829" s="87">
        <v>1.6592028051219001</v>
      </c>
      <c r="W829" s="87">
        <f>+(S829/100)*R829</f>
        <v>2444.2051025288001</v>
      </c>
      <c r="Z829" t="e">
        <v>#N/A</v>
      </c>
      <c r="AA829" t="e">
        <v>#N/A</v>
      </c>
    </row>
    <row r="830" spans="1:27">
      <c r="A830" s="52" t="s">
        <v>993</v>
      </c>
      <c r="B830" s="52" t="s">
        <v>24</v>
      </c>
      <c r="C830" s="52">
        <v>5443135</v>
      </c>
      <c r="D830" s="52" t="s">
        <v>994</v>
      </c>
      <c r="E830" s="80">
        <f>+IF(F830="x",1,0)+IF(G830="x",0.25,0)+IF(H830="x",1,0)+IF(I830="x",0.3,0)</f>
        <v>1.25</v>
      </c>
      <c r="F830" s="80" t="s">
        <v>3212</v>
      </c>
      <c r="G830" s="80" t="s">
        <v>3212</v>
      </c>
      <c r="H830" s="85"/>
      <c r="I830" s="85"/>
      <c r="J830" s="48"/>
      <c r="K830" s="48"/>
      <c r="L830" s="89">
        <f>+L$5*E830</f>
        <v>1492.9155395250975</v>
      </c>
      <c r="M830" s="89">
        <f>+M$5*E830</f>
        <v>423.86552825368199</v>
      </c>
      <c r="N830" s="89">
        <f>+L830+M830</f>
        <v>1916.7810677787795</v>
      </c>
      <c r="O830" s="89">
        <f>+O$5*E830</f>
        <v>21193.276412684099</v>
      </c>
      <c r="P830" s="73">
        <v>2.2400000000000002</v>
      </c>
      <c r="Q830" s="48" t="s">
        <v>3228</v>
      </c>
      <c r="R830" s="87">
        <v>214.84472600313001</v>
      </c>
      <c r="S830" s="87">
        <v>63.615600000000001</v>
      </c>
      <c r="T830" s="87">
        <v>2.3234777152538001E-2</v>
      </c>
      <c r="U830" s="87">
        <v>0.15486347675323001</v>
      </c>
      <c r="V830" s="87">
        <v>8.1783878073716995E-2</v>
      </c>
      <c r="W830" s="87">
        <f>+(S830/100)*R830</f>
        <v>136.67476151524718</v>
      </c>
      <c r="Z830" t="e">
        <v>#N/A</v>
      </c>
      <c r="AA830" t="e">
        <v>#N/A</v>
      </c>
    </row>
    <row r="831" spans="1:27">
      <c r="A831" s="52" t="s">
        <v>1009</v>
      </c>
      <c r="B831" s="52" t="s">
        <v>8</v>
      </c>
      <c r="C831" s="52">
        <v>5444293</v>
      </c>
      <c r="D831" s="52" t="s">
        <v>1010</v>
      </c>
      <c r="E831" s="80">
        <f>+IF(F831="x",1,0)+IF(G831="x",0.25,0)+IF(H831="x",1,0)+IF(I831="x",0.3,0)</f>
        <v>1</v>
      </c>
      <c r="F831" s="85" t="s">
        <v>3212</v>
      </c>
      <c r="G831" s="85"/>
      <c r="H831" s="85"/>
      <c r="I831" s="85"/>
      <c r="J831" s="48"/>
      <c r="K831" s="48"/>
      <c r="L831" s="89">
        <f>+L$5*E831</f>
        <v>1194.3324316200781</v>
      </c>
      <c r="M831" s="89">
        <f>+M$5*E831</f>
        <v>339.09242260294559</v>
      </c>
      <c r="N831" s="89">
        <f>+L831+M831</f>
        <v>1533.4248542230237</v>
      </c>
      <c r="O831" s="89">
        <f>+O$5*E831</f>
        <v>16954.621130147279</v>
      </c>
      <c r="P831" s="73">
        <v>2.4140000000000001</v>
      </c>
      <c r="Q831" s="48" t="s">
        <v>3228</v>
      </c>
      <c r="R831" s="87">
        <v>277.12692099671</v>
      </c>
      <c r="S831" s="87">
        <v>1.6364000000000001</v>
      </c>
      <c r="T831" s="87">
        <v>4.8256848007440997E-2</v>
      </c>
      <c r="U831" s="87">
        <v>4.9728732556105E-2</v>
      </c>
      <c r="V831" s="87">
        <v>4.8966506496072003E-2</v>
      </c>
      <c r="W831" s="87">
        <f>+(S831/100)*R831</f>
        <v>4.5349049351901627</v>
      </c>
      <c r="Z831" t="e">
        <v>#N/A</v>
      </c>
      <c r="AA831" t="e">
        <v>#N/A</v>
      </c>
    </row>
    <row r="832" spans="1:27">
      <c r="A832" s="52" t="s">
        <v>996</v>
      </c>
      <c r="B832" s="52" t="s">
        <v>8</v>
      </c>
      <c r="C832" s="52">
        <v>5444288</v>
      </c>
      <c r="D832" s="52" t="s">
        <v>997</v>
      </c>
      <c r="E832" s="80">
        <f>+IF(F832="x",1,0)+IF(G832="x",0.25,0)+IF(H832="x",1,0)+IF(I832="x",0.3,0)</f>
        <v>1</v>
      </c>
      <c r="F832" s="85" t="s">
        <v>3212</v>
      </c>
      <c r="G832" s="85"/>
      <c r="H832" s="85"/>
      <c r="I832" s="85"/>
      <c r="J832" s="48"/>
      <c r="K832" s="48"/>
      <c r="L832" s="89">
        <f>+L$5*E832</f>
        <v>1194.3324316200781</v>
      </c>
      <c r="M832" s="89">
        <f>+M$5*E832</f>
        <v>339.09242260294559</v>
      </c>
      <c r="N832" s="89">
        <f>+L832+M832</f>
        <v>1533.4248542230237</v>
      </c>
      <c r="O832" s="89">
        <f>+O$5*E832</f>
        <v>16954.621130147279</v>
      </c>
      <c r="P832" s="73">
        <v>2.5990000000000002</v>
      </c>
      <c r="Q832" s="48" t="s">
        <v>3228</v>
      </c>
      <c r="R832" s="87">
        <v>366.49494649707998</v>
      </c>
      <c r="S832" s="87">
        <v>13.302199999999999</v>
      </c>
      <c r="T832" s="87">
        <v>3.9004988968371998E-2</v>
      </c>
      <c r="U832" s="87">
        <v>8.1164024770259996E-2</v>
      </c>
      <c r="V832" s="87">
        <v>5.5153686180711002E-2</v>
      </c>
      <c r="W832" s="87">
        <f>+(S832/100)*R832</f>
        <v>48.751890772934573</v>
      </c>
      <c r="Z832" t="e">
        <v>#N/A</v>
      </c>
      <c r="AA832" t="e">
        <v>#N/A</v>
      </c>
    </row>
    <row r="833" spans="1:27">
      <c r="A833" s="52" t="s">
        <v>998</v>
      </c>
      <c r="B833" s="52" t="s">
        <v>24</v>
      </c>
      <c r="C833" s="52">
        <v>5443134</v>
      </c>
      <c r="D833" s="52" t="s">
        <v>999</v>
      </c>
      <c r="E833" s="80">
        <f>+IF(F833="x",1,0)+IF(G833="x",0.25,0)+IF(H833="x",1,0)+IF(I833="x",0.3,0)</f>
        <v>1.25</v>
      </c>
      <c r="F833" s="80" t="s">
        <v>3212</v>
      </c>
      <c r="G833" s="80" t="s">
        <v>3212</v>
      </c>
      <c r="H833" s="85"/>
      <c r="I833" s="85"/>
      <c r="J833" s="48"/>
      <c r="K833" s="48"/>
      <c r="L833" s="89">
        <f>+L$5*E833</f>
        <v>1492.9155395250975</v>
      </c>
      <c r="M833" s="89">
        <f>+M$5*E833</f>
        <v>423.86552825368199</v>
      </c>
      <c r="N833" s="89">
        <f>+L833+M833</f>
        <v>1916.7810677787795</v>
      </c>
      <c r="O833" s="89">
        <f>+O$5*E833</f>
        <v>21193.276412684099</v>
      </c>
      <c r="P833" s="73">
        <v>2.278</v>
      </c>
      <c r="Q833" s="48" t="s">
        <v>3228</v>
      </c>
      <c r="R833" s="87">
        <v>491.71988100633001</v>
      </c>
      <c r="S833" s="87">
        <v>100</v>
      </c>
      <c r="T833" s="87">
        <v>6.0978151857852998E-2</v>
      </c>
      <c r="U833" s="87">
        <v>0.43504756689071999</v>
      </c>
      <c r="V833" s="87">
        <v>0.22961899447135001</v>
      </c>
      <c r="W833" s="87">
        <f>+(S833/100)*R833</f>
        <v>491.71988100633001</v>
      </c>
      <c r="Z833" t="e">
        <v>#N/A</v>
      </c>
      <c r="AA833" t="e">
        <v>#N/A</v>
      </c>
    </row>
    <row r="834" spans="1:27">
      <c r="A834" s="52" t="s">
        <v>868</v>
      </c>
      <c r="B834" s="52" t="s">
        <v>8</v>
      </c>
      <c r="C834" s="52">
        <v>5444282</v>
      </c>
      <c r="D834" s="52" t="s">
        <v>1000</v>
      </c>
      <c r="E834" s="80">
        <f>+IF(F834="x",1,0)+IF(G834="x",0.25,0)+IF(H834="x",1,0)+IF(I834="x",0.3,0)</f>
        <v>1.25</v>
      </c>
      <c r="F834" s="80" t="s">
        <v>3212</v>
      </c>
      <c r="G834" s="80" t="s">
        <v>3212</v>
      </c>
      <c r="H834" s="85"/>
      <c r="I834" s="85"/>
      <c r="J834" s="48"/>
      <c r="K834" s="48"/>
      <c r="L834" s="89">
        <f>+L$5*E834</f>
        <v>1492.9155395250975</v>
      </c>
      <c r="M834" s="89">
        <f>+M$5*E834</f>
        <v>423.86552825368199</v>
      </c>
      <c r="N834" s="89">
        <f>+L834+M834</f>
        <v>1916.7810677787795</v>
      </c>
      <c r="O834" s="89">
        <f>+O$5*E834</f>
        <v>21193.276412684099</v>
      </c>
      <c r="P834" s="73">
        <v>2.274</v>
      </c>
      <c r="Q834" s="48" t="s">
        <v>3228</v>
      </c>
      <c r="R834" s="87">
        <v>415.15583700117003</v>
      </c>
      <c r="S834" s="87">
        <v>60.167299999999997</v>
      </c>
      <c r="T834" s="87">
        <v>2.5127204135060002E-2</v>
      </c>
      <c r="U834" s="87">
        <v>9.3569919466972004E-2</v>
      </c>
      <c r="V834" s="87">
        <v>5.7482762165464003E-2</v>
      </c>
      <c r="W834" s="87">
        <f>+(S834/100)*R834</f>
        <v>249.78805791600499</v>
      </c>
      <c r="Z834" t="e">
        <v>#N/A</v>
      </c>
      <c r="AA834" t="e">
        <v>#N/A</v>
      </c>
    </row>
    <row r="835" spans="1:27">
      <c r="A835" s="52" t="s">
        <v>1001</v>
      </c>
      <c r="B835" s="52" t="s">
        <v>8</v>
      </c>
      <c r="C835" s="52">
        <v>5443813</v>
      </c>
      <c r="D835" s="52" t="s">
        <v>1002</v>
      </c>
      <c r="E835" s="80">
        <f>+IF(F835="x",1,0)+IF(G835="x",0.25,0)+IF(H835="x",1,0)+IF(I835="x",0.3,0)</f>
        <v>1.55</v>
      </c>
      <c r="F835" s="80" t="s">
        <v>3212</v>
      </c>
      <c r="G835" s="80" t="s">
        <v>3212</v>
      </c>
      <c r="H835" s="85"/>
      <c r="I835" s="80" t="s">
        <v>3212</v>
      </c>
      <c r="J835" s="48"/>
      <c r="K835" s="48"/>
      <c r="L835" s="89">
        <f>+L$5*E835</f>
        <v>1851.2152690111211</v>
      </c>
      <c r="M835" s="89">
        <f>+M$5*E835</f>
        <v>525.59325503456569</v>
      </c>
      <c r="N835" s="89">
        <f>+L835+M835</f>
        <v>2376.8085240456867</v>
      </c>
      <c r="O835" s="89">
        <f>+O$5*E835</f>
        <v>26279.662751728283</v>
      </c>
      <c r="P835" s="73">
        <v>2.4119999999999999</v>
      </c>
      <c r="Q835" s="48">
        <v>2.0840000000000001</v>
      </c>
      <c r="R835" s="87">
        <v>460.14979949281002</v>
      </c>
      <c r="S835" s="87">
        <v>100</v>
      </c>
      <c r="T835" s="87">
        <v>0.10923499614</v>
      </c>
      <c r="U835" s="87">
        <v>0.46385449171066001</v>
      </c>
      <c r="V835" s="87">
        <v>0.24938831067291001</v>
      </c>
      <c r="W835" s="87">
        <f>+(S835/100)*R835</f>
        <v>460.14979949281002</v>
      </c>
      <c r="Z835" t="e">
        <v>#N/A</v>
      </c>
      <c r="AA835" t="e">
        <v>#N/A</v>
      </c>
    </row>
    <row r="836" spans="1:27">
      <c r="A836" s="52" t="s">
        <v>1003</v>
      </c>
      <c r="B836" s="52" t="s">
        <v>8</v>
      </c>
      <c r="C836" s="52">
        <v>5444283</v>
      </c>
      <c r="D836" s="52" t="s">
        <v>1004</v>
      </c>
      <c r="E836" s="80">
        <f>+IF(F836="x",1,0)+IF(G836="x",0.25,0)+IF(H836="x",1,0)+IF(I836="x",0.3,0)</f>
        <v>1.25</v>
      </c>
      <c r="F836" s="80" t="s">
        <v>3212</v>
      </c>
      <c r="G836" s="80" t="s">
        <v>3212</v>
      </c>
      <c r="H836" s="85"/>
      <c r="I836" s="85"/>
      <c r="J836" s="48"/>
      <c r="K836" s="48"/>
      <c r="L836" s="89">
        <f>+L$5*E836</f>
        <v>1492.9155395250975</v>
      </c>
      <c r="M836" s="89">
        <f>+M$5*E836</f>
        <v>423.86552825368199</v>
      </c>
      <c r="N836" s="89">
        <f>+L836+M836</f>
        <v>1916.7810677787795</v>
      </c>
      <c r="O836" s="89">
        <f>+O$5*E836</f>
        <v>21193.276412684099</v>
      </c>
      <c r="P836" s="73">
        <v>2.3690000000000002</v>
      </c>
      <c r="Q836" s="48" t="s">
        <v>3228</v>
      </c>
      <c r="R836" s="87">
        <v>435.85489899968002</v>
      </c>
      <c r="S836" s="87">
        <v>46.732799999999997</v>
      </c>
      <c r="T836" s="87">
        <v>1.5034268610178999E-2</v>
      </c>
      <c r="U836" s="87">
        <v>9.6198290586472002E-2</v>
      </c>
      <c r="V836" s="87">
        <v>5.5608314208008998E-2</v>
      </c>
      <c r="W836" s="87">
        <f>+(S836/100)*R836</f>
        <v>203.68719823972245</v>
      </c>
      <c r="Z836" t="e">
        <v>#N/A</v>
      </c>
      <c r="AA836" t="e">
        <v>#N/A</v>
      </c>
    </row>
    <row r="837" spans="1:27">
      <c r="A837" s="52" t="s">
        <v>1005</v>
      </c>
      <c r="B837" s="52" t="s">
        <v>8</v>
      </c>
      <c r="C837" s="52">
        <v>5443806</v>
      </c>
      <c r="D837" s="52" t="s">
        <v>1006</v>
      </c>
      <c r="E837" s="80">
        <f>+IF(F837="x",1,0)+IF(G837="x",0.25,0)+IF(H837="x",1,0)+IF(I837="x",0.3,0)</f>
        <v>1.25</v>
      </c>
      <c r="F837" s="80" t="s">
        <v>3212</v>
      </c>
      <c r="G837" s="80" t="s">
        <v>3212</v>
      </c>
      <c r="H837" s="85"/>
      <c r="I837" s="85"/>
      <c r="J837" s="48"/>
      <c r="K837" s="48"/>
      <c r="L837" s="89">
        <f>+L$5*E837</f>
        <v>1492.9155395250975</v>
      </c>
      <c r="M837" s="89">
        <f>+M$5*E837</f>
        <v>423.86552825368199</v>
      </c>
      <c r="N837" s="89">
        <f>+L837+M837</f>
        <v>1916.7810677787795</v>
      </c>
      <c r="O837" s="89">
        <f>+O$5*E837</f>
        <v>21193.276412684099</v>
      </c>
      <c r="P837" s="73">
        <v>2.4359999999999999</v>
      </c>
      <c r="Q837" s="48">
        <v>2.1909999999999998</v>
      </c>
      <c r="R837" s="87">
        <v>414.52792949615002</v>
      </c>
      <c r="S837" s="87">
        <v>100</v>
      </c>
      <c r="T837" s="87">
        <v>9.3149378895759999E-2</v>
      </c>
      <c r="U837" s="87">
        <v>0.42884460091590998</v>
      </c>
      <c r="V837" s="87">
        <v>0.19865171176238999</v>
      </c>
      <c r="W837" s="87">
        <f>+(S837/100)*R837</f>
        <v>414.52792949615002</v>
      </c>
      <c r="Z837" t="e">
        <v>#N/A</v>
      </c>
      <c r="AA837" t="e">
        <v>#N/A</v>
      </c>
    </row>
    <row r="838" spans="1:27">
      <c r="A838" s="52" t="s">
        <v>1007</v>
      </c>
      <c r="B838" s="52" t="s">
        <v>8</v>
      </c>
      <c r="C838" s="52">
        <v>5444286</v>
      </c>
      <c r="D838" s="52" t="s">
        <v>1008</v>
      </c>
      <c r="E838" s="80">
        <f>+IF(F838="x",1,0)+IF(G838="x",0.25,0)+IF(H838="x",1,0)+IF(I838="x",0.3,0)</f>
        <v>1.25</v>
      </c>
      <c r="F838" s="85" t="s">
        <v>3212</v>
      </c>
      <c r="G838" s="80" t="s">
        <v>3212</v>
      </c>
      <c r="H838" s="85"/>
      <c r="I838" s="85"/>
      <c r="J838" s="48"/>
      <c r="K838" s="48"/>
      <c r="L838" s="89">
        <f>+L$5*E838</f>
        <v>1492.9155395250975</v>
      </c>
      <c r="M838" s="89">
        <f>+M$5*E838</f>
        <v>423.86552825368199</v>
      </c>
      <c r="N838" s="89">
        <f>+L838+M838</f>
        <v>1916.7810677787795</v>
      </c>
      <c r="O838" s="89">
        <f>+O$5*E838</f>
        <v>21193.276412684099</v>
      </c>
      <c r="P838" s="73">
        <v>2.3420000000000001</v>
      </c>
      <c r="Q838" s="48" t="s">
        <v>3228</v>
      </c>
      <c r="R838" s="87">
        <v>404.33739000882002</v>
      </c>
      <c r="S838" s="87">
        <v>35.0745</v>
      </c>
      <c r="T838" s="87">
        <v>1.0934012942016E-2</v>
      </c>
      <c r="U838" s="87">
        <v>6.8547852337359994E-2</v>
      </c>
      <c r="V838" s="87">
        <v>4.2353969203153E-2</v>
      </c>
      <c r="W838" s="87">
        <f>+(S838/100)*R838</f>
        <v>141.81931785864359</v>
      </c>
      <c r="Z838" t="e">
        <v>#N/A</v>
      </c>
      <c r="AA838" t="e">
        <v>#N/A</v>
      </c>
    </row>
    <row r="839" spans="1:27">
      <c r="A839" s="52" t="s">
        <v>1011</v>
      </c>
      <c r="B839" s="52" t="s">
        <v>8</v>
      </c>
      <c r="C839" s="52">
        <v>5444103</v>
      </c>
      <c r="D839" s="52" t="s">
        <v>1012</v>
      </c>
      <c r="E839" s="80">
        <f>+IF(F839="x",1,0)+IF(G839="x",0.25,0)+IF(H839="x",1,0)+IF(I839="x",0.3,0)</f>
        <v>2.25</v>
      </c>
      <c r="F839" s="80" t="s">
        <v>3212</v>
      </c>
      <c r="G839" s="80" t="s">
        <v>3212</v>
      </c>
      <c r="H839" s="80" t="s">
        <v>3212</v>
      </c>
      <c r="I839" s="85"/>
      <c r="J839" s="48"/>
      <c r="K839" s="48"/>
      <c r="L839" s="89">
        <f>+L$5*E839</f>
        <v>2687.2479711451756</v>
      </c>
      <c r="M839" s="89">
        <f>+M$5*E839</f>
        <v>762.95795085662758</v>
      </c>
      <c r="N839" s="89">
        <f>+L839+M839</f>
        <v>3450.2059220018032</v>
      </c>
      <c r="O839" s="89">
        <f>+O$5*E839</f>
        <v>38147.897542831379</v>
      </c>
      <c r="P839" s="73">
        <v>1.4690000000000001</v>
      </c>
      <c r="Q839" s="48" t="s">
        <v>3228</v>
      </c>
      <c r="R839" s="87">
        <v>1203.2853440131</v>
      </c>
      <c r="S839" s="87">
        <v>100</v>
      </c>
      <c r="T839" s="87">
        <v>0.80417561531066994</v>
      </c>
      <c r="U839" s="87">
        <v>1.0419903993607</v>
      </c>
      <c r="V839" s="87">
        <v>0.92762926089025</v>
      </c>
      <c r="W839" s="87">
        <f>+(S839/100)*R839</f>
        <v>1203.2853440131</v>
      </c>
      <c r="Z839" t="e">
        <v>#N/A</v>
      </c>
      <c r="AA839" t="e">
        <v>#N/A</v>
      </c>
    </row>
    <row r="840" spans="1:27">
      <c r="A840" s="52" t="s">
        <v>1029</v>
      </c>
      <c r="B840" s="52" t="s">
        <v>8</v>
      </c>
      <c r="C840" s="52">
        <v>5444095</v>
      </c>
      <c r="D840" s="52" t="s">
        <v>1030</v>
      </c>
      <c r="E840" s="80">
        <f>+IF(F840="x",1,0)+IF(G840="x",0.25,0)+IF(H840="x",1,0)+IF(I840="x",0.3,0)</f>
        <v>2.25</v>
      </c>
      <c r="F840" s="80" t="s">
        <v>3212</v>
      </c>
      <c r="G840" s="80" t="s">
        <v>3212</v>
      </c>
      <c r="H840" s="80" t="s">
        <v>3212</v>
      </c>
      <c r="I840" s="85"/>
      <c r="J840" s="48"/>
      <c r="K840" s="48"/>
      <c r="L840" s="89">
        <f>+L$5*E840</f>
        <v>2687.2479711451756</v>
      </c>
      <c r="M840" s="89">
        <f>+M$5*E840</f>
        <v>762.95795085662758</v>
      </c>
      <c r="N840" s="89">
        <f>+L840+M840</f>
        <v>3450.2059220018032</v>
      </c>
      <c r="O840" s="89">
        <f>+O$5*E840</f>
        <v>38147.897542831379</v>
      </c>
      <c r="P840" s="73">
        <v>1.1319999999999999</v>
      </c>
      <c r="Q840" s="48" t="s">
        <v>3228</v>
      </c>
      <c r="R840" s="87">
        <v>804.89986500139003</v>
      </c>
      <c r="S840" s="87">
        <v>100</v>
      </c>
      <c r="T840" s="87">
        <v>1.3236464262009</v>
      </c>
      <c r="U840" s="87">
        <v>1.9620245695114</v>
      </c>
      <c r="V840" s="87">
        <v>1.5896197035588999</v>
      </c>
      <c r="W840" s="87">
        <f>+(S840/100)*R840</f>
        <v>804.89986500139003</v>
      </c>
      <c r="Z840" t="e">
        <v>#N/A</v>
      </c>
      <c r="AA840" t="e">
        <v>#N/A</v>
      </c>
    </row>
    <row r="841" spans="1:27">
      <c r="A841" s="52" t="s">
        <v>2106</v>
      </c>
      <c r="B841" s="52" t="s">
        <v>8</v>
      </c>
      <c r="C841" s="52">
        <v>5444105</v>
      </c>
      <c r="D841" s="52" t="s">
        <v>2107</v>
      </c>
      <c r="E841" s="80">
        <f>+IF(F841="x",1,0)+IF(G841="x",0.25,0)+IF(H841="x",1,0)+IF(I841="x",0.3,0)</f>
        <v>2.5499999999999998</v>
      </c>
      <c r="F841" s="80" t="s">
        <v>3212</v>
      </c>
      <c r="G841" s="80" t="s">
        <v>3212</v>
      </c>
      <c r="H841" s="80" t="s">
        <v>3212</v>
      </c>
      <c r="I841" s="80" t="s">
        <v>3212</v>
      </c>
      <c r="J841" s="48"/>
      <c r="K841" s="48"/>
      <c r="L841" s="89">
        <f>+L$5*E841</f>
        <v>3045.5477006311989</v>
      </c>
      <c r="M841" s="89">
        <f>+M$5*E841</f>
        <v>864.68567763751116</v>
      </c>
      <c r="N841" s="89">
        <f>+L841+M841</f>
        <v>3910.2333782687101</v>
      </c>
      <c r="O841" s="89">
        <f>+O$5*E841</f>
        <v>43234.283881875563</v>
      </c>
      <c r="P841" s="73">
        <v>1.3680000000000001</v>
      </c>
      <c r="Q841" s="48">
        <v>1.1240000000000001</v>
      </c>
      <c r="R841" s="87">
        <v>1146.8523825023001</v>
      </c>
      <c r="S841" s="87">
        <v>100</v>
      </c>
      <c r="T841" s="87">
        <v>0.93759161233902</v>
      </c>
      <c r="U841" s="87">
        <v>1.5671384334564</v>
      </c>
      <c r="V841" s="87">
        <v>1.1500988010271</v>
      </c>
      <c r="W841" s="87">
        <f>+(S841/100)*R841</f>
        <v>1146.8523825023001</v>
      </c>
      <c r="Z841" t="e">
        <v>#N/A</v>
      </c>
      <c r="AA841" t="e">
        <v>#N/A</v>
      </c>
    </row>
    <row r="842" spans="1:27">
      <c r="A842" s="52" t="s">
        <v>1031</v>
      </c>
      <c r="B842" s="52" t="s">
        <v>8</v>
      </c>
      <c r="C842" s="52">
        <v>5444096</v>
      </c>
      <c r="D842" s="52" t="s">
        <v>1032</v>
      </c>
      <c r="E842" s="80">
        <f>+IF(F842="x",1,0)+IF(G842="x",0.25,0)+IF(H842="x",1,0)+IF(I842="x",0.3,0)</f>
        <v>2.25</v>
      </c>
      <c r="F842" s="80" t="s">
        <v>3212</v>
      </c>
      <c r="G842" s="80" t="s">
        <v>3212</v>
      </c>
      <c r="H842" s="80" t="s">
        <v>3212</v>
      </c>
      <c r="I842" s="85"/>
      <c r="J842" s="48"/>
      <c r="K842" s="48"/>
      <c r="L842" s="89">
        <f>+L$5*E842</f>
        <v>2687.2479711451756</v>
      </c>
      <c r="M842" s="89">
        <f>+M$5*E842</f>
        <v>762.95795085662758</v>
      </c>
      <c r="N842" s="89">
        <f>+L842+M842</f>
        <v>3450.2059220018032</v>
      </c>
      <c r="O842" s="89">
        <f>+O$5*E842</f>
        <v>38147.897542831379</v>
      </c>
      <c r="P842" s="73">
        <v>1.032</v>
      </c>
      <c r="Q842" s="48" t="s">
        <v>3228</v>
      </c>
      <c r="R842" s="87">
        <v>804.90836150028997</v>
      </c>
      <c r="S842" s="87">
        <v>100</v>
      </c>
      <c r="T842" s="87">
        <v>1.3721134662628001</v>
      </c>
      <c r="U842" s="87">
        <v>1.8476380109787001</v>
      </c>
      <c r="V842" s="87">
        <v>1.5676757289190999</v>
      </c>
      <c r="W842" s="87">
        <f>+(S842/100)*R842</f>
        <v>804.90836150028997</v>
      </c>
      <c r="Z842" t="e">
        <v>#N/A</v>
      </c>
      <c r="AA842" t="e">
        <v>#N/A</v>
      </c>
    </row>
    <row r="843" spans="1:27">
      <c r="A843" s="52" t="s">
        <v>2350</v>
      </c>
      <c r="B843" s="52" t="s">
        <v>8</v>
      </c>
      <c r="C843" s="52">
        <v>5444117</v>
      </c>
      <c r="D843" s="52" t="s">
        <v>2351</v>
      </c>
      <c r="E843" s="80">
        <f>+IF(F843="x",1,0)+IF(G843="x",0.25,0)+IF(H843="x",1,0)+IF(I843="x",0.3,0)</f>
        <v>2.25</v>
      </c>
      <c r="F843" s="80" t="s">
        <v>3212</v>
      </c>
      <c r="G843" s="80" t="s">
        <v>3212</v>
      </c>
      <c r="H843" s="80" t="s">
        <v>3212</v>
      </c>
      <c r="I843" s="85"/>
      <c r="J843" s="48"/>
      <c r="K843" s="48"/>
      <c r="L843" s="89">
        <f>+L$5*E843</f>
        <v>2687.2479711451756</v>
      </c>
      <c r="M843" s="89">
        <f>+M$5*E843</f>
        <v>762.95795085662758</v>
      </c>
      <c r="N843" s="89">
        <f>+L843+M843</f>
        <v>3450.2059220018032</v>
      </c>
      <c r="O843" s="89">
        <f>+O$5*E843</f>
        <v>38147.897542831379</v>
      </c>
      <c r="P843" s="73">
        <v>0.76100000000000001</v>
      </c>
      <c r="Q843" s="48" t="s">
        <v>3228</v>
      </c>
      <c r="R843" s="87">
        <v>955.30261049620003</v>
      </c>
      <c r="S843" s="87">
        <v>100</v>
      </c>
      <c r="T843" s="87">
        <v>1.2558344602585001</v>
      </c>
      <c r="U843" s="87">
        <v>1.7738333940505999</v>
      </c>
      <c r="V843" s="87">
        <v>1.5368402371372001</v>
      </c>
      <c r="W843" s="87">
        <f>+(S843/100)*R843</f>
        <v>955.30261049620003</v>
      </c>
      <c r="Z843" t="e">
        <v>#N/A</v>
      </c>
      <c r="AA843" t="e">
        <v>#N/A</v>
      </c>
    </row>
    <row r="844" spans="1:27">
      <c r="A844" s="52" t="s">
        <v>1033</v>
      </c>
      <c r="B844" s="52" t="s">
        <v>8</v>
      </c>
      <c r="C844" s="52">
        <v>5444097</v>
      </c>
      <c r="D844" s="52" t="s">
        <v>1034</v>
      </c>
      <c r="E844" s="80">
        <f>+IF(F844="x",1,0)+IF(G844="x",0.25,0)+IF(H844="x",1,0)+IF(I844="x",0.3,0)</f>
        <v>2.25</v>
      </c>
      <c r="F844" s="80" t="s">
        <v>3212</v>
      </c>
      <c r="G844" s="80" t="s">
        <v>3212</v>
      </c>
      <c r="H844" s="80" t="s">
        <v>3212</v>
      </c>
      <c r="I844" s="85"/>
      <c r="J844" s="48"/>
      <c r="K844" s="48"/>
      <c r="L844" s="89">
        <f>+L$5*E844</f>
        <v>2687.2479711451756</v>
      </c>
      <c r="M844" s="89">
        <f>+M$5*E844</f>
        <v>762.95795085662758</v>
      </c>
      <c r="N844" s="89">
        <f>+L844+M844</f>
        <v>3450.2059220018032</v>
      </c>
      <c r="O844" s="89">
        <f>+O$5*E844</f>
        <v>38147.897542831379</v>
      </c>
      <c r="P844" s="73">
        <v>1.044</v>
      </c>
      <c r="Q844" s="48" t="s">
        <v>3228</v>
      </c>
      <c r="R844" s="87">
        <v>803.86781299890004</v>
      </c>
      <c r="S844" s="87">
        <v>100</v>
      </c>
      <c r="T844" s="87">
        <v>1.4471796751021999</v>
      </c>
      <c r="U844" s="87">
        <v>1.7373516559601001</v>
      </c>
      <c r="V844" s="87">
        <v>1.5434840498052</v>
      </c>
      <c r="W844" s="87">
        <f>+(S844/100)*R844</f>
        <v>803.86781299890004</v>
      </c>
      <c r="Z844" t="e">
        <v>#N/A</v>
      </c>
      <c r="AA844" t="e">
        <v>#N/A</v>
      </c>
    </row>
    <row r="845" spans="1:27">
      <c r="A845" s="52" t="s">
        <v>2346</v>
      </c>
      <c r="B845" s="52" t="s">
        <v>8</v>
      </c>
      <c r="C845" s="52">
        <v>5444115</v>
      </c>
      <c r="D845" s="52" t="s">
        <v>2347</v>
      </c>
      <c r="E845" s="80">
        <f>+IF(F845="x",1,0)+IF(G845="x",0.25,0)+IF(H845="x",1,0)+IF(I845="x",0.3,0)</f>
        <v>2.25</v>
      </c>
      <c r="F845" s="80" t="s">
        <v>3212</v>
      </c>
      <c r="G845" s="80" t="s">
        <v>3212</v>
      </c>
      <c r="H845" s="80" t="s">
        <v>3212</v>
      </c>
      <c r="I845" s="85"/>
      <c r="J845" s="48"/>
      <c r="K845" s="48"/>
      <c r="L845" s="89">
        <f>+L$5*E845</f>
        <v>2687.2479711451756</v>
      </c>
      <c r="M845" s="89">
        <f>+M$5*E845</f>
        <v>762.95795085662758</v>
      </c>
      <c r="N845" s="89">
        <f>+L845+M845</f>
        <v>3450.2059220018032</v>
      </c>
      <c r="O845" s="89">
        <f>+O$5*E845</f>
        <v>38147.897542831379</v>
      </c>
      <c r="P845" s="73">
        <v>0.88500000000000001</v>
      </c>
      <c r="Q845" s="48" t="s">
        <v>3228</v>
      </c>
      <c r="R845" s="87">
        <v>920.15351000316002</v>
      </c>
      <c r="S845" s="87">
        <v>100</v>
      </c>
      <c r="T845" s="87">
        <v>1.4410818815230999</v>
      </c>
      <c r="U845" s="87">
        <v>1.6855201721191</v>
      </c>
      <c r="V845" s="87">
        <v>1.5533491588988</v>
      </c>
      <c r="W845" s="87">
        <f>+(S845/100)*R845</f>
        <v>920.15351000316002</v>
      </c>
      <c r="Z845" t="e">
        <v>#N/A</v>
      </c>
      <c r="AA845" t="e">
        <v>#N/A</v>
      </c>
    </row>
    <row r="846" spans="1:27">
      <c r="A846" s="52" t="s">
        <v>2348</v>
      </c>
      <c r="B846" s="52" t="s">
        <v>8</v>
      </c>
      <c r="C846" s="52">
        <v>5444116</v>
      </c>
      <c r="D846" s="52" t="s">
        <v>2349</v>
      </c>
      <c r="E846" s="80">
        <f>+IF(F846="x",1,0)+IF(G846="x",0.25,0)+IF(H846="x",1,0)+IF(I846="x",0.3,0)</f>
        <v>2.25</v>
      </c>
      <c r="F846" s="80" t="s">
        <v>3212</v>
      </c>
      <c r="G846" s="80" t="s">
        <v>3212</v>
      </c>
      <c r="H846" s="80" t="s">
        <v>3212</v>
      </c>
      <c r="I846" s="85"/>
      <c r="J846" s="48"/>
      <c r="K846" s="48"/>
      <c r="L846" s="89">
        <f>+L$5*E846</f>
        <v>2687.2479711451756</v>
      </c>
      <c r="M846" s="89">
        <f>+M$5*E846</f>
        <v>762.95795085662758</v>
      </c>
      <c r="N846" s="89">
        <f>+L846+M846</f>
        <v>3450.2059220018032</v>
      </c>
      <c r="O846" s="89">
        <f>+O$5*E846</f>
        <v>38147.897542831379</v>
      </c>
      <c r="P846" s="73">
        <v>0.69</v>
      </c>
      <c r="Q846" s="48" t="s">
        <v>3228</v>
      </c>
      <c r="R846" s="87">
        <v>1039.3900935035001</v>
      </c>
      <c r="S846" s="87">
        <v>100</v>
      </c>
      <c r="T846" s="87">
        <v>1.5793341398239</v>
      </c>
      <c r="U846" s="87">
        <v>2.0117533206939999</v>
      </c>
      <c r="V846" s="87">
        <v>1.7707618141817001</v>
      </c>
      <c r="W846" s="87">
        <f>+(S846/100)*R846</f>
        <v>1039.3900935035001</v>
      </c>
      <c r="Z846" t="e">
        <v>#N/A</v>
      </c>
      <c r="AA846" t="e">
        <v>#N/A</v>
      </c>
    </row>
    <row r="847" spans="1:27">
      <c r="A847" s="52" t="s">
        <v>1013</v>
      </c>
      <c r="B847" s="52" t="s">
        <v>8</v>
      </c>
      <c r="C847" s="52">
        <v>5444091</v>
      </c>
      <c r="D847" s="52" t="s">
        <v>1014</v>
      </c>
      <c r="E847" s="80">
        <f>+IF(F847="x",1,0)+IF(G847="x",0.25,0)+IF(H847="x",1,0)+IF(I847="x",0.3,0)</f>
        <v>2.25</v>
      </c>
      <c r="F847" s="80" t="s">
        <v>3212</v>
      </c>
      <c r="G847" s="80" t="s">
        <v>3212</v>
      </c>
      <c r="H847" s="80" t="s">
        <v>3212</v>
      </c>
      <c r="I847" s="85"/>
      <c r="J847" s="48"/>
      <c r="K847" s="48"/>
      <c r="L847" s="89">
        <f>+L$5*E847</f>
        <v>2687.2479711451756</v>
      </c>
      <c r="M847" s="89">
        <f>+M$5*E847</f>
        <v>762.95795085662758</v>
      </c>
      <c r="N847" s="89">
        <f>+L847+M847</f>
        <v>3450.2059220018032</v>
      </c>
      <c r="O847" s="89">
        <f>+O$5*E847</f>
        <v>38147.897542831379</v>
      </c>
      <c r="P847" s="73">
        <v>1.3440000000000001</v>
      </c>
      <c r="Q847" s="48" t="s">
        <v>3228</v>
      </c>
      <c r="R847" s="87">
        <v>795.04631949814996</v>
      </c>
      <c r="S847" s="87">
        <v>100</v>
      </c>
      <c r="T847" s="87">
        <v>0.90668201446533003</v>
      </c>
      <c r="U847" s="87">
        <v>1.4683117866516</v>
      </c>
      <c r="V847" s="87">
        <v>1.1279983541061001</v>
      </c>
      <c r="W847" s="87">
        <f>+(S847/100)*R847</f>
        <v>795.04631949814996</v>
      </c>
      <c r="Z847" t="e">
        <v>#N/A</v>
      </c>
      <c r="AA847" t="e">
        <v>#N/A</v>
      </c>
    </row>
    <row r="848" spans="1:27">
      <c r="A848" s="52" t="s">
        <v>1015</v>
      </c>
      <c r="B848" s="52" t="s">
        <v>8</v>
      </c>
      <c r="C848" s="52">
        <v>5444102</v>
      </c>
      <c r="D848" s="52" t="s">
        <v>1016</v>
      </c>
      <c r="E848" s="80">
        <f>+IF(F848="x",1,0)+IF(G848="x",0.25,0)+IF(H848="x",1,0)+IF(I848="x",0.3,0)</f>
        <v>2.25</v>
      </c>
      <c r="F848" s="80" t="s">
        <v>3212</v>
      </c>
      <c r="G848" s="80" t="s">
        <v>3212</v>
      </c>
      <c r="H848" s="80" t="s">
        <v>3212</v>
      </c>
      <c r="I848" s="85"/>
      <c r="J848" s="48"/>
      <c r="K848" s="48"/>
      <c r="L848" s="89">
        <f>+L$5*E848</f>
        <v>2687.2479711451756</v>
      </c>
      <c r="M848" s="89">
        <f>+M$5*E848</f>
        <v>762.95795085662758</v>
      </c>
      <c r="N848" s="89">
        <f>+L848+M848</f>
        <v>3450.2059220018032</v>
      </c>
      <c r="O848" s="89">
        <f>+O$5*E848</f>
        <v>38147.897542831379</v>
      </c>
      <c r="P848" s="73">
        <v>1.375</v>
      </c>
      <c r="Q848" s="48" t="s">
        <v>3228</v>
      </c>
      <c r="R848" s="87">
        <v>1009.6443665041</v>
      </c>
      <c r="S848" s="87">
        <v>100</v>
      </c>
      <c r="T848" s="87">
        <v>0.81710720062256004</v>
      </c>
      <c r="U848" s="87">
        <v>1.1364014148712001</v>
      </c>
      <c r="V848" s="87">
        <v>1.0065865830153999</v>
      </c>
      <c r="W848" s="87">
        <f>+(S848/100)*R848</f>
        <v>1009.6443665041</v>
      </c>
      <c r="Z848" t="e">
        <v>#N/A</v>
      </c>
      <c r="AA848" t="e">
        <v>#N/A</v>
      </c>
    </row>
    <row r="849" spans="1:27">
      <c r="A849" s="52" t="s">
        <v>1017</v>
      </c>
      <c r="B849" s="52" t="s">
        <v>8</v>
      </c>
      <c r="C849" s="52">
        <v>5444092</v>
      </c>
      <c r="D849" s="52" t="s">
        <v>1018</v>
      </c>
      <c r="E849" s="80">
        <f>+IF(F849="x",1,0)+IF(G849="x",0.25,0)+IF(H849="x",1,0)+IF(I849="x",0.3,0)</f>
        <v>2.25</v>
      </c>
      <c r="F849" s="80" t="s">
        <v>3212</v>
      </c>
      <c r="G849" s="80" t="s">
        <v>3212</v>
      </c>
      <c r="H849" s="80" t="s">
        <v>3212</v>
      </c>
      <c r="I849" s="85"/>
      <c r="J849" s="48"/>
      <c r="K849" s="48"/>
      <c r="L849" s="89">
        <f>+L$5*E849</f>
        <v>2687.2479711451756</v>
      </c>
      <c r="M849" s="89">
        <f>+M$5*E849</f>
        <v>762.95795085662758</v>
      </c>
      <c r="N849" s="89">
        <f>+L849+M849</f>
        <v>3450.2059220018032</v>
      </c>
      <c r="O849" s="89">
        <f>+O$5*E849</f>
        <v>38147.897542831379</v>
      </c>
      <c r="P849" s="73">
        <v>1.4730000000000001</v>
      </c>
      <c r="Q849" s="48" t="s">
        <v>3228</v>
      </c>
      <c r="R849" s="87">
        <v>804.89764849615995</v>
      </c>
      <c r="S849" s="87">
        <v>100</v>
      </c>
      <c r="T849" s="87">
        <v>1.0092935562134</v>
      </c>
      <c r="U849" s="87">
        <v>1.7066522836685001</v>
      </c>
      <c r="V849" s="87">
        <v>1.2684705201137001</v>
      </c>
      <c r="W849" s="87">
        <f>+(S849/100)*R849</f>
        <v>804.89764849615995</v>
      </c>
      <c r="Z849" t="e">
        <v>#N/A</v>
      </c>
      <c r="AA849" t="e">
        <v>#N/A</v>
      </c>
    </row>
    <row r="850" spans="1:27">
      <c r="A850" s="52" t="s">
        <v>1019</v>
      </c>
      <c r="B850" s="52" t="s">
        <v>8</v>
      </c>
      <c r="C850" s="52">
        <v>5444101</v>
      </c>
      <c r="D850" s="52" t="s">
        <v>1020</v>
      </c>
      <c r="E850" s="80">
        <f>+IF(F850="x",1,0)+IF(G850="x",0.25,0)+IF(H850="x",1,0)+IF(I850="x",0.3,0)</f>
        <v>2.25</v>
      </c>
      <c r="F850" s="80" t="s">
        <v>3212</v>
      </c>
      <c r="G850" s="80" t="s">
        <v>3212</v>
      </c>
      <c r="H850" s="80" t="s">
        <v>3212</v>
      </c>
      <c r="I850" s="85"/>
      <c r="J850" s="48"/>
      <c r="K850" s="48"/>
      <c r="L850" s="89">
        <f>+L$5*E850</f>
        <v>2687.2479711451756</v>
      </c>
      <c r="M850" s="89">
        <f>+M$5*E850</f>
        <v>762.95795085662758</v>
      </c>
      <c r="N850" s="89">
        <f>+L850+M850</f>
        <v>3450.2059220018032</v>
      </c>
      <c r="O850" s="89">
        <f>+O$5*E850</f>
        <v>38147.897542831379</v>
      </c>
      <c r="P850" s="73">
        <v>1.4059999999999999</v>
      </c>
      <c r="Q850" s="48" t="s">
        <v>3228</v>
      </c>
      <c r="R850" s="87">
        <v>1018.0566505046</v>
      </c>
      <c r="S850" s="87">
        <v>100</v>
      </c>
      <c r="T850" s="87">
        <v>0.85358899831771995</v>
      </c>
      <c r="U850" s="87">
        <v>1.3011475801468</v>
      </c>
      <c r="V850" s="87">
        <v>1.1008757435612999</v>
      </c>
      <c r="W850" s="87">
        <f>+(S850/100)*R850</f>
        <v>1018.0566505046</v>
      </c>
      <c r="Z850" t="e">
        <v>#N/A</v>
      </c>
      <c r="AA850" t="e">
        <v>#N/A</v>
      </c>
    </row>
    <row r="851" spans="1:27">
      <c r="A851" s="52" t="s">
        <v>1021</v>
      </c>
      <c r="B851" s="52" t="s">
        <v>8</v>
      </c>
      <c r="C851" s="52">
        <v>5444093</v>
      </c>
      <c r="D851" s="52" t="s">
        <v>1022</v>
      </c>
      <c r="E851" s="80">
        <f>+IF(F851="x",1,0)+IF(G851="x",0.25,0)+IF(H851="x",1,0)+IF(I851="x",0.3,0)</f>
        <v>2.25</v>
      </c>
      <c r="F851" s="80" t="s">
        <v>3212</v>
      </c>
      <c r="G851" s="80" t="s">
        <v>3212</v>
      </c>
      <c r="H851" s="80" t="s">
        <v>3212</v>
      </c>
      <c r="I851" s="85"/>
      <c r="J851" s="48"/>
      <c r="K851" s="48"/>
      <c r="L851" s="89">
        <f>+L$5*E851</f>
        <v>2687.2479711451756</v>
      </c>
      <c r="M851" s="89">
        <f>+M$5*E851</f>
        <v>762.95795085662758</v>
      </c>
      <c r="N851" s="89">
        <f>+L851+M851</f>
        <v>3450.2059220018032</v>
      </c>
      <c r="O851" s="89">
        <f>+O$5*E851</f>
        <v>38147.897542831379</v>
      </c>
      <c r="P851" s="73">
        <v>1.2230000000000001</v>
      </c>
      <c r="Q851" s="48" t="s">
        <v>3228</v>
      </c>
      <c r="R851" s="87">
        <v>804.89136849998999</v>
      </c>
      <c r="S851" s="87">
        <v>100</v>
      </c>
      <c r="T851" s="87">
        <v>1.0475625991821</v>
      </c>
      <c r="U851" s="87">
        <v>1.8978923559189</v>
      </c>
      <c r="V851" s="87">
        <v>1.4044073394004</v>
      </c>
      <c r="W851" s="87">
        <f>+(S851/100)*R851</f>
        <v>804.89136849998999</v>
      </c>
      <c r="Z851" t="e">
        <v>#N/A</v>
      </c>
      <c r="AA851" t="e">
        <v>#N/A</v>
      </c>
    </row>
    <row r="852" spans="1:27">
      <c r="A852" s="52" t="s">
        <v>1023</v>
      </c>
      <c r="B852" s="52" t="s">
        <v>8</v>
      </c>
      <c r="C852" s="52">
        <v>5444099</v>
      </c>
      <c r="D852" s="52" t="s">
        <v>1024</v>
      </c>
      <c r="E852" s="80">
        <f>+IF(F852="x",1,0)+IF(G852="x",0.25,0)+IF(H852="x",1,0)+IF(I852="x",0.3,0)</f>
        <v>2.25</v>
      </c>
      <c r="F852" s="80" t="s">
        <v>3212</v>
      </c>
      <c r="G852" s="80" t="s">
        <v>3212</v>
      </c>
      <c r="H852" s="80" t="s">
        <v>3212</v>
      </c>
      <c r="I852" s="85"/>
      <c r="J852" s="48"/>
      <c r="K852" s="48"/>
      <c r="L852" s="89">
        <f>+L$5*E852</f>
        <v>2687.2479711451756</v>
      </c>
      <c r="M852" s="89">
        <f>+M$5*E852</f>
        <v>762.95795085662758</v>
      </c>
      <c r="N852" s="89">
        <f>+L852+M852</f>
        <v>3450.2059220018032</v>
      </c>
      <c r="O852" s="89">
        <f>+O$5*E852</f>
        <v>38147.897542831379</v>
      </c>
      <c r="P852" s="73">
        <v>1.2889999999999999</v>
      </c>
      <c r="Q852" s="48" t="s">
        <v>3228</v>
      </c>
      <c r="R852" s="87">
        <v>1024.8627260055</v>
      </c>
      <c r="S852" s="87">
        <v>100</v>
      </c>
      <c r="T852" s="87">
        <v>0.93370163440704002</v>
      </c>
      <c r="U852" s="87">
        <v>1.3730597496032999</v>
      </c>
      <c r="V852" s="87">
        <v>1.1965563230595</v>
      </c>
      <c r="W852" s="87">
        <f>+(S852/100)*R852</f>
        <v>1024.8627260055</v>
      </c>
      <c r="Z852" t="e">
        <v>#N/A</v>
      </c>
      <c r="AA852" t="e">
        <v>#N/A</v>
      </c>
    </row>
    <row r="853" spans="1:27">
      <c r="A853" s="52" t="s">
        <v>1025</v>
      </c>
      <c r="B853" s="52" t="s">
        <v>8</v>
      </c>
      <c r="C853" s="52">
        <v>5444094</v>
      </c>
      <c r="D853" s="52" t="s">
        <v>1026</v>
      </c>
      <c r="E853" s="80">
        <f>+IF(F853="x",1,0)+IF(G853="x",0.25,0)+IF(H853="x",1,0)+IF(I853="x",0.3,0)</f>
        <v>2.25</v>
      </c>
      <c r="F853" s="80" t="s">
        <v>3212</v>
      </c>
      <c r="G853" s="80" t="s">
        <v>3212</v>
      </c>
      <c r="H853" s="80" t="s">
        <v>3212</v>
      </c>
      <c r="I853" s="85"/>
      <c r="J853" s="48"/>
      <c r="K853" s="48"/>
      <c r="L853" s="89">
        <f>+L$5*E853</f>
        <v>2687.2479711451756</v>
      </c>
      <c r="M853" s="89">
        <f>+M$5*E853</f>
        <v>762.95795085662758</v>
      </c>
      <c r="N853" s="89">
        <f>+L853+M853</f>
        <v>3450.2059220018032</v>
      </c>
      <c r="O853" s="89">
        <f>+O$5*E853</f>
        <v>38147.897542831379</v>
      </c>
      <c r="P853" s="73">
        <v>1.226</v>
      </c>
      <c r="Q853" s="48" t="s">
        <v>3228</v>
      </c>
      <c r="R853" s="87">
        <v>804.88915199270002</v>
      </c>
      <c r="S853" s="87">
        <v>100</v>
      </c>
      <c r="T853" s="87">
        <v>1.183922290802</v>
      </c>
      <c r="U853" s="87">
        <v>1.969699382782</v>
      </c>
      <c r="V853" s="87">
        <v>1.5401927879301001</v>
      </c>
      <c r="W853" s="87">
        <f>+(S853/100)*R853</f>
        <v>804.88915199270002</v>
      </c>
      <c r="Z853" t="e">
        <v>#N/A</v>
      </c>
      <c r="AA853" t="e">
        <v>#N/A</v>
      </c>
    </row>
    <row r="854" spans="1:27">
      <c r="A854" s="52" t="s">
        <v>1027</v>
      </c>
      <c r="B854" s="52" t="s">
        <v>8</v>
      </c>
      <c r="C854" s="52">
        <v>5444098</v>
      </c>
      <c r="D854" s="52" t="s">
        <v>1028</v>
      </c>
      <c r="E854" s="80">
        <f>+IF(F854="x",1,0)+IF(G854="x",0.25,0)+IF(H854="x",1,0)+IF(I854="x",0.3,0)</f>
        <v>2.5499999999999998</v>
      </c>
      <c r="F854" s="80" t="s">
        <v>3212</v>
      </c>
      <c r="G854" s="80" t="s">
        <v>3212</v>
      </c>
      <c r="H854" s="80" t="s">
        <v>3212</v>
      </c>
      <c r="I854" s="80" t="s">
        <v>3212</v>
      </c>
      <c r="J854" s="48"/>
      <c r="K854" s="48"/>
      <c r="L854" s="89">
        <f>+L$5*E854</f>
        <v>3045.5477006311989</v>
      </c>
      <c r="M854" s="89">
        <f>+M$5*E854</f>
        <v>864.68567763751116</v>
      </c>
      <c r="N854" s="89">
        <f>+L854+M854</f>
        <v>3910.2333782687101</v>
      </c>
      <c r="O854" s="89">
        <f>+O$5*E854</f>
        <v>43234.283881875563</v>
      </c>
      <c r="P854" s="73">
        <v>1.4</v>
      </c>
      <c r="Q854" s="48">
        <v>0.73899999999999999</v>
      </c>
      <c r="R854" s="87">
        <v>1203.9917905026</v>
      </c>
      <c r="S854" s="87">
        <v>100</v>
      </c>
      <c r="T854" s="87">
        <v>0.90699744224547996</v>
      </c>
      <c r="U854" s="87">
        <v>1.3900915384293</v>
      </c>
      <c r="V854" s="87">
        <v>1.0976944269513</v>
      </c>
      <c r="W854" s="87">
        <f>+(S854/100)*R854</f>
        <v>1203.9917905026</v>
      </c>
      <c r="Z854" t="e">
        <v>#N/A</v>
      </c>
      <c r="AA854" t="e">
        <v>#N/A</v>
      </c>
    </row>
    <row r="855" spans="1:27">
      <c r="A855" s="51" t="s">
        <v>1037</v>
      </c>
      <c r="B855" s="51" t="s">
        <v>24</v>
      </c>
      <c r="C855" s="51">
        <v>5443356</v>
      </c>
      <c r="D855" s="51" t="s">
        <v>1038</v>
      </c>
      <c r="E855" s="80">
        <f>+IF(F855="x",1,0)+IF(G855="x",0.25,0)+IF(H855="x",1,0)+IF(I855="x",0.3,0)</f>
        <v>1</v>
      </c>
      <c r="F855" s="85" t="s">
        <v>3212</v>
      </c>
      <c r="G855" s="85"/>
      <c r="H855" s="85"/>
      <c r="I855" s="85"/>
      <c r="J855" s="48"/>
      <c r="K855" s="48"/>
      <c r="L855" s="89">
        <f>+L$5*E855</f>
        <v>1194.3324316200781</v>
      </c>
      <c r="M855" s="89">
        <f>+M$5*E855</f>
        <v>339.09242260294559</v>
      </c>
      <c r="N855" s="89">
        <f>+L855+M855</f>
        <v>1533.4248542230237</v>
      </c>
      <c r="O855" s="89">
        <f>+O$5*E855</f>
        <v>16954.621130147279</v>
      </c>
      <c r="P855" s="73" t="e">
        <v>#N/A</v>
      </c>
      <c r="Q855" s="48" t="e">
        <v>#N/A</v>
      </c>
      <c r="R855" s="87">
        <v>74.727165501498007</v>
      </c>
      <c r="S855" s="87">
        <v>0</v>
      </c>
      <c r="T855" s="87">
        <v>0</v>
      </c>
      <c r="U855" s="87">
        <v>0</v>
      </c>
      <c r="V855" s="87">
        <v>0</v>
      </c>
      <c r="W855" s="87">
        <f>+(S855/100)*R855</f>
        <v>0</v>
      </c>
      <c r="Z855" t="e">
        <v>#N/A</v>
      </c>
      <c r="AA855" t="e">
        <v>#N/A</v>
      </c>
    </row>
    <row r="856" spans="1:27">
      <c r="A856" s="51" t="s">
        <v>100</v>
      </c>
      <c r="B856" s="51" t="s">
        <v>24</v>
      </c>
      <c r="C856" s="51">
        <v>5443347</v>
      </c>
      <c r="D856" s="51" t="s">
        <v>101</v>
      </c>
      <c r="E856" s="80">
        <f>+IF(F856="x",1,0)+IF(G856="x",0.25,0)+IF(H856="x",1,0)+IF(I856="x",0.3,0)</f>
        <v>1</v>
      </c>
      <c r="F856" s="85" t="s">
        <v>3212</v>
      </c>
      <c r="G856" s="85"/>
      <c r="H856" s="85"/>
      <c r="I856" s="85"/>
      <c r="J856" s="48"/>
      <c r="K856" s="48"/>
      <c r="L856" s="89">
        <f>+L$5*E856</f>
        <v>1194.3324316200781</v>
      </c>
      <c r="M856" s="89">
        <f>+M$5*E856</f>
        <v>339.09242260294559</v>
      </c>
      <c r="N856" s="89">
        <f>+L856+M856</f>
        <v>1533.4248542230237</v>
      </c>
      <c r="O856" s="89">
        <f>+O$5*E856</f>
        <v>16954.621130147279</v>
      </c>
      <c r="P856" s="73" t="e">
        <v>#N/A</v>
      </c>
      <c r="Q856" s="48" t="e">
        <v>#N/A</v>
      </c>
      <c r="R856" s="87">
        <v>865.02477449608</v>
      </c>
      <c r="S856" s="87">
        <v>0</v>
      </c>
      <c r="T856" s="87">
        <v>0</v>
      </c>
      <c r="U856" s="87">
        <v>0</v>
      </c>
      <c r="V856" s="87">
        <v>0</v>
      </c>
      <c r="W856" s="87">
        <f>+(S856/100)*R856</f>
        <v>0</v>
      </c>
      <c r="Z856" t="e">
        <v>#N/A</v>
      </c>
      <c r="AA856" t="e">
        <v>#N/A</v>
      </c>
    </row>
    <row r="857" spans="1:27">
      <c r="A857" s="51" t="s">
        <v>1051</v>
      </c>
      <c r="B857" s="51" t="s">
        <v>24</v>
      </c>
      <c r="C857" s="51">
        <v>5443361</v>
      </c>
      <c r="D857" s="51" t="s">
        <v>1052</v>
      </c>
      <c r="E857" s="80">
        <f>+IF(F857="x",1,0)+IF(G857="x",0.25,0)+IF(H857="x",1,0)+IF(I857="x",0.3,0)</f>
        <v>1</v>
      </c>
      <c r="F857" s="85" t="s">
        <v>3212</v>
      </c>
      <c r="G857" s="85"/>
      <c r="H857" s="85"/>
      <c r="I857" s="85"/>
      <c r="J857" s="48"/>
      <c r="K857" s="48"/>
      <c r="L857" s="89">
        <f>+L$5*E857</f>
        <v>1194.3324316200781</v>
      </c>
      <c r="M857" s="89">
        <f>+M$5*E857</f>
        <v>339.09242260294559</v>
      </c>
      <c r="N857" s="89">
        <f>+L857+M857</f>
        <v>1533.4248542230237</v>
      </c>
      <c r="O857" s="89">
        <f>+O$5*E857</f>
        <v>16954.621130147279</v>
      </c>
      <c r="P857" s="73" t="e">
        <v>#N/A</v>
      </c>
      <c r="Q857" s="48" t="e">
        <v>#N/A</v>
      </c>
      <c r="R857" s="87">
        <v>792.45675350405998</v>
      </c>
      <c r="S857" s="87">
        <v>0</v>
      </c>
      <c r="T857" s="87">
        <v>0</v>
      </c>
      <c r="U857" s="87">
        <v>0</v>
      </c>
      <c r="V857" s="87">
        <v>0</v>
      </c>
      <c r="W857" s="87">
        <f>+(S857/100)*R857</f>
        <v>0</v>
      </c>
      <c r="Z857" t="e">
        <v>#N/A</v>
      </c>
      <c r="AA857" t="e">
        <v>#N/A</v>
      </c>
    </row>
    <row r="858" spans="1:27">
      <c r="A858" s="51" t="s">
        <v>1053</v>
      </c>
      <c r="B858" s="51" t="s">
        <v>24</v>
      </c>
      <c r="C858" s="51">
        <v>5443315</v>
      </c>
      <c r="D858" s="51" t="s">
        <v>1054</v>
      </c>
      <c r="E858" s="80">
        <f>+IF(F858="x",1,0)+IF(G858="x",0.25,0)+IF(H858="x",1,0)+IF(I858="x",0.3,0)</f>
        <v>1</v>
      </c>
      <c r="F858" s="85" t="s">
        <v>3212</v>
      </c>
      <c r="G858" s="85"/>
      <c r="H858" s="85"/>
      <c r="I858" s="85"/>
      <c r="J858" s="48"/>
      <c r="K858" s="48"/>
      <c r="L858" s="89">
        <f>+L$5*E858</f>
        <v>1194.3324316200781</v>
      </c>
      <c r="M858" s="89">
        <f>+M$5*E858</f>
        <v>339.09242260294559</v>
      </c>
      <c r="N858" s="89">
        <f>+L858+M858</f>
        <v>1533.4248542230237</v>
      </c>
      <c r="O858" s="89">
        <f>+O$5*E858</f>
        <v>16954.621130147279</v>
      </c>
      <c r="P858" s="128" t="e">
        <v>#N/A</v>
      </c>
      <c r="Q858" s="48" t="e">
        <v>#N/A</v>
      </c>
      <c r="R858" s="87">
        <v>153.94706050439001</v>
      </c>
      <c r="S858" s="87">
        <v>0</v>
      </c>
      <c r="T858" s="87">
        <v>0</v>
      </c>
      <c r="U858" s="87">
        <v>0</v>
      </c>
      <c r="V858" s="87">
        <v>0</v>
      </c>
      <c r="W858" s="87">
        <f>+(S858/100)*R858</f>
        <v>0</v>
      </c>
      <c r="Z858" t="e">
        <v>#N/A</v>
      </c>
      <c r="AA858" t="e">
        <v>#N/A</v>
      </c>
    </row>
    <row r="859" spans="1:27">
      <c r="A859" s="51" t="s">
        <v>1055</v>
      </c>
      <c r="B859" s="51" t="s">
        <v>24</v>
      </c>
      <c r="C859" s="51">
        <v>5443362</v>
      </c>
      <c r="D859" s="51" t="s">
        <v>1056</v>
      </c>
      <c r="E859" s="80">
        <f>+IF(F859="x",1,0)+IF(G859="x",0.25,0)+IF(H859="x",1,0)+IF(I859="x",0.3,0)</f>
        <v>1</v>
      </c>
      <c r="F859" s="85" t="s">
        <v>3212</v>
      </c>
      <c r="G859" s="85"/>
      <c r="H859" s="85"/>
      <c r="I859" s="85"/>
      <c r="J859" s="48"/>
      <c r="K859" s="48"/>
      <c r="L859" s="89">
        <f>+L$5*E859</f>
        <v>1194.3324316200781</v>
      </c>
      <c r="M859" s="89">
        <f>+M$5*E859</f>
        <v>339.09242260294559</v>
      </c>
      <c r="N859" s="89">
        <f>+L859+M859</f>
        <v>1533.4248542230237</v>
      </c>
      <c r="O859" s="89">
        <f>+O$5*E859</f>
        <v>16954.621130147279</v>
      </c>
      <c r="P859" s="73" t="e">
        <v>#N/A</v>
      </c>
      <c r="Q859" s="48" t="e">
        <v>#N/A</v>
      </c>
      <c r="R859" s="87">
        <v>444.32993148124001</v>
      </c>
      <c r="S859" s="87">
        <v>0</v>
      </c>
      <c r="T859" s="87">
        <v>0</v>
      </c>
      <c r="U859" s="87">
        <v>0</v>
      </c>
      <c r="V859" s="87">
        <v>0</v>
      </c>
      <c r="W859" s="87">
        <f>+(S859/100)*R859</f>
        <v>0</v>
      </c>
      <c r="Z859" t="e">
        <v>#N/A</v>
      </c>
      <c r="AA859" t="e">
        <v>#N/A</v>
      </c>
    </row>
    <row r="860" spans="1:27">
      <c r="A860" s="51" t="s">
        <v>1057</v>
      </c>
      <c r="B860" s="51" t="s">
        <v>24</v>
      </c>
      <c r="C860" s="51">
        <v>5443314</v>
      </c>
      <c r="D860" s="51" t="s">
        <v>1058</v>
      </c>
      <c r="E860" s="80">
        <f>+IF(F860="x",1,0)+IF(G860="x",0.25,0)+IF(H860="x",1,0)+IF(I860="x",0.3,0)</f>
        <v>1</v>
      </c>
      <c r="F860" s="85" t="s">
        <v>3212</v>
      </c>
      <c r="G860" s="85"/>
      <c r="H860" s="85"/>
      <c r="I860" s="85"/>
      <c r="J860" s="48"/>
      <c r="K860" s="48"/>
      <c r="L860" s="89">
        <f>+L$5*E860</f>
        <v>1194.3324316200781</v>
      </c>
      <c r="M860" s="89">
        <f>+M$5*E860</f>
        <v>339.09242260294559</v>
      </c>
      <c r="N860" s="89">
        <f>+L860+M860</f>
        <v>1533.4248542230237</v>
      </c>
      <c r="O860" s="89">
        <f>+O$5*E860</f>
        <v>16954.621130147279</v>
      </c>
      <c r="P860" s="73" t="e">
        <v>#N/A</v>
      </c>
      <c r="Q860" s="48" t="e">
        <v>#N/A</v>
      </c>
      <c r="R860" s="87">
        <v>347.65124599839999</v>
      </c>
      <c r="S860" s="87">
        <v>0</v>
      </c>
      <c r="T860" s="87">
        <v>0</v>
      </c>
      <c r="U860" s="87">
        <v>0</v>
      </c>
      <c r="V860" s="87">
        <v>0</v>
      </c>
      <c r="W860" s="87">
        <f>+(S860/100)*R860</f>
        <v>0</v>
      </c>
      <c r="Z860" t="e">
        <v>#N/A</v>
      </c>
      <c r="AA860" t="e">
        <v>#N/A</v>
      </c>
    </row>
    <row r="861" spans="1:27">
      <c r="A861" s="51" t="s">
        <v>1059</v>
      </c>
      <c r="B861" s="51" t="s">
        <v>24</v>
      </c>
      <c r="C861" s="51">
        <v>5443363</v>
      </c>
      <c r="D861" s="51" t="s">
        <v>1060</v>
      </c>
      <c r="E861" s="80">
        <f>+IF(F861="x",1,0)+IF(G861="x",0.25,0)+IF(H861="x",1,0)+IF(I861="x",0.3,0)</f>
        <v>1</v>
      </c>
      <c r="F861" s="85" t="s">
        <v>3212</v>
      </c>
      <c r="G861" s="85"/>
      <c r="H861" s="85"/>
      <c r="I861" s="85"/>
      <c r="J861" s="48"/>
      <c r="K861" s="48"/>
      <c r="L861" s="89">
        <f>+L$5*E861</f>
        <v>1194.3324316200781</v>
      </c>
      <c r="M861" s="89">
        <f>+M$5*E861</f>
        <v>339.09242260294559</v>
      </c>
      <c r="N861" s="89">
        <f>+L861+M861</f>
        <v>1533.4248542230237</v>
      </c>
      <c r="O861" s="89">
        <f>+O$5*E861</f>
        <v>16954.621130147279</v>
      </c>
      <c r="P861" s="73" t="e">
        <v>#N/A</v>
      </c>
      <c r="Q861" s="48" t="e">
        <v>#N/A</v>
      </c>
      <c r="R861" s="87">
        <v>519.86408401595997</v>
      </c>
      <c r="S861" s="87">
        <v>0</v>
      </c>
      <c r="T861" s="87">
        <v>0</v>
      </c>
      <c r="U861" s="87">
        <v>0</v>
      </c>
      <c r="V861" s="87">
        <v>0</v>
      </c>
      <c r="W861" s="87">
        <f>+(S861/100)*R861</f>
        <v>0</v>
      </c>
      <c r="Z861" t="e">
        <v>#N/A</v>
      </c>
      <c r="AA861" t="e">
        <v>#N/A</v>
      </c>
    </row>
    <row r="862" spans="1:27">
      <c r="A862" s="51" t="s">
        <v>1061</v>
      </c>
      <c r="B862" s="51" t="s">
        <v>24</v>
      </c>
      <c r="C862" s="51">
        <v>5443318</v>
      </c>
      <c r="D862" s="51" t="s">
        <v>1062</v>
      </c>
      <c r="E862" s="80">
        <f>+IF(F862="x",1,0)+IF(G862="x",0.25,0)+IF(H862="x",1,0)+IF(I862="x",0.3,0)</f>
        <v>1</v>
      </c>
      <c r="F862" s="85" t="s">
        <v>3212</v>
      </c>
      <c r="G862" s="85"/>
      <c r="H862" s="85"/>
      <c r="I862" s="85"/>
      <c r="J862" s="48"/>
      <c r="K862" s="48"/>
      <c r="L862" s="89">
        <f>+L$5*E862</f>
        <v>1194.3324316200781</v>
      </c>
      <c r="M862" s="89">
        <f>+M$5*E862</f>
        <v>339.09242260294559</v>
      </c>
      <c r="N862" s="89">
        <f>+L862+M862</f>
        <v>1533.4248542230237</v>
      </c>
      <c r="O862" s="89">
        <f>+O$5*E862</f>
        <v>16954.621130147279</v>
      </c>
      <c r="P862" s="73" t="e">
        <v>#N/A</v>
      </c>
      <c r="Q862" s="48" t="e">
        <v>#N/A</v>
      </c>
      <c r="R862" s="87">
        <v>263.56061900015999</v>
      </c>
      <c r="S862" s="87">
        <v>0</v>
      </c>
      <c r="T862" s="87">
        <v>0</v>
      </c>
      <c r="U862" s="87">
        <v>0</v>
      </c>
      <c r="V862" s="87">
        <v>0</v>
      </c>
      <c r="W862" s="87">
        <f>+(S862/100)*R862</f>
        <v>0</v>
      </c>
      <c r="Z862" t="e">
        <v>#N/A</v>
      </c>
      <c r="AA862" t="e">
        <v>#N/A</v>
      </c>
    </row>
    <row r="863" spans="1:27">
      <c r="A863" s="51" t="s">
        <v>1063</v>
      </c>
      <c r="B863" s="51" t="s">
        <v>24</v>
      </c>
      <c r="C863" s="51">
        <v>5443364</v>
      </c>
      <c r="D863" s="51" t="s">
        <v>1064</v>
      </c>
      <c r="E863" s="80">
        <f>+IF(F863="x",1,0)+IF(G863="x",0.25,0)+IF(H863="x",1,0)+IF(I863="x",0.3,0)</f>
        <v>1</v>
      </c>
      <c r="F863" s="85" t="s">
        <v>3212</v>
      </c>
      <c r="G863" s="85"/>
      <c r="H863" s="85"/>
      <c r="I863" s="85"/>
      <c r="J863" s="48"/>
      <c r="K863" s="48"/>
      <c r="L863" s="89">
        <f>+L$5*E863</f>
        <v>1194.3324316200781</v>
      </c>
      <c r="M863" s="89">
        <f>+M$5*E863</f>
        <v>339.09242260294559</v>
      </c>
      <c r="N863" s="89">
        <f>+L863+M863</f>
        <v>1533.4248542230237</v>
      </c>
      <c r="O863" s="89">
        <f>+O$5*E863</f>
        <v>16954.621130147279</v>
      </c>
      <c r="P863" s="73" t="e">
        <v>#N/A</v>
      </c>
      <c r="Q863" s="48" t="e">
        <v>#N/A</v>
      </c>
      <c r="R863" s="87">
        <v>197.06742350126001</v>
      </c>
      <c r="S863" s="87">
        <v>0</v>
      </c>
      <c r="T863" s="87">
        <v>0</v>
      </c>
      <c r="U863" s="87">
        <v>0</v>
      </c>
      <c r="V863" s="87">
        <v>0</v>
      </c>
      <c r="W863" s="87">
        <f>+(S863/100)*R863</f>
        <v>0</v>
      </c>
      <c r="Z863" t="e">
        <v>#N/A</v>
      </c>
      <c r="AA863" t="e">
        <v>#N/A</v>
      </c>
    </row>
    <row r="864" spans="1:27">
      <c r="A864" s="51" t="s">
        <v>1065</v>
      </c>
      <c r="B864" s="51" t="s">
        <v>24</v>
      </c>
      <c r="C864" s="51">
        <v>5443319</v>
      </c>
      <c r="D864" s="51" t="s">
        <v>1066</v>
      </c>
      <c r="E864" s="80">
        <f>+IF(F864="x",1,0)+IF(G864="x",0.25,0)+IF(H864="x",1,0)+IF(I864="x",0.3,0)</f>
        <v>1</v>
      </c>
      <c r="F864" s="85" t="s">
        <v>3212</v>
      </c>
      <c r="G864" s="85"/>
      <c r="H864" s="85"/>
      <c r="I864" s="85"/>
      <c r="J864" s="48"/>
      <c r="K864" s="48"/>
      <c r="L864" s="89">
        <f>+L$5*E864</f>
        <v>1194.3324316200781</v>
      </c>
      <c r="M864" s="89">
        <f>+M$5*E864</f>
        <v>339.09242260294559</v>
      </c>
      <c r="N864" s="89">
        <f>+L864+M864</f>
        <v>1533.4248542230237</v>
      </c>
      <c r="O864" s="89">
        <f>+O$5*E864</f>
        <v>16954.621130147279</v>
      </c>
      <c r="P864" s="73" t="e">
        <v>#N/A</v>
      </c>
      <c r="Q864" s="48" t="e">
        <v>#N/A</v>
      </c>
      <c r="R864" s="87">
        <v>264.28132100536999</v>
      </c>
      <c r="S864" s="87">
        <v>0</v>
      </c>
      <c r="T864" s="87">
        <v>0</v>
      </c>
      <c r="U864" s="87">
        <v>0</v>
      </c>
      <c r="V864" s="87">
        <v>0</v>
      </c>
      <c r="W864" s="87">
        <f>+(S864/100)*R864</f>
        <v>0</v>
      </c>
      <c r="Z864" t="e">
        <v>#N/A</v>
      </c>
      <c r="AA864" t="e">
        <v>#N/A</v>
      </c>
    </row>
    <row r="865" spans="1:27">
      <c r="A865" s="51" t="s">
        <v>195</v>
      </c>
      <c r="B865" s="51" t="s">
        <v>24</v>
      </c>
      <c r="C865" s="51">
        <v>5443365</v>
      </c>
      <c r="D865" s="51" t="s">
        <v>1067</v>
      </c>
      <c r="E865" s="80">
        <f>+IF(F865="x",1,0)+IF(G865="x",0.25,0)+IF(H865="x",1,0)+IF(I865="x",0.3,0)</f>
        <v>1</v>
      </c>
      <c r="F865" s="85" t="s">
        <v>3212</v>
      </c>
      <c r="G865" s="85"/>
      <c r="H865" s="85"/>
      <c r="I865" s="85"/>
      <c r="J865" s="48"/>
      <c r="K865" s="48"/>
      <c r="L865" s="89">
        <f>+L$5*E865</f>
        <v>1194.3324316200781</v>
      </c>
      <c r="M865" s="89">
        <f>+M$5*E865</f>
        <v>339.09242260294559</v>
      </c>
      <c r="N865" s="89">
        <f>+L865+M865</f>
        <v>1533.4248542230237</v>
      </c>
      <c r="O865" s="89">
        <f>+O$5*E865</f>
        <v>16954.621130147279</v>
      </c>
      <c r="P865" s="73" t="e">
        <v>#N/A</v>
      </c>
      <c r="Q865" s="48" t="e">
        <v>#N/A</v>
      </c>
      <c r="R865" s="87">
        <v>945.90184050401001</v>
      </c>
      <c r="S865" s="87">
        <v>0</v>
      </c>
      <c r="T865" s="87">
        <v>0</v>
      </c>
      <c r="U865" s="87">
        <v>0</v>
      </c>
      <c r="V865" s="87">
        <v>0</v>
      </c>
      <c r="W865" s="87">
        <f>+(S865/100)*R865</f>
        <v>0</v>
      </c>
      <c r="Z865" t="e">
        <v>#N/A</v>
      </c>
      <c r="AA865" t="e">
        <v>#N/A</v>
      </c>
    </row>
    <row r="866" spans="1:27">
      <c r="A866" s="51" t="s">
        <v>1068</v>
      </c>
      <c r="B866" s="51" t="s">
        <v>24</v>
      </c>
      <c r="C866" s="51">
        <v>5443320</v>
      </c>
      <c r="D866" s="51" t="s">
        <v>1069</v>
      </c>
      <c r="E866" s="80">
        <f>+IF(F866="x",1,0)+IF(G866="x",0.25,0)+IF(H866="x",1,0)+IF(I866="x",0.3,0)</f>
        <v>1</v>
      </c>
      <c r="F866" s="85" t="s">
        <v>3212</v>
      </c>
      <c r="G866" s="85"/>
      <c r="H866" s="85"/>
      <c r="I866" s="85"/>
      <c r="J866" s="48"/>
      <c r="K866" s="48"/>
      <c r="L866" s="89">
        <f>+L$5*E866</f>
        <v>1194.3324316200781</v>
      </c>
      <c r="M866" s="89">
        <f>+M$5*E866</f>
        <v>339.09242260294559</v>
      </c>
      <c r="N866" s="89">
        <f>+L866+M866</f>
        <v>1533.4248542230237</v>
      </c>
      <c r="O866" s="89">
        <f>+O$5*E866</f>
        <v>16954.621130147279</v>
      </c>
      <c r="P866" s="73" t="e">
        <v>#N/A</v>
      </c>
      <c r="Q866" s="48" t="e">
        <v>#N/A</v>
      </c>
      <c r="R866" s="87">
        <v>256.51455749693002</v>
      </c>
      <c r="S866" s="87">
        <v>0</v>
      </c>
      <c r="T866" s="87">
        <v>0</v>
      </c>
      <c r="U866" s="87">
        <v>0</v>
      </c>
      <c r="V866" s="87">
        <v>0</v>
      </c>
      <c r="W866" s="87">
        <f>+(S866/100)*R866</f>
        <v>0</v>
      </c>
      <c r="Z866" t="e">
        <v>#N/A</v>
      </c>
      <c r="AA866" t="e">
        <v>#N/A</v>
      </c>
    </row>
    <row r="867" spans="1:27">
      <c r="A867" s="51" t="s">
        <v>1070</v>
      </c>
      <c r="B867" s="51" t="s">
        <v>24</v>
      </c>
      <c r="C867" s="51">
        <v>5443366</v>
      </c>
      <c r="D867" s="51" t="s">
        <v>1071</v>
      </c>
      <c r="E867" s="80">
        <f>+IF(F867="x",1,0)+IF(G867="x",0.25,0)+IF(H867="x",1,0)+IF(I867="x",0.3,0)</f>
        <v>1</v>
      </c>
      <c r="F867" s="85" t="s">
        <v>3212</v>
      </c>
      <c r="G867" s="85"/>
      <c r="H867" s="85"/>
      <c r="I867" s="85"/>
      <c r="J867" s="48"/>
      <c r="K867" s="48"/>
      <c r="L867" s="89">
        <f>+L$5*E867</f>
        <v>1194.3324316200781</v>
      </c>
      <c r="M867" s="89">
        <f>+M$5*E867</f>
        <v>339.09242260294559</v>
      </c>
      <c r="N867" s="89">
        <f>+L867+M867</f>
        <v>1533.4248542230237</v>
      </c>
      <c r="O867" s="89">
        <f>+O$5*E867</f>
        <v>16954.621130147279</v>
      </c>
      <c r="P867" s="73" t="e">
        <v>#N/A</v>
      </c>
      <c r="Q867" s="48" t="e">
        <v>#N/A</v>
      </c>
      <c r="R867" s="87">
        <v>689.02512348904997</v>
      </c>
      <c r="S867" s="87">
        <v>0</v>
      </c>
      <c r="T867" s="87">
        <v>0</v>
      </c>
      <c r="U867" s="87">
        <v>0</v>
      </c>
      <c r="V867" s="87">
        <v>0</v>
      </c>
      <c r="W867" s="87">
        <f>+(S867/100)*R867</f>
        <v>0</v>
      </c>
      <c r="Z867" t="e">
        <v>#N/A</v>
      </c>
      <c r="AA867" t="e">
        <v>#N/A</v>
      </c>
    </row>
    <row r="868" spans="1:27">
      <c r="A868" s="51" t="s">
        <v>1072</v>
      </c>
      <c r="B868" s="51" t="s">
        <v>24</v>
      </c>
      <c r="C868" s="51">
        <v>5443321</v>
      </c>
      <c r="D868" s="51" t="s">
        <v>1073</v>
      </c>
      <c r="E868" s="80">
        <f>+IF(F868="x",1,0)+IF(G868="x",0.25,0)+IF(H868="x",1,0)+IF(I868="x",0.3,0)</f>
        <v>1</v>
      </c>
      <c r="F868" s="85" t="s">
        <v>3212</v>
      </c>
      <c r="G868" s="85"/>
      <c r="H868" s="85"/>
      <c r="I868" s="85"/>
      <c r="J868" s="48"/>
      <c r="K868" s="48"/>
      <c r="L868" s="89">
        <f>+L$5*E868</f>
        <v>1194.3324316200781</v>
      </c>
      <c r="M868" s="89">
        <f>+M$5*E868</f>
        <v>339.09242260294559</v>
      </c>
      <c r="N868" s="89">
        <f>+L868+M868</f>
        <v>1533.4248542230237</v>
      </c>
      <c r="O868" s="89">
        <f>+O$5*E868</f>
        <v>16954.621130147279</v>
      </c>
      <c r="P868" s="73" t="e">
        <v>#N/A</v>
      </c>
      <c r="Q868" s="48" t="e">
        <v>#N/A</v>
      </c>
      <c r="R868" s="87">
        <v>359.77228000000002</v>
      </c>
      <c r="S868" s="87">
        <v>0</v>
      </c>
      <c r="T868" s="87">
        <v>0</v>
      </c>
      <c r="U868" s="87">
        <v>0</v>
      </c>
      <c r="V868" s="87">
        <v>0</v>
      </c>
      <c r="W868" s="87">
        <f>+(S868/100)*R868</f>
        <v>0</v>
      </c>
      <c r="Z868" t="e">
        <v>#N/A</v>
      </c>
      <c r="AA868" t="e">
        <v>#N/A</v>
      </c>
    </row>
    <row r="869" spans="1:27">
      <c r="A869" s="51" t="s">
        <v>1074</v>
      </c>
      <c r="B869" s="51" t="s">
        <v>24</v>
      </c>
      <c r="C869" s="51">
        <v>5443367</v>
      </c>
      <c r="D869" s="51" t="s">
        <v>1075</v>
      </c>
      <c r="E869" s="80">
        <f>+IF(F869="x",1,0)+IF(G869="x",0.25,0)+IF(H869="x",1,0)+IF(I869="x",0.3,0)</f>
        <v>1</v>
      </c>
      <c r="F869" s="85" t="s">
        <v>3212</v>
      </c>
      <c r="G869" s="85"/>
      <c r="H869" s="85"/>
      <c r="I869" s="85"/>
      <c r="J869" s="48"/>
      <c r="K869" s="48"/>
      <c r="L869" s="89">
        <f>+L$5*E869</f>
        <v>1194.3324316200781</v>
      </c>
      <c r="M869" s="89">
        <f>+M$5*E869</f>
        <v>339.09242260294559</v>
      </c>
      <c r="N869" s="89">
        <f>+L869+M869</f>
        <v>1533.4248542230237</v>
      </c>
      <c r="O869" s="89">
        <f>+O$5*E869</f>
        <v>16954.621130147279</v>
      </c>
      <c r="P869" s="73" t="e">
        <v>#N/A</v>
      </c>
      <c r="Q869" s="48" t="e">
        <v>#N/A</v>
      </c>
      <c r="R869" s="87">
        <v>445.35262000861002</v>
      </c>
      <c r="S869" s="87">
        <v>0</v>
      </c>
      <c r="T869" s="87">
        <v>0</v>
      </c>
      <c r="U869" s="87">
        <v>0</v>
      </c>
      <c r="V869" s="87">
        <v>0</v>
      </c>
      <c r="W869" s="87">
        <f>+(S869/100)*R869</f>
        <v>0</v>
      </c>
      <c r="Z869" t="e">
        <v>#N/A</v>
      </c>
      <c r="AA869" t="e">
        <v>#N/A</v>
      </c>
    </row>
    <row r="870" spans="1:27">
      <c r="A870" s="51" t="s">
        <v>1076</v>
      </c>
      <c r="B870" s="51" t="s">
        <v>24</v>
      </c>
      <c r="C870" s="51">
        <v>8314105</v>
      </c>
      <c r="D870" s="51" t="s">
        <v>1077</v>
      </c>
      <c r="E870" s="80">
        <f>+IF(F870="x",1,0)+IF(G870="x",0.25,0)+IF(H870="x",1,0)+IF(I870="x",0.3,0)</f>
        <v>1</v>
      </c>
      <c r="F870" s="85" t="s">
        <v>3212</v>
      </c>
      <c r="G870" s="85"/>
      <c r="H870" s="85"/>
      <c r="I870" s="85"/>
      <c r="J870" s="48"/>
      <c r="K870" s="48"/>
      <c r="L870" s="89">
        <f>+L$5*E870</f>
        <v>1194.3324316200781</v>
      </c>
      <c r="M870" s="89">
        <f>+M$5*E870</f>
        <v>339.09242260294559</v>
      </c>
      <c r="N870" s="89">
        <f>+L870+M870</f>
        <v>1533.4248542230237</v>
      </c>
      <c r="O870" s="89">
        <f>+O$5*E870</f>
        <v>16954.621130147279</v>
      </c>
      <c r="P870" s="73" t="e">
        <v>#N/A</v>
      </c>
      <c r="Q870" s="48" t="e">
        <v>#N/A</v>
      </c>
      <c r="R870" s="87">
        <v>311.69331349958998</v>
      </c>
      <c r="S870" s="87">
        <v>0</v>
      </c>
      <c r="T870" s="87">
        <v>0</v>
      </c>
      <c r="U870" s="87">
        <v>0</v>
      </c>
      <c r="V870" s="87">
        <v>0</v>
      </c>
      <c r="W870" s="87">
        <f>+(S870/100)*R870</f>
        <v>0</v>
      </c>
      <c r="Z870" t="e">
        <v>#N/A</v>
      </c>
      <c r="AA870" t="e">
        <v>#N/A</v>
      </c>
    </row>
    <row r="871" spans="1:27">
      <c r="A871" s="51" t="s">
        <v>1078</v>
      </c>
      <c r="B871" s="51" t="s">
        <v>24</v>
      </c>
      <c r="C871" s="51">
        <v>5443368</v>
      </c>
      <c r="D871" s="51" t="s">
        <v>1079</v>
      </c>
      <c r="E871" s="80">
        <f>+IF(F871="x",1,0)+IF(G871="x",0.25,0)+IF(H871="x",1,0)+IF(I871="x",0.3,0)</f>
        <v>1</v>
      </c>
      <c r="F871" s="85" t="s">
        <v>3212</v>
      </c>
      <c r="G871" s="85"/>
      <c r="H871" s="85"/>
      <c r="I871" s="85"/>
      <c r="J871" s="48"/>
      <c r="K871" s="48"/>
      <c r="L871" s="89">
        <f>+L$5*E871</f>
        <v>1194.3324316200781</v>
      </c>
      <c r="M871" s="89">
        <f>+M$5*E871</f>
        <v>339.09242260294559</v>
      </c>
      <c r="N871" s="89">
        <f>+L871+M871</f>
        <v>1533.4248542230237</v>
      </c>
      <c r="O871" s="89">
        <f>+O$5*E871</f>
        <v>16954.621130147279</v>
      </c>
      <c r="P871" s="73" t="e">
        <v>#N/A</v>
      </c>
      <c r="Q871" s="48" t="e">
        <v>#N/A</v>
      </c>
      <c r="R871" s="87">
        <v>659.04138600569001</v>
      </c>
      <c r="S871" s="87">
        <v>0</v>
      </c>
      <c r="T871" s="87">
        <v>0</v>
      </c>
      <c r="U871" s="87">
        <v>0</v>
      </c>
      <c r="V871" s="87">
        <v>0</v>
      </c>
      <c r="W871" s="87">
        <f>+(S871/100)*R871</f>
        <v>0</v>
      </c>
      <c r="Z871" t="e">
        <v>#N/A</v>
      </c>
      <c r="AA871" t="e">
        <v>#N/A</v>
      </c>
    </row>
    <row r="872" spans="1:27">
      <c r="A872" s="61" t="s">
        <v>1080</v>
      </c>
      <c r="B872" s="62" t="s">
        <v>24</v>
      </c>
      <c r="C872" s="61">
        <v>5443371</v>
      </c>
      <c r="D872" s="61" t="s">
        <v>1081</v>
      </c>
      <c r="E872" s="80">
        <f>+IF(F872="x",1,0)+IF(G872="x",0.25,0)+IF(H872="x",1,0)+IF(I872="x",0.3,0)+J872+K872</f>
        <v>1</v>
      </c>
      <c r="F872" s="80" t="s">
        <v>3212</v>
      </c>
      <c r="G872" s="85"/>
      <c r="H872" s="85"/>
      <c r="I872" s="85"/>
      <c r="J872" s="48"/>
      <c r="K872" s="48"/>
      <c r="L872" s="89">
        <f>+L$5*E872</f>
        <v>1194.3324316200781</v>
      </c>
      <c r="M872" s="89">
        <f>+M$5*E872</f>
        <v>339.09242260294559</v>
      </c>
      <c r="N872" s="89">
        <f>+L872+M872</f>
        <v>1533.4248542230237</v>
      </c>
      <c r="O872" s="89">
        <f>+O$5*E872</f>
        <v>16954.621130147279</v>
      </c>
      <c r="P872" s="72"/>
      <c r="Q872" s="48"/>
      <c r="R872" s="87">
        <v>514.18739148163002</v>
      </c>
      <c r="S872" s="87">
        <v>0</v>
      </c>
      <c r="T872" s="87">
        <v>0</v>
      </c>
      <c r="U872" s="87">
        <v>0</v>
      </c>
      <c r="V872" s="87">
        <v>0</v>
      </c>
      <c r="W872" s="87">
        <v>0</v>
      </c>
      <c r="Z872" t="e">
        <v>#N/A</v>
      </c>
      <c r="AA872" t="e">
        <v>#N/A</v>
      </c>
    </row>
    <row r="873" spans="1:27">
      <c r="A873" s="51" t="s">
        <v>1082</v>
      </c>
      <c r="B873" s="51" t="s">
        <v>24</v>
      </c>
      <c r="C873" s="51">
        <v>5443324</v>
      </c>
      <c r="D873" s="51" t="s">
        <v>1083</v>
      </c>
      <c r="E873" s="80">
        <f>+IF(F873="x",1,0)+IF(G873="x",0.25,0)+IF(H873="x",1,0)+IF(I873="x",0.3,0)</f>
        <v>1</v>
      </c>
      <c r="F873" s="85" t="s">
        <v>3212</v>
      </c>
      <c r="G873" s="85"/>
      <c r="H873" s="85"/>
      <c r="I873" s="85"/>
      <c r="J873" s="48"/>
      <c r="K873" s="48"/>
      <c r="L873" s="89">
        <f>+L$5*E873</f>
        <v>1194.3324316200781</v>
      </c>
      <c r="M873" s="89">
        <f>+M$5*E873</f>
        <v>339.09242260294559</v>
      </c>
      <c r="N873" s="89">
        <f>+L873+M873</f>
        <v>1533.4248542230237</v>
      </c>
      <c r="O873" s="89">
        <f>+O$5*E873</f>
        <v>16954.621130147279</v>
      </c>
      <c r="P873" s="73" t="e">
        <v>#N/A</v>
      </c>
      <c r="Q873" s="48" t="e">
        <v>#N/A</v>
      </c>
      <c r="R873" s="87">
        <v>100.91914199222001</v>
      </c>
      <c r="S873" s="87">
        <v>0</v>
      </c>
      <c r="T873" s="87">
        <v>0</v>
      </c>
      <c r="U873" s="87">
        <v>0</v>
      </c>
      <c r="V873" s="87">
        <v>0</v>
      </c>
      <c r="W873" s="87">
        <f>+(S873/100)*R873</f>
        <v>0</v>
      </c>
      <c r="Z873" t="e">
        <v>#N/A</v>
      </c>
      <c r="AA873" t="e">
        <v>#N/A</v>
      </c>
    </row>
    <row r="874" spans="1:27">
      <c r="A874" s="61" t="s">
        <v>1085</v>
      </c>
      <c r="B874" s="62" t="s">
        <v>24</v>
      </c>
      <c r="C874" s="61">
        <v>5443370</v>
      </c>
      <c r="D874" s="61" t="s">
        <v>1086</v>
      </c>
      <c r="E874" s="80">
        <f>+IF(F874="x",1,0)+IF(G874="x",0.25,0)+IF(H874="x",1,0)+IF(I874="x",0.3,0)+J874+K874</f>
        <v>1</v>
      </c>
      <c r="F874" s="80" t="s">
        <v>3212</v>
      </c>
      <c r="G874" s="85"/>
      <c r="H874" s="85"/>
      <c r="I874" s="85"/>
      <c r="J874" s="48"/>
      <c r="K874" s="48"/>
      <c r="L874" s="89">
        <f>+L$5*E874</f>
        <v>1194.3324316200781</v>
      </c>
      <c r="M874" s="89">
        <f>+M$5*E874</f>
        <v>339.09242260294559</v>
      </c>
      <c r="N874" s="89">
        <f>+L874+M874</f>
        <v>1533.4248542230237</v>
      </c>
      <c r="O874" s="89">
        <f>+O$5*E874</f>
        <v>16954.621130147279</v>
      </c>
      <c r="P874" s="72"/>
      <c r="Q874" s="48"/>
      <c r="R874" s="87">
        <v>233.29581450066999</v>
      </c>
      <c r="S874" s="87">
        <v>0</v>
      </c>
      <c r="T874" s="87">
        <v>0</v>
      </c>
      <c r="U874" s="87">
        <v>0</v>
      </c>
      <c r="V874" s="87">
        <v>0</v>
      </c>
      <c r="W874" s="87">
        <v>0</v>
      </c>
      <c r="Z874" t="e">
        <v>#N/A</v>
      </c>
      <c r="AA874" t="e">
        <v>#N/A</v>
      </c>
    </row>
    <row r="875" spans="1:27">
      <c r="A875" s="51" t="s">
        <v>1088</v>
      </c>
      <c r="B875" s="51" t="s">
        <v>24</v>
      </c>
      <c r="C875" s="51">
        <v>5443372</v>
      </c>
      <c r="D875" s="51" t="s">
        <v>1086</v>
      </c>
      <c r="E875" s="80">
        <f>+IF(F875="x",1,0)+IF(G875="x",0.25,0)+IF(H875="x",1,0)+IF(I875="x",0.3,0)</f>
        <v>1</v>
      </c>
      <c r="F875" s="85" t="s">
        <v>3212</v>
      </c>
      <c r="G875" s="85"/>
      <c r="H875" s="85"/>
      <c r="I875" s="85"/>
      <c r="J875" s="48"/>
      <c r="K875" s="48"/>
      <c r="L875" s="89">
        <f>+L$5*E875</f>
        <v>1194.3324316200781</v>
      </c>
      <c r="M875" s="89">
        <f>+M$5*E875</f>
        <v>339.09242260294559</v>
      </c>
      <c r="N875" s="89">
        <f>+L875+M875</f>
        <v>1533.4248542230237</v>
      </c>
      <c r="O875" s="89">
        <f>+O$5*E875</f>
        <v>16954.621130147279</v>
      </c>
      <c r="P875" s="128" t="e">
        <v>#N/A</v>
      </c>
      <c r="Q875" s="48" t="e">
        <v>#N/A</v>
      </c>
      <c r="R875" s="87">
        <v>59.948364000589997</v>
      </c>
      <c r="S875" s="87">
        <v>0</v>
      </c>
      <c r="T875" s="87">
        <v>0</v>
      </c>
      <c r="U875" s="87">
        <v>0</v>
      </c>
      <c r="V875" s="87">
        <v>0</v>
      </c>
      <c r="W875" s="87">
        <f>+(S875/100)*R875</f>
        <v>0</v>
      </c>
      <c r="Z875" t="e">
        <v>#N/A</v>
      </c>
      <c r="AA875" t="e">
        <v>#N/A</v>
      </c>
    </row>
    <row r="876" spans="1:27">
      <c r="A876" s="51" t="s">
        <v>1039</v>
      </c>
      <c r="B876" s="51" t="s">
        <v>24</v>
      </c>
      <c r="C876" s="51">
        <v>5443355</v>
      </c>
      <c r="D876" s="51" t="s">
        <v>1040</v>
      </c>
      <c r="E876" s="80">
        <f>+IF(F876="x",1,0)+IF(G876="x",0.25,0)+IF(H876="x",1,0)+IF(I876="x",0.3,0)</f>
        <v>1</v>
      </c>
      <c r="F876" s="85" t="s">
        <v>3212</v>
      </c>
      <c r="G876" s="85"/>
      <c r="H876" s="85"/>
      <c r="I876" s="85"/>
      <c r="J876" s="48"/>
      <c r="K876" s="48"/>
      <c r="L876" s="89">
        <f>+L$5*E876</f>
        <v>1194.3324316200781</v>
      </c>
      <c r="M876" s="89">
        <f>+M$5*E876</f>
        <v>339.09242260294559</v>
      </c>
      <c r="N876" s="89">
        <f>+L876+M876</f>
        <v>1533.4248542230237</v>
      </c>
      <c r="O876" s="89">
        <f>+O$5*E876</f>
        <v>16954.621130147279</v>
      </c>
      <c r="P876" s="73" t="e">
        <v>#N/A</v>
      </c>
      <c r="Q876" s="48" t="e">
        <v>#N/A</v>
      </c>
      <c r="R876" s="87">
        <v>328.41169499374001</v>
      </c>
      <c r="S876" s="87">
        <v>0</v>
      </c>
      <c r="T876" s="87">
        <v>0</v>
      </c>
      <c r="U876" s="87">
        <v>0</v>
      </c>
      <c r="V876" s="87">
        <v>0</v>
      </c>
      <c r="W876" s="87">
        <f>+(S876/100)*R876</f>
        <v>0</v>
      </c>
      <c r="Z876" t="e">
        <v>#N/A</v>
      </c>
      <c r="AA876" t="e">
        <v>#N/A</v>
      </c>
    </row>
    <row r="877" spans="1:27">
      <c r="A877" s="51" t="s">
        <v>1089</v>
      </c>
      <c r="B877" s="51" t="s">
        <v>24</v>
      </c>
      <c r="C877" s="51">
        <v>5443325</v>
      </c>
      <c r="D877" s="51" t="s">
        <v>1090</v>
      </c>
      <c r="E877" s="80">
        <f>+IF(F877="x",1,0)+IF(G877="x",0.25,0)+IF(H877="x",1,0)+IF(I877="x",0.3,0)</f>
        <v>1</v>
      </c>
      <c r="F877" s="85" t="s">
        <v>3212</v>
      </c>
      <c r="G877" s="85"/>
      <c r="H877" s="85"/>
      <c r="I877" s="85"/>
      <c r="J877" s="48"/>
      <c r="K877" s="48"/>
      <c r="L877" s="89">
        <f>+L$5*E877</f>
        <v>1194.3324316200781</v>
      </c>
      <c r="M877" s="89">
        <f>+M$5*E877</f>
        <v>339.09242260294559</v>
      </c>
      <c r="N877" s="89">
        <f>+L877+M877</f>
        <v>1533.4248542230237</v>
      </c>
      <c r="O877" s="89">
        <f>+O$5*E877</f>
        <v>16954.621130147279</v>
      </c>
      <c r="P877" s="73" t="e">
        <v>#N/A</v>
      </c>
      <c r="Q877" s="48" t="e">
        <v>#N/A</v>
      </c>
      <c r="R877" s="87">
        <v>114.33977050132</v>
      </c>
      <c r="S877" s="87">
        <v>0</v>
      </c>
      <c r="T877" s="87">
        <v>0</v>
      </c>
      <c r="U877" s="87">
        <v>0</v>
      </c>
      <c r="V877" s="87">
        <v>0</v>
      </c>
      <c r="W877" s="87">
        <f>+(S877/100)*R877</f>
        <v>0</v>
      </c>
      <c r="Z877" t="e">
        <v>#N/A</v>
      </c>
      <c r="AA877" t="e">
        <v>#N/A</v>
      </c>
    </row>
    <row r="878" spans="1:27">
      <c r="A878" s="51" t="s">
        <v>367</v>
      </c>
      <c r="B878" s="51" t="s">
        <v>24</v>
      </c>
      <c r="C878" s="51">
        <v>5443373</v>
      </c>
      <c r="D878" s="51" t="s">
        <v>1091</v>
      </c>
      <c r="E878" s="80">
        <f>+IF(F878="x",1,0)+IF(G878="x",0.25,0)+IF(H878="x",1,0)+IF(I878="x",0.3,0)</f>
        <v>1</v>
      </c>
      <c r="F878" s="85" t="s">
        <v>3212</v>
      </c>
      <c r="G878" s="85"/>
      <c r="H878" s="85"/>
      <c r="I878" s="85"/>
      <c r="J878" s="48"/>
      <c r="K878" s="48"/>
      <c r="L878" s="89">
        <f>+L$5*E878</f>
        <v>1194.3324316200781</v>
      </c>
      <c r="M878" s="89">
        <f>+M$5*E878</f>
        <v>339.09242260294559</v>
      </c>
      <c r="N878" s="89">
        <f>+L878+M878</f>
        <v>1533.4248542230237</v>
      </c>
      <c r="O878" s="89">
        <f>+O$5*E878</f>
        <v>16954.621130147279</v>
      </c>
      <c r="P878" s="73" t="e">
        <v>#N/A</v>
      </c>
      <c r="Q878" s="48" t="e">
        <v>#N/A</v>
      </c>
      <c r="R878" s="87">
        <v>647.80166949993998</v>
      </c>
      <c r="S878" s="87">
        <v>0</v>
      </c>
      <c r="T878" s="87">
        <v>0</v>
      </c>
      <c r="U878" s="87">
        <v>0</v>
      </c>
      <c r="V878" s="87">
        <v>0</v>
      </c>
      <c r="W878" s="87">
        <f>+(S878/100)*R878</f>
        <v>0</v>
      </c>
      <c r="Z878" t="e">
        <v>#N/A</v>
      </c>
      <c r="AA878" t="e">
        <v>#N/A</v>
      </c>
    </row>
    <row r="879" spans="1:27">
      <c r="A879" s="51" t="s">
        <v>1092</v>
      </c>
      <c r="B879" s="51" t="s">
        <v>24</v>
      </c>
      <c r="C879" s="51">
        <v>5443326</v>
      </c>
      <c r="D879" s="51" t="s">
        <v>1093</v>
      </c>
      <c r="E879" s="80">
        <f>+IF(F879="x",1,0)+IF(G879="x",0.25,0)+IF(H879="x",1,0)+IF(I879="x",0.3,0)</f>
        <v>1</v>
      </c>
      <c r="F879" s="85" t="s">
        <v>3212</v>
      </c>
      <c r="G879" s="85"/>
      <c r="H879" s="85"/>
      <c r="I879" s="85"/>
      <c r="J879" s="48"/>
      <c r="K879" s="48"/>
      <c r="L879" s="89">
        <f>+L$5*E879</f>
        <v>1194.3324316200781</v>
      </c>
      <c r="M879" s="89">
        <f>+M$5*E879</f>
        <v>339.09242260294559</v>
      </c>
      <c r="N879" s="89">
        <f>+L879+M879</f>
        <v>1533.4248542230237</v>
      </c>
      <c r="O879" s="89">
        <f>+O$5*E879</f>
        <v>16954.621130147279</v>
      </c>
      <c r="P879" s="73" t="e">
        <v>#N/A</v>
      </c>
      <c r="Q879" s="48" t="e">
        <v>#N/A</v>
      </c>
      <c r="R879" s="87">
        <v>171.86705150191</v>
      </c>
      <c r="S879" s="87">
        <v>0</v>
      </c>
      <c r="T879" s="87">
        <v>0</v>
      </c>
      <c r="U879" s="87">
        <v>0</v>
      </c>
      <c r="V879" s="87">
        <v>0</v>
      </c>
      <c r="W879" s="87">
        <f>+(S879/100)*R879</f>
        <v>0</v>
      </c>
      <c r="Z879" t="e">
        <v>#N/A</v>
      </c>
      <c r="AA879" t="e">
        <v>#N/A</v>
      </c>
    </row>
    <row r="880" spans="1:27">
      <c r="A880" s="51" t="s">
        <v>85</v>
      </c>
      <c r="B880" s="51" t="s">
        <v>24</v>
      </c>
      <c r="C880" s="51">
        <v>5443374</v>
      </c>
      <c r="D880" s="51" t="s">
        <v>1095</v>
      </c>
      <c r="E880" s="80">
        <f>+IF(F880="x",1,0)+IF(G880="x",0.25,0)+IF(H880="x",1,0)+IF(I880="x",0.3,0)</f>
        <v>1</v>
      </c>
      <c r="F880" s="85" t="s">
        <v>3212</v>
      </c>
      <c r="G880" s="85"/>
      <c r="H880" s="85"/>
      <c r="I880" s="85"/>
      <c r="J880" s="48"/>
      <c r="K880" s="48"/>
      <c r="L880" s="89">
        <f>+L$5*E880</f>
        <v>1194.3324316200781</v>
      </c>
      <c r="M880" s="89">
        <f>+M$5*E880</f>
        <v>339.09242260294559</v>
      </c>
      <c r="N880" s="89">
        <f>+L880+M880</f>
        <v>1533.4248542230237</v>
      </c>
      <c r="O880" s="89">
        <f>+O$5*E880</f>
        <v>16954.621130147279</v>
      </c>
      <c r="P880" s="73" t="e">
        <v>#N/A</v>
      </c>
      <c r="Q880" s="48" t="e">
        <v>#N/A</v>
      </c>
      <c r="R880" s="87">
        <v>312.36978048643999</v>
      </c>
      <c r="S880" s="87">
        <v>0</v>
      </c>
      <c r="T880" s="87">
        <v>0</v>
      </c>
      <c r="U880" s="87">
        <v>0</v>
      </c>
      <c r="V880" s="87">
        <v>0</v>
      </c>
      <c r="W880" s="87">
        <f>+(S880/100)*R880</f>
        <v>0</v>
      </c>
      <c r="Z880" t="e">
        <v>#N/A</v>
      </c>
      <c r="AA880" t="e">
        <v>#N/A</v>
      </c>
    </row>
    <row r="881" spans="1:27">
      <c r="A881" s="51" t="s">
        <v>1096</v>
      </c>
      <c r="B881" s="51" t="s">
        <v>24</v>
      </c>
      <c r="C881" s="51">
        <v>5443327</v>
      </c>
      <c r="D881" s="51" t="s">
        <v>1097</v>
      </c>
      <c r="E881" s="80">
        <f>+IF(F881="x",1,0)+IF(G881="x",0.25,0)+IF(H881="x",1,0)+IF(I881="x",0.3,0)</f>
        <v>1</v>
      </c>
      <c r="F881" s="85" t="s">
        <v>3212</v>
      </c>
      <c r="G881" s="85"/>
      <c r="H881" s="85"/>
      <c r="I881" s="85"/>
      <c r="J881" s="48"/>
      <c r="K881" s="48"/>
      <c r="L881" s="89">
        <f>+L$5*E881</f>
        <v>1194.3324316200781</v>
      </c>
      <c r="M881" s="89">
        <f>+M$5*E881</f>
        <v>339.09242260294559</v>
      </c>
      <c r="N881" s="89">
        <f>+L881+M881</f>
        <v>1533.4248542230237</v>
      </c>
      <c r="O881" s="89">
        <f>+O$5*E881</f>
        <v>16954.621130147279</v>
      </c>
      <c r="P881" s="73" t="e">
        <v>#N/A</v>
      </c>
      <c r="Q881" s="48" t="e">
        <v>#N/A</v>
      </c>
      <c r="R881" s="87">
        <v>138.24292199806001</v>
      </c>
      <c r="S881" s="87">
        <v>0</v>
      </c>
      <c r="T881" s="87">
        <v>0</v>
      </c>
      <c r="U881" s="87">
        <v>0</v>
      </c>
      <c r="V881" s="87">
        <v>0</v>
      </c>
      <c r="W881" s="87">
        <f>+(S881/100)*R881</f>
        <v>0</v>
      </c>
      <c r="Z881" t="e">
        <v>#N/A</v>
      </c>
      <c r="AA881" t="e">
        <v>#N/A</v>
      </c>
    </row>
    <row r="882" spans="1:27">
      <c r="A882" s="51" t="s">
        <v>1099</v>
      </c>
      <c r="B882" s="51" t="s">
        <v>24</v>
      </c>
      <c r="C882" s="51">
        <v>5443375</v>
      </c>
      <c r="D882" s="51" t="s">
        <v>1100</v>
      </c>
      <c r="E882" s="80">
        <f>+IF(F882="x",1,0)+IF(G882="x",0.25,0)+IF(H882="x",1,0)+IF(I882="x",0.3,0)</f>
        <v>1</v>
      </c>
      <c r="F882" s="85" t="s">
        <v>3212</v>
      </c>
      <c r="G882" s="85"/>
      <c r="H882" s="85"/>
      <c r="I882" s="85"/>
      <c r="J882" s="48"/>
      <c r="K882" s="48"/>
      <c r="L882" s="89">
        <f>+L$5*E882</f>
        <v>1194.3324316200781</v>
      </c>
      <c r="M882" s="89">
        <f>+M$5*E882</f>
        <v>339.09242260294559</v>
      </c>
      <c r="N882" s="89">
        <f>+L882+M882</f>
        <v>1533.4248542230237</v>
      </c>
      <c r="O882" s="89">
        <f>+O$5*E882</f>
        <v>16954.621130147279</v>
      </c>
      <c r="P882" s="73" t="e">
        <v>#N/A</v>
      </c>
      <c r="Q882" s="48" t="e">
        <v>#N/A</v>
      </c>
      <c r="R882" s="87">
        <v>700.75297653446</v>
      </c>
      <c r="S882" s="87">
        <v>0</v>
      </c>
      <c r="T882" s="87">
        <v>0</v>
      </c>
      <c r="U882" s="87">
        <v>0</v>
      </c>
      <c r="V882" s="87">
        <v>0</v>
      </c>
      <c r="W882" s="87">
        <f>+(S882/100)*R882</f>
        <v>0</v>
      </c>
      <c r="Z882" t="e">
        <v>#N/A</v>
      </c>
      <c r="AA882" t="e">
        <v>#N/A</v>
      </c>
    </row>
    <row r="883" spans="1:27">
      <c r="A883" s="51" t="s">
        <v>1101</v>
      </c>
      <c r="B883" s="51" t="s">
        <v>24</v>
      </c>
      <c r="C883" s="51">
        <v>5443328</v>
      </c>
      <c r="D883" s="51" t="s">
        <v>1102</v>
      </c>
      <c r="E883" s="80">
        <f>+IF(F883="x",1,0)+IF(G883="x",0.25,0)+IF(H883="x",1,0)+IF(I883="x",0.3,0)</f>
        <v>1</v>
      </c>
      <c r="F883" s="85" t="s">
        <v>3212</v>
      </c>
      <c r="G883" s="85"/>
      <c r="H883" s="85"/>
      <c r="I883" s="85"/>
      <c r="J883" s="48"/>
      <c r="K883" s="48"/>
      <c r="L883" s="89">
        <f>+L$5*E883</f>
        <v>1194.3324316200781</v>
      </c>
      <c r="M883" s="89">
        <f>+M$5*E883</f>
        <v>339.09242260294559</v>
      </c>
      <c r="N883" s="89">
        <f>+L883+M883</f>
        <v>1533.4248542230237</v>
      </c>
      <c r="O883" s="89">
        <f>+O$5*E883</f>
        <v>16954.621130147279</v>
      </c>
      <c r="P883" s="73" t="e">
        <v>#N/A</v>
      </c>
      <c r="Q883" s="48" t="e">
        <v>#N/A</v>
      </c>
      <c r="R883" s="87">
        <v>96.575078996409005</v>
      </c>
      <c r="S883" s="87">
        <v>0</v>
      </c>
      <c r="T883" s="87">
        <v>0</v>
      </c>
      <c r="U883" s="87">
        <v>0</v>
      </c>
      <c r="V883" s="87">
        <v>0</v>
      </c>
      <c r="W883" s="87">
        <f>+(S883/100)*R883</f>
        <v>0</v>
      </c>
      <c r="Z883" t="e">
        <v>#N/A</v>
      </c>
      <c r="AA883" t="e">
        <v>#N/A</v>
      </c>
    </row>
    <row r="884" spans="1:27">
      <c r="A884" s="51" t="s">
        <v>230</v>
      </c>
      <c r="B884" s="51" t="s">
        <v>24</v>
      </c>
      <c r="C884" s="51">
        <v>5443376</v>
      </c>
      <c r="D884" s="51" t="s">
        <v>1104</v>
      </c>
      <c r="E884" s="80">
        <f>+IF(F884="x",1,0)+IF(G884="x",0.25,0)+IF(H884="x",1,0)+IF(I884="x",0.3,0)</f>
        <v>1</v>
      </c>
      <c r="F884" s="85" t="s">
        <v>3212</v>
      </c>
      <c r="G884" s="85"/>
      <c r="H884" s="85"/>
      <c r="I884" s="85"/>
      <c r="J884" s="48"/>
      <c r="K884" s="48"/>
      <c r="L884" s="89">
        <f>+L$5*E884</f>
        <v>1194.3324316200781</v>
      </c>
      <c r="M884" s="89">
        <f>+M$5*E884</f>
        <v>339.09242260294559</v>
      </c>
      <c r="N884" s="89">
        <f>+L884+M884</f>
        <v>1533.4248542230237</v>
      </c>
      <c r="O884" s="89">
        <f>+O$5*E884</f>
        <v>16954.621130147279</v>
      </c>
      <c r="P884" s="73" t="e">
        <v>#N/A</v>
      </c>
      <c r="Q884" s="48" t="e">
        <v>#N/A</v>
      </c>
      <c r="R884" s="87">
        <v>646.21276298671</v>
      </c>
      <c r="S884" s="87">
        <v>0</v>
      </c>
      <c r="T884" s="87">
        <v>0</v>
      </c>
      <c r="U884" s="87">
        <v>0</v>
      </c>
      <c r="V884" s="87">
        <v>0</v>
      </c>
      <c r="W884" s="87">
        <f>+(S884/100)*R884</f>
        <v>0</v>
      </c>
      <c r="Z884" t="e">
        <v>#N/A</v>
      </c>
      <c r="AA884" t="e">
        <v>#N/A</v>
      </c>
    </row>
    <row r="885" spans="1:27">
      <c r="A885" s="51" t="s">
        <v>1105</v>
      </c>
      <c r="B885" s="51" t="s">
        <v>24</v>
      </c>
      <c r="C885" s="51">
        <v>5443329</v>
      </c>
      <c r="D885" s="51" t="s">
        <v>1106</v>
      </c>
      <c r="E885" s="80">
        <f>+IF(F885="x",1,0)+IF(G885="x",0.25,0)+IF(H885="x",1,0)+IF(I885="x",0.3,0)</f>
        <v>1</v>
      </c>
      <c r="F885" s="85" t="s">
        <v>3212</v>
      </c>
      <c r="G885" s="85"/>
      <c r="H885" s="85"/>
      <c r="I885" s="85"/>
      <c r="J885" s="48"/>
      <c r="K885" s="48"/>
      <c r="L885" s="89">
        <f>+L$5*E885</f>
        <v>1194.3324316200781</v>
      </c>
      <c r="M885" s="89">
        <f>+M$5*E885</f>
        <v>339.09242260294559</v>
      </c>
      <c r="N885" s="89">
        <f>+L885+M885</f>
        <v>1533.4248542230237</v>
      </c>
      <c r="O885" s="89">
        <f>+O$5*E885</f>
        <v>16954.621130147279</v>
      </c>
      <c r="P885" s="73" t="e">
        <v>#N/A</v>
      </c>
      <c r="Q885" s="48" t="e">
        <v>#N/A</v>
      </c>
      <c r="R885" s="87">
        <v>115.47828350137</v>
      </c>
      <c r="S885" s="87">
        <v>0</v>
      </c>
      <c r="T885" s="87">
        <v>0</v>
      </c>
      <c r="U885" s="87">
        <v>0</v>
      </c>
      <c r="V885" s="87">
        <v>0</v>
      </c>
      <c r="W885" s="87">
        <f>+(S885/100)*R885</f>
        <v>0</v>
      </c>
      <c r="Z885" t="e">
        <v>#N/A</v>
      </c>
      <c r="AA885" t="e">
        <v>#N/A</v>
      </c>
    </row>
    <row r="886" spans="1:27">
      <c r="A886" s="61" t="s">
        <v>1108</v>
      </c>
      <c r="B886" s="61" t="s">
        <v>24</v>
      </c>
      <c r="C886" s="61">
        <v>5443391</v>
      </c>
      <c r="D886" s="61" t="s">
        <v>1109</v>
      </c>
      <c r="E886" s="80">
        <f>+IF(F886="x",1,0)+IF(G886="x",0.25,0)+IF(H886="x",1,0)+IF(I886="x",0.3,0)+J886+K886</f>
        <v>1</v>
      </c>
      <c r="F886" s="80" t="s">
        <v>3212</v>
      </c>
      <c r="G886" s="85"/>
      <c r="H886" s="85"/>
      <c r="I886" s="85"/>
      <c r="J886" s="48"/>
      <c r="K886" s="48"/>
      <c r="L886" s="89">
        <f>+L$5*E886</f>
        <v>1194.3324316200781</v>
      </c>
      <c r="M886" s="89">
        <f>+M$5*E886</f>
        <v>339.09242260294559</v>
      </c>
      <c r="N886" s="89">
        <f>+L886+M886</f>
        <v>1533.4248542230237</v>
      </c>
      <c r="O886" s="89">
        <f>+O$5*E886</f>
        <v>16954.621130147279</v>
      </c>
      <c r="P886" s="72"/>
      <c r="Q886" s="48"/>
      <c r="R886" s="87">
        <v>1117.8054349777001</v>
      </c>
      <c r="S886" s="87">
        <v>0</v>
      </c>
      <c r="T886" s="87">
        <v>0</v>
      </c>
      <c r="U886" s="87">
        <v>0</v>
      </c>
      <c r="V886" s="87">
        <v>0</v>
      </c>
      <c r="W886" s="87">
        <v>0</v>
      </c>
      <c r="Z886" t="e">
        <v>#N/A</v>
      </c>
      <c r="AA886" t="e">
        <v>#N/A</v>
      </c>
    </row>
    <row r="887" spans="1:27">
      <c r="A887" s="51" t="s">
        <v>1110</v>
      </c>
      <c r="B887" s="51" t="s">
        <v>8</v>
      </c>
      <c r="C887" s="51">
        <v>5443649</v>
      </c>
      <c r="D887" s="51" t="s">
        <v>1109</v>
      </c>
      <c r="E887" s="80">
        <f>+IF(F887="x",1,0)+IF(G887="x",0.25,0)+IF(H887="x",1,0)+IF(I887="x",0.3,0)</f>
        <v>1</v>
      </c>
      <c r="F887" s="85" t="s">
        <v>3212</v>
      </c>
      <c r="G887" s="85"/>
      <c r="H887" s="85"/>
      <c r="I887" s="85"/>
      <c r="J887" s="48" t="s">
        <v>3213</v>
      </c>
      <c r="K887" s="48"/>
      <c r="L887" s="89">
        <f>+L$5*E887</f>
        <v>1194.3324316200781</v>
      </c>
      <c r="M887" s="89">
        <f>+M$5*E887</f>
        <v>339.09242260294559</v>
      </c>
      <c r="N887" s="89">
        <f>+L887+M887</f>
        <v>1533.4248542230237</v>
      </c>
      <c r="O887" s="89">
        <f>+O$5*E887</f>
        <v>16954.621130147279</v>
      </c>
      <c r="P887" s="72">
        <v>7.7619999999999996</v>
      </c>
      <c r="Q887" s="48" t="e">
        <v>#N/A</v>
      </c>
      <c r="R887" s="87">
        <v>2277.2728385094001</v>
      </c>
      <c r="S887" s="87">
        <v>21.0501</v>
      </c>
      <c r="T887" s="87">
        <v>1.6190750524402001E-2</v>
      </c>
      <c r="U887" s="87">
        <v>5.3618717938661999E-2</v>
      </c>
      <c r="V887" s="87">
        <v>4.3933646634537998E-2</v>
      </c>
      <c r="W887" s="87">
        <f>+(S887/100)*R887</f>
        <v>479.36820977906723</v>
      </c>
      <c r="Z887">
        <v>7.7619999999999996</v>
      </c>
      <c r="AA887">
        <v>0</v>
      </c>
    </row>
    <row r="888" spans="1:27">
      <c r="A888" s="51" t="s">
        <v>114</v>
      </c>
      <c r="B888" s="51" t="s">
        <v>24</v>
      </c>
      <c r="C888" s="51">
        <v>5443482</v>
      </c>
      <c r="D888" s="51" t="s">
        <v>1109</v>
      </c>
      <c r="E888" s="80">
        <f>+IF(F888="x",1,0)+IF(G888="x",0.25,0)+IF(H888="x",1,0)+IF(I888="x",0.3,0)</f>
        <v>1</v>
      </c>
      <c r="F888" s="85" t="s">
        <v>3212</v>
      </c>
      <c r="G888" s="85"/>
      <c r="H888" s="85"/>
      <c r="I888" s="85"/>
      <c r="J888" s="48"/>
      <c r="K888" s="48"/>
      <c r="L888" s="89">
        <f>+L$5*E888</f>
        <v>1194.3324316200781</v>
      </c>
      <c r="M888" s="89">
        <f>+M$5*E888</f>
        <v>339.09242260294559</v>
      </c>
      <c r="N888" s="89">
        <f>+L888+M888</f>
        <v>1533.4248542230237</v>
      </c>
      <c r="O888" s="89">
        <f>+O$5*E888</f>
        <v>16954.621130147279</v>
      </c>
      <c r="P888" s="73" t="e">
        <v>#N/A</v>
      </c>
      <c r="Q888" s="48" t="e">
        <v>#N/A</v>
      </c>
      <c r="R888" s="87">
        <v>11716.389673984</v>
      </c>
      <c r="S888" s="87">
        <v>0</v>
      </c>
      <c r="T888" s="87">
        <v>0</v>
      </c>
      <c r="U888" s="87">
        <v>0</v>
      </c>
      <c r="V888" s="87">
        <v>0</v>
      </c>
      <c r="W888" s="87">
        <f>+(S888/100)*R888</f>
        <v>0</v>
      </c>
      <c r="Z888" t="e">
        <v>#N/A</v>
      </c>
      <c r="AA888" t="e">
        <v>#N/A</v>
      </c>
    </row>
    <row r="889" spans="1:27">
      <c r="A889" s="51" t="s">
        <v>1041</v>
      </c>
      <c r="B889" s="51" t="s">
        <v>24</v>
      </c>
      <c r="C889" s="51">
        <v>5443358</v>
      </c>
      <c r="D889" s="51" t="s">
        <v>1042</v>
      </c>
      <c r="E889" s="80">
        <f>+IF(F889="x",1,0)+IF(G889="x",0.25,0)+IF(H889="x",1,0)+IF(I889="x",0.3,0)</f>
        <v>1</v>
      </c>
      <c r="F889" s="85" t="s">
        <v>3212</v>
      </c>
      <c r="G889" s="85"/>
      <c r="H889" s="85"/>
      <c r="I889" s="85"/>
      <c r="J889" s="48"/>
      <c r="K889" s="48"/>
      <c r="L889" s="89">
        <f>+L$5*E889</f>
        <v>1194.3324316200781</v>
      </c>
      <c r="M889" s="89">
        <f>+M$5*E889</f>
        <v>339.09242260294559</v>
      </c>
      <c r="N889" s="89">
        <f>+L889+M889</f>
        <v>1533.4248542230237</v>
      </c>
      <c r="O889" s="89">
        <f>+O$5*E889</f>
        <v>16954.621130147279</v>
      </c>
      <c r="P889" s="73" t="e">
        <v>#N/A</v>
      </c>
      <c r="Q889" s="48" t="e">
        <v>#N/A</v>
      </c>
      <c r="R889" s="87">
        <v>72.572469500248999</v>
      </c>
      <c r="S889" s="87">
        <v>0</v>
      </c>
      <c r="T889" s="87">
        <v>0</v>
      </c>
      <c r="U889" s="87">
        <v>0</v>
      </c>
      <c r="V889" s="87">
        <v>0</v>
      </c>
      <c r="W889" s="87">
        <f>+(S889/100)*R889</f>
        <v>0</v>
      </c>
      <c r="Z889" t="e">
        <v>#N/A</v>
      </c>
      <c r="AA889" t="e">
        <v>#N/A</v>
      </c>
    </row>
    <row r="890" spans="1:27">
      <c r="A890" s="51" t="s">
        <v>1045</v>
      </c>
      <c r="B890" s="51" t="s">
        <v>24</v>
      </c>
      <c r="C890" s="51">
        <v>5443346</v>
      </c>
      <c r="D890" s="51" t="s">
        <v>1046</v>
      </c>
      <c r="E890" s="80">
        <f>+IF(F890="x",1,0)+IF(G890="x",0.25,0)+IF(H890="x",1,0)+IF(I890="x",0.3,0)</f>
        <v>1</v>
      </c>
      <c r="F890" s="85" t="s">
        <v>3212</v>
      </c>
      <c r="G890" s="85"/>
      <c r="H890" s="85"/>
      <c r="I890" s="85"/>
      <c r="J890" s="48"/>
      <c r="K890" s="48"/>
      <c r="L890" s="89">
        <f>+L$5*E890</f>
        <v>1194.3324316200781</v>
      </c>
      <c r="M890" s="89">
        <f>+M$5*E890</f>
        <v>339.09242260294559</v>
      </c>
      <c r="N890" s="89">
        <f>+L890+M890</f>
        <v>1533.4248542230237</v>
      </c>
      <c r="O890" s="89">
        <f>+O$5*E890</f>
        <v>16954.621130147279</v>
      </c>
      <c r="P890" s="73" t="e">
        <v>#N/A</v>
      </c>
      <c r="Q890" s="48" t="e">
        <v>#N/A</v>
      </c>
      <c r="R890" s="87">
        <v>121.58374100726</v>
      </c>
      <c r="S890" s="87">
        <v>0</v>
      </c>
      <c r="T890" s="87">
        <v>0</v>
      </c>
      <c r="U890" s="87">
        <v>0</v>
      </c>
      <c r="V890" s="87">
        <v>0</v>
      </c>
      <c r="W890" s="87">
        <f>+(S890/100)*R890</f>
        <v>0</v>
      </c>
      <c r="Z890" t="e">
        <v>#N/A</v>
      </c>
      <c r="AA890" t="e">
        <v>#N/A</v>
      </c>
    </row>
    <row r="891" spans="1:27">
      <c r="A891" s="51" t="s">
        <v>1043</v>
      </c>
      <c r="B891" s="51" t="s">
        <v>24</v>
      </c>
      <c r="C891" s="51">
        <v>5443359</v>
      </c>
      <c r="D891" s="51" t="s">
        <v>1044</v>
      </c>
      <c r="E891" s="80">
        <f>+IF(F891="x",1,0)+IF(G891="x",0.25,0)+IF(H891="x",1,0)+IF(I891="x",0.3,0)</f>
        <v>1</v>
      </c>
      <c r="F891" s="85" t="s">
        <v>3212</v>
      </c>
      <c r="G891" s="85"/>
      <c r="H891" s="85"/>
      <c r="I891" s="85"/>
      <c r="J891" s="48"/>
      <c r="K891" s="48"/>
      <c r="L891" s="89">
        <f>+L$5*E891</f>
        <v>1194.3324316200781</v>
      </c>
      <c r="M891" s="89">
        <f>+M$5*E891</f>
        <v>339.09242260294559</v>
      </c>
      <c r="N891" s="89">
        <f>+L891+M891</f>
        <v>1533.4248542230237</v>
      </c>
      <c r="O891" s="89">
        <f>+O$5*E891</f>
        <v>16954.621130147279</v>
      </c>
      <c r="P891" s="73" t="e">
        <v>#N/A</v>
      </c>
      <c r="Q891" s="48" t="e">
        <v>#N/A</v>
      </c>
      <c r="R891" s="87">
        <v>599.03845249465996</v>
      </c>
      <c r="S891" s="87">
        <v>0</v>
      </c>
      <c r="T891" s="87">
        <v>0</v>
      </c>
      <c r="U891" s="87">
        <v>0</v>
      </c>
      <c r="V891" s="87">
        <v>0</v>
      </c>
      <c r="W891" s="87">
        <f>+(S891/100)*R891</f>
        <v>0</v>
      </c>
      <c r="Z891" t="e">
        <v>#N/A</v>
      </c>
      <c r="AA891" t="e">
        <v>#N/A</v>
      </c>
    </row>
    <row r="892" spans="1:27">
      <c r="A892" s="51" t="s">
        <v>1049</v>
      </c>
      <c r="B892" s="51" t="s">
        <v>24</v>
      </c>
      <c r="C892" s="51">
        <v>7656238</v>
      </c>
      <c r="D892" s="51" t="s">
        <v>1050</v>
      </c>
      <c r="E892" s="80">
        <f>+IF(F892="x",1,0)+IF(G892="x",0.25,0)+IF(H892="x",1,0)+IF(I892="x",0.3,0)</f>
        <v>1</v>
      </c>
      <c r="F892" s="85" t="s">
        <v>3212</v>
      </c>
      <c r="G892" s="85"/>
      <c r="H892" s="85"/>
      <c r="I892" s="85"/>
      <c r="J892" s="48"/>
      <c r="K892" s="48"/>
      <c r="L892" s="89">
        <f>+L$5*E892</f>
        <v>1194.3324316200781</v>
      </c>
      <c r="M892" s="89">
        <f>+M$5*E892</f>
        <v>339.09242260294559</v>
      </c>
      <c r="N892" s="89">
        <f>+L892+M892</f>
        <v>1533.4248542230237</v>
      </c>
      <c r="O892" s="89">
        <f>+O$5*E892</f>
        <v>16954.621130147279</v>
      </c>
      <c r="P892" s="73" t="e">
        <v>#N/A</v>
      </c>
      <c r="Q892" s="48" t="e">
        <v>#N/A</v>
      </c>
      <c r="R892" s="87">
        <v>147.87664600009001</v>
      </c>
      <c r="S892" s="87">
        <v>0</v>
      </c>
      <c r="T892" s="87">
        <v>0</v>
      </c>
      <c r="U892" s="87">
        <v>0</v>
      </c>
      <c r="V892" s="87">
        <v>0</v>
      </c>
      <c r="W892" s="87">
        <f>+(S892/100)*R892</f>
        <v>0</v>
      </c>
      <c r="Z892" t="e">
        <v>#N/A</v>
      </c>
      <c r="AA892" t="e">
        <v>#N/A</v>
      </c>
    </row>
    <row r="893" spans="1:27">
      <c r="A893" s="51" t="s">
        <v>1047</v>
      </c>
      <c r="B893" s="51" t="s">
        <v>24</v>
      </c>
      <c r="C893" s="51">
        <v>5443360</v>
      </c>
      <c r="D893" s="51" t="s">
        <v>1048</v>
      </c>
      <c r="E893" s="80">
        <f>+IF(F893="x",1,0)+IF(G893="x",0.25,0)+IF(H893="x",1,0)+IF(I893="x",0.3,0)</f>
        <v>1</v>
      </c>
      <c r="F893" s="85" t="s">
        <v>3212</v>
      </c>
      <c r="G893" s="85"/>
      <c r="H893" s="85"/>
      <c r="I893" s="85"/>
      <c r="J893" s="48"/>
      <c r="K893" s="48"/>
      <c r="L893" s="89">
        <f>+L$5*E893</f>
        <v>1194.3324316200781</v>
      </c>
      <c r="M893" s="89">
        <f>+M$5*E893</f>
        <v>339.09242260294559</v>
      </c>
      <c r="N893" s="89">
        <f>+L893+M893</f>
        <v>1533.4248542230237</v>
      </c>
      <c r="O893" s="89">
        <f>+O$5*E893</f>
        <v>16954.621130147279</v>
      </c>
      <c r="P893" s="73" t="e">
        <v>#N/A</v>
      </c>
      <c r="Q893" s="48" t="e">
        <v>#N/A</v>
      </c>
      <c r="R893" s="87">
        <v>719.08814800942002</v>
      </c>
      <c r="S893" s="87">
        <v>0</v>
      </c>
      <c r="T893" s="87">
        <v>0</v>
      </c>
      <c r="U893" s="87">
        <v>0</v>
      </c>
      <c r="V893" s="87">
        <v>0</v>
      </c>
      <c r="W893" s="87">
        <f>+(S893/100)*R893</f>
        <v>0</v>
      </c>
      <c r="Z893" t="e">
        <v>#N/A</v>
      </c>
      <c r="AA893" t="e">
        <v>#N/A</v>
      </c>
    </row>
    <row r="894" spans="1:27">
      <c r="A894" s="49" t="s">
        <v>908</v>
      </c>
      <c r="B894" s="49" t="s">
        <v>64</v>
      </c>
      <c r="C894" s="49">
        <v>9428410</v>
      </c>
      <c r="D894" s="49" t="s">
        <v>1111</v>
      </c>
      <c r="E894" s="126">
        <f>+IF(F894="x",1,0)+IF(G894="x",0.25,0)+IF(H894="x",1,0)+IF(I894="x",0.3,0)+J894</f>
        <v>2.3215294385501499</v>
      </c>
      <c r="F894" s="80" t="s">
        <v>3212</v>
      </c>
      <c r="G894" s="85"/>
      <c r="H894" s="85"/>
      <c r="I894" s="85"/>
      <c r="J894" s="48">
        <f>0.75*(W894/10000)</f>
        <v>1.3215294385501499</v>
      </c>
      <c r="K894" s="48"/>
      <c r="L894" s="89">
        <f>+L$5*E894</f>
        <v>2772.677899421195</v>
      </c>
      <c r="M894" s="89">
        <f>+M$5*E894</f>
        <v>787.21304146202647</v>
      </c>
      <c r="N894" s="89">
        <f>+L894+M894</f>
        <v>3559.8909408832214</v>
      </c>
      <c r="O894" s="89">
        <f>+O$5*E894</f>
        <v>39360.652073101322</v>
      </c>
      <c r="P894" s="72"/>
      <c r="Q894" s="48"/>
      <c r="R894" s="87">
        <v>17620.392513999999</v>
      </c>
      <c r="S894" s="87">
        <v>100</v>
      </c>
      <c r="T894" s="87">
        <v>0.37354373931884999</v>
      </c>
      <c r="U894" s="87">
        <v>2.6997549533843999</v>
      </c>
      <c r="V894" s="87">
        <v>2.0620429307936998</v>
      </c>
      <c r="W894" s="87">
        <v>17620.392514002</v>
      </c>
      <c r="Z894" t="e">
        <v>#N/A</v>
      </c>
      <c r="AA894" t="e">
        <v>#N/A</v>
      </c>
    </row>
    <row r="895" spans="1:27">
      <c r="A895" s="52" t="s">
        <v>1130</v>
      </c>
      <c r="B895" s="52" t="s">
        <v>8</v>
      </c>
      <c r="C895" s="52">
        <v>5443860</v>
      </c>
      <c r="D895" s="52" t="s">
        <v>1131</v>
      </c>
      <c r="E895" s="80">
        <f>+IF(F895="x",1,0)+IF(G895="x",0.25,0)+IF(H895="x",1,0)+IF(I895="x",0.3,0)</f>
        <v>1.25</v>
      </c>
      <c r="F895" s="80" t="s">
        <v>3212</v>
      </c>
      <c r="G895" s="80" t="s">
        <v>3212</v>
      </c>
      <c r="H895" s="85"/>
      <c r="I895" s="85"/>
      <c r="J895" s="48"/>
      <c r="K895" s="48"/>
      <c r="L895" s="89">
        <f>+L$5*E895</f>
        <v>1492.9155395250975</v>
      </c>
      <c r="M895" s="89">
        <f>+M$5*E895</f>
        <v>423.86552825368199</v>
      </c>
      <c r="N895" s="89">
        <f>+L895+M895</f>
        <v>1916.7810677787795</v>
      </c>
      <c r="O895" s="89">
        <f>+O$5*E895</f>
        <v>21193.276412684099</v>
      </c>
      <c r="P895" s="73">
        <v>2.3290000000000002</v>
      </c>
      <c r="Q895" s="48" t="s">
        <v>3228</v>
      </c>
      <c r="R895" s="87">
        <v>935.59502898488995</v>
      </c>
      <c r="S895" s="87">
        <v>88.078699999999998</v>
      </c>
      <c r="T895" s="87">
        <v>1.7872905358672E-2</v>
      </c>
      <c r="U895" s="87">
        <v>0.18545769155024999</v>
      </c>
      <c r="V895" s="87">
        <v>0.11120320721529001</v>
      </c>
      <c r="W895" s="87">
        <f>+(S895/100)*R895</f>
        <v>824.05993879451421</v>
      </c>
      <c r="Z895" t="e">
        <v>#N/A</v>
      </c>
      <c r="AA895" t="e">
        <v>#N/A</v>
      </c>
    </row>
    <row r="896" spans="1:27">
      <c r="A896" s="51" t="s">
        <v>1114</v>
      </c>
      <c r="B896" s="51" t="s">
        <v>8</v>
      </c>
      <c r="C896" s="51">
        <v>5443862</v>
      </c>
      <c r="D896" s="51" t="s">
        <v>1115</v>
      </c>
      <c r="E896" s="80">
        <f>+IF(F896="x",1,0)+IF(G896="x",0.25,0)+IF(H896="x",1,0)+IF(I896="x",0.3,0)</f>
        <v>1</v>
      </c>
      <c r="F896" s="85" t="s">
        <v>3212</v>
      </c>
      <c r="G896" s="85"/>
      <c r="H896" s="85"/>
      <c r="I896" s="85"/>
      <c r="J896" s="48"/>
      <c r="K896" s="48"/>
      <c r="L896" s="89">
        <f>+L$5*E896</f>
        <v>1194.3324316200781</v>
      </c>
      <c r="M896" s="89">
        <f>+M$5*E896</f>
        <v>339.09242260294559</v>
      </c>
      <c r="N896" s="89">
        <f>+L896+M896</f>
        <v>1533.4248542230237</v>
      </c>
      <c r="O896" s="89">
        <f>+O$5*E896</f>
        <v>16954.621130147279</v>
      </c>
      <c r="P896" s="73" t="e">
        <v>#N/A</v>
      </c>
      <c r="Q896" s="48" t="e">
        <v>#N/A</v>
      </c>
      <c r="R896" s="87">
        <v>1079.5886140052</v>
      </c>
      <c r="S896" s="87">
        <v>0</v>
      </c>
      <c r="T896" s="87">
        <v>0</v>
      </c>
      <c r="U896" s="87">
        <v>0</v>
      </c>
      <c r="V896" s="87">
        <v>0</v>
      </c>
      <c r="W896" s="87">
        <f>+(S896/100)*R896</f>
        <v>0</v>
      </c>
      <c r="Z896" t="e">
        <v>#N/A</v>
      </c>
      <c r="AA896" t="e">
        <v>#N/A</v>
      </c>
    </row>
    <row r="897" spans="1:27">
      <c r="A897" s="52" t="s">
        <v>1116</v>
      </c>
      <c r="B897" s="52" t="s">
        <v>8</v>
      </c>
      <c r="C897" s="52">
        <v>5443866</v>
      </c>
      <c r="D897" s="52" t="s">
        <v>1117</v>
      </c>
      <c r="E897" s="80">
        <f>+IF(F897="x",1,0)+IF(G897="x",0.25,0)+IF(H897="x",1,0)+IF(I897="x",0.3,0)</f>
        <v>1</v>
      </c>
      <c r="F897" s="85" t="s">
        <v>3212</v>
      </c>
      <c r="G897" s="85"/>
      <c r="H897" s="85"/>
      <c r="I897" s="85"/>
      <c r="J897" s="48"/>
      <c r="K897" s="48"/>
      <c r="L897" s="89">
        <f>+L$5*E897</f>
        <v>1194.3324316200781</v>
      </c>
      <c r="M897" s="89">
        <f>+M$5*E897</f>
        <v>339.09242260294559</v>
      </c>
      <c r="N897" s="89">
        <f>+L897+M897</f>
        <v>1533.4248542230237</v>
      </c>
      <c r="O897" s="89">
        <f>+O$5*E897</f>
        <v>16954.621130147279</v>
      </c>
      <c r="P897" s="72">
        <v>2.6739999999999999</v>
      </c>
      <c r="Q897" s="48" t="e">
        <v>#N/A</v>
      </c>
      <c r="R897" s="87">
        <v>978.87767598953997</v>
      </c>
      <c r="S897" s="87">
        <v>10.0626</v>
      </c>
      <c r="T897" s="87">
        <v>2.1657757461071001E-2</v>
      </c>
      <c r="U897" s="87">
        <v>0.18934766948223</v>
      </c>
      <c r="V897" s="87">
        <v>9.1080701197770994E-2</v>
      </c>
      <c r="W897" s="87">
        <f>+(S897/100)*R897</f>
        <v>98.50054502412344</v>
      </c>
      <c r="Z897">
        <v>2.6739999999999999</v>
      </c>
      <c r="AA897">
        <v>0</v>
      </c>
    </row>
    <row r="898" spans="1:27">
      <c r="A898" s="51" t="s">
        <v>1118</v>
      </c>
      <c r="B898" s="51" t="s">
        <v>8</v>
      </c>
      <c r="C898" s="51">
        <v>5443863</v>
      </c>
      <c r="D898" s="51" t="s">
        <v>1119</v>
      </c>
      <c r="E898" s="80">
        <f>+IF(F898="x",1,0)+IF(G898="x",0.25,0)+IF(H898="x",1,0)+IF(I898="x",0.3,0)</f>
        <v>1</v>
      </c>
      <c r="F898" s="85" t="s">
        <v>3212</v>
      </c>
      <c r="G898" s="85"/>
      <c r="H898" s="85"/>
      <c r="I898" s="85"/>
      <c r="J898" s="48"/>
      <c r="K898" s="48"/>
      <c r="L898" s="89">
        <f>+L$5*E898</f>
        <v>1194.3324316200781</v>
      </c>
      <c r="M898" s="89">
        <f>+M$5*E898</f>
        <v>339.09242260294559</v>
      </c>
      <c r="N898" s="89">
        <f>+L898+M898</f>
        <v>1533.4248542230237</v>
      </c>
      <c r="O898" s="89">
        <f>+O$5*E898</f>
        <v>16954.621130147279</v>
      </c>
      <c r="P898" s="73" t="e">
        <v>#N/A</v>
      </c>
      <c r="Q898" s="48" t="e">
        <v>#N/A</v>
      </c>
      <c r="R898" s="87">
        <v>1049.5718630076001</v>
      </c>
      <c r="S898" s="87">
        <v>0</v>
      </c>
      <c r="T898" s="87">
        <v>0</v>
      </c>
      <c r="U898" s="87">
        <v>0</v>
      </c>
      <c r="V898" s="87">
        <v>0</v>
      </c>
      <c r="W898" s="87">
        <f>+(S898/100)*R898</f>
        <v>0</v>
      </c>
      <c r="Z898" t="e">
        <v>#N/A</v>
      </c>
      <c r="AA898" t="e">
        <v>#N/A</v>
      </c>
    </row>
    <row r="899" spans="1:27">
      <c r="A899" s="52" t="s">
        <v>1120</v>
      </c>
      <c r="B899" s="52" t="s">
        <v>8</v>
      </c>
      <c r="C899" s="52">
        <v>5443867</v>
      </c>
      <c r="D899" s="52" t="s">
        <v>1121</v>
      </c>
      <c r="E899" s="80">
        <f>+IF(F899="x",1,0)+IF(G899="x",0.25,0)+IF(H899="x",1,0)+IF(I899="x",0.3,0)</f>
        <v>1.25</v>
      </c>
      <c r="F899" s="80" t="s">
        <v>3212</v>
      </c>
      <c r="G899" s="80" t="s">
        <v>3212</v>
      </c>
      <c r="H899" s="85"/>
      <c r="I899" s="85"/>
      <c r="J899" s="48"/>
      <c r="K899" s="48"/>
      <c r="L899" s="89">
        <f>+L$5*E899</f>
        <v>1492.9155395250975</v>
      </c>
      <c r="M899" s="89">
        <f>+M$5*E899</f>
        <v>423.86552825368199</v>
      </c>
      <c r="N899" s="89">
        <f>+L899+M899</f>
        <v>1916.7810677787795</v>
      </c>
      <c r="O899" s="89">
        <f>+O$5*E899</f>
        <v>21193.276412684099</v>
      </c>
      <c r="P899" s="73">
        <v>2.4260000000000002</v>
      </c>
      <c r="Q899" s="48" t="s">
        <v>3228</v>
      </c>
      <c r="R899" s="87">
        <v>799.49252299787997</v>
      </c>
      <c r="S899" s="87">
        <v>51.921300000000002</v>
      </c>
      <c r="T899" s="87">
        <v>3.3643117640167002E-3</v>
      </c>
      <c r="U899" s="87">
        <v>0.21226704120636</v>
      </c>
      <c r="V899" s="87">
        <v>8.6851153346287999E-2</v>
      </c>
      <c r="W899" s="87">
        <f>+(S899/100)*R899</f>
        <v>415.10691134329829</v>
      </c>
      <c r="Z899" t="e">
        <v>#N/A</v>
      </c>
      <c r="AA899" t="e">
        <v>#N/A</v>
      </c>
    </row>
    <row r="900" spans="1:27">
      <c r="A900" s="52" t="s">
        <v>1122</v>
      </c>
      <c r="B900" s="52" t="s">
        <v>8</v>
      </c>
      <c r="C900" s="52">
        <v>5443864</v>
      </c>
      <c r="D900" s="52" t="s">
        <v>1123</v>
      </c>
      <c r="E900" s="80">
        <f>+IF(F900="x",1,0)+IF(G900="x",0.25,0)+IF(H900="x",1,0)+IF(I900="x",0.3,0)</f>
        <v>1</v>
      </c>
      <c r="F900" s="85" t="s">
        <v>3212</v>
      </c>
      <c r="G900" s="85"/>
      <c r="H900" s="85"/>
      <c r="I900" s="85"/>
      <c r="J900" s="48"/>
      <c r="K900" s="48"/>
      <c r="L900" s="89">
        <f>+L$5*E900</f>
        <v>1194.3324316200781</v>
      </c>
      <c r="M900" s="89">
        <f>+M$5*E900</f>
        <v>339.09242260294559</v>
      </c>
      <c r="N900" s="89">
        <f>+L900+M900</f>
        <v>1533.4248542230237</v>
      </c>
      <c r="O900" s="89">
        <f>+O$5*E900</f>
        <v>16954.621130147279</v>
      </c>
      <c r="P900" s="73" t="e">
        <v>#N/A</v>
      </c>
      <c r="Q900" s="48" t="e">
        <v>#N/A</v>
      </c>
      <c r="R900" s="87">
        <v>1079.5411949971001</v>
      </c>
      <c r="S900" s="87">
        <v>7.4126000000000003</v>
      </c>
      <c r="T900" s="87">
        <v>5.2567373495548996E-4</v>
      </c>
      <c r="U900" s="87">
        <v>4.0161471813917E-2</v>
      </c>
      <c r="V900" s="87">
        <v>1.3284826064481999E-2</v>
      </c>
      <c r="W900" s="87">
        <f>+(S900/100)*R900</f>
        <v>80.022070620355038</v>
      </c>
      <c r="Z900" t="e">
        <v>#N/A</v>
      </c>
      <c r="AA900" t="e">
        <v>#N/A</v>
      </c>
    </row>
    <row r="901" spans="1:27">
      <c r="A901" s="52" t="s">
        <v>1124</v>
      </c>
      <c r="B901" s="52" t="s">
        <v>8</v>
      </c>
      <c r="C901" s="52">
        <v>5443868</v>
      </c>
      <c r="D901" s="52" t="s">
        <v>1125</v>
      </c>
      <c r="E901" s="80">
        <f>+IF(F901="x",1,0)+IF(G901="x",0.25,0)+IF(H901="x",1,0)+IF(I901="x",0.3,0)</f>
        <v>1.25</v>
      </c>
      <c r="F901" s="80" t="s">
        <v>3212</v>
      </c>
      <c r="G901" s="80" t="s">
        <v>3212</v>
      </c>
      <c r="H901" s="85"/>
      <c r="I901" s="85"/>
      <c r="J901" s="48"/>
      <c r="K901" s="48"/>
      <c r="L901" s="89">
        <f>+L$5*E901</f>
        <v>1492.9155395250975</v>
      </c>
      <c r="M901" s="89">
        <f>+M$5*E901</f>
        <v>423.86552825368199</v>
      </c>
      <c r="N901" s="89">
        <f>+L901+M901</f>
        <v>1916.7810677787795</v>
      </c>
      <c r="O901" s="89">
        <f>+O$5*E901</f>
        <v>21193.276412684099</v>
      </c>
      <c r="P901" s="73">
        <v>2.3980000000000001</v>
      </c>
      <c r="Q901" s="48" t="s">
        <v>3228</v>
      </c>
      <c r="R901" s="87">
        <v>1485.2475854955001</v>
      </c>
      <c r="S901" s="87">
        <v>99.903899999999993</v>
      </c>
      <c r="T901" s="87">
        <v>1.4508594758809E-2</v>
      </c>
      <c r="U901" s="87">
        <v>0.37501561641692999</v>
      </c>
      <c r="V901" s="87">
        <v>0.22701987169126001</v>
      </c>
      <c r="W901" s="87">
        <f>+(S901/100)*R901</f>
        <v>1483.8202625658387</v>
      </c>
      <c r="Z901" t="e">
        <v>#N/A</v>
      </c>
      <c r="AA901" t="e">
        <v>#N/A</v>
      </c>
    </row>
    <row r="902" spans="1:27">
      <c r="A902" s="51" t="s">
        <v>1126</v>
      </c>
      <c r="B902" s="51" t="s">
        <v>8</v>
      </c>
      <c r="C902" s="51">
        <v>5443858</v>
      </c>
      <c r="D902" s="51" t="s">
        <v>1127</v>
      </c>
      <c r="E902" s="80">
        <f>+IF(F902="x",1,0)+IF(G902="x",0.25,0)+IF(H902="x",1,0)+IF(I902="x",0.3,0)</f>
        <v>1</v>
      </c>
      <c r="F902" s="85" t="s">
        <v>3212</v>
      </c>
      <c r="G902" s="85"/>
      <c r="H902" s="85"/>
      <c r="I902" s="85"/>
      <c r="J902" s="48"/>
      <c r="K902" s="48"/>
      <c r="L902" s="89">
        <f>+L$5*E902</f>
        <v>1194.3324316200781</v>
      </c>
      <c r="M902" s="89">
        <f>+M$5*E902</f>
        <v>339.09242260294559</v>
      </c>
      <c r="N902" s="89">
        <f>+L902+M902</f>
        <v>1533.4248542230237</v>
      </c>
      <c r="O902" s="89">
        <f>+O$5*E902</f>
        <v>16954.621130147279</v>
      </c>
      <c r="P902" s="73" t="e">
        <v>#N/A</v>
      </c>
      <c r="Q902" s="48" t="e">
        <v>#N/A</v>
      </c>
      <c r="R902" s="87">
        <v>927.60979948319005</v>
      </c>
      <c r="S902" s="87">
        <v>0</v>
      </c>
      <c r="T902" s="87">
        <v>0</v>
      </c>
      <c r="U902" s="87">
        <v>0</v>
      </c>
      <c r="V902" s="87">
        <v>0</v>
      </c>
      <c r="W902" s="87">
        <f>+(S902/100)*R902</f>
        <v>0</v>
      </c>
      <c r="Z902" t="e">
        <v>#N/A</v>
      </c>
      <c r="AA902" t="e">
        <v>#N/A</v>
      </c>
    </row>
    <row r="903" spans="1:27">
      <c r="A903" s="52" t="s">
        <v>1128</v>
      </c>
      <c r="B903" s="52" t="s">
        <v>8</v>
      </c>
      <c r="C903" s="52">
        <v>5443861</v>
      </c>
      <c r="D903" s="52" t="s">
        <v>1129</v>
      </c>
      <c r="E903" s="80">
        <f>+IF(F903="x",1,0)+IF(G903="x",0.25,0)+IF(H903="x",1,0)+IF(I903="x",0.3,0)</f>
        <v>1.25</v>
      </c>
      <c r="F903" s="80" t="s">
        <v>3212</v>
      </c>
      <c r="G903" s="80" t="s">
        <v>3212</v>
      </c>
      <c r="H903" s="85"/>
      <c r="I903" s="85"/>
      <c r="J903" s="48"/>
      <c r="K903" s="48"/>
      <c r="L903" s="89">
        <f>+L$5*E903</f>
        <v>1492.9155395250975</v>
      </c>
      <c r="M903" s="89">
        <f>+M$5*E903</f>
        <v>423.86552825368199</v>
      </c>
      <c r="N903" s="89">
        <f>+L903+M903</f>
        <v>1916.7810677787795</v>
      </c>
      <c r="O903" s="89">
        <f>+O$5*E903</f>
        <v>21193.276412684099</v>
      </c>
      <c r="P903" s="73">
        <v>2.2160000000000002</v>
      </c>
      <c r="Q903" s="48" t="s">
        <v>3228</v>
      </c>
      <c r="R903" s="87">
        <v>935.98434250088997</v>
      </c>
      <c r="S903" s="87">
        <v>100</v>
      </c>
      <c r="T903" s="87">
        <v>1.7452366650105001E-2</v>
      </c>
      <c r="U903" s="87">
        <v>0.30594208836554998</v>
      </c>
      <c r="V903" s="87">
        <v>0.16561322021013999</v>
      </c>
      <c r="W903" s="87">
        <f>+(S903/100)*R903</f>
        <v>935.98434250088997</v>
      </c>
      <c r="Z903" t="e">
        <v>#N/A</v>
      </c>
      <c r="AA903" t="e">
        <v>#N/A</v>
      </c>
    </row>
    <row r="904" spans="1:27">
      <c r="A904" s="52" t="s">
        <v>2901</v>
      </c>
      <c r="B904" s="52" t="s">
        <v>8</v>
      </c>
      <c r="C904" s="52">
        <v>9567696</v>
      </c>
      <c r="D904" s="52" t="s">
        <v>2902</v>
      </c>
      <c r="E904" s="80">
        <f>+IF(F904="x",1,0)+IF(G904="x",0.25,0)+IF(H904="x",1,0)+IF(I904="x",0.3,0)</f>
        <v>2.25</v>
      </c>
      <c r="F904" s="80" t="s">
        <v>3212</v>
      </c>
      <c r="G904" s="80" t="s">
        <v>3212</v>
      </c>
      <c r="H904" s="80" t="s">
        <v>3212</v>
      </c>
      <c r="I904" s="85"/>
      <c r="J904" s="48"/>
      <c r="K904" s="48"/>
      <c r="L904" s="89">
        <f>+L$5*E904</f>
        <v>2687.2479711451756</v>
      </c>
      <c r="M904" s="89">
        <f>+M$5*E904</f>
        <v>762.95795085662758</v>
      </c>
      <c r="N904" s="89">
        <f>+L904+M904</f>
        <v>3450.2059220018032</v>
      </c>
      <c r="O904" s="89">
        <f>+O$5*E904</f>
        <v>38147.897542831379</v>
      </c>
      <c r="P904" s="73">
        <v>0.65</v>
      </c>
      <c r="Q904" s="48" t="s">
        <v>3228</v>
      </c>
      <c r="R904" s="87">
        <v>3224.4149165109998</v>
      </c>
      <c r="S904" s="87">
        <v>100</v>
      </c>
      <c r="T904" s="87">
        <v>1.4500184059143</v>
      </c>
      <c r="U904" s="87">
        <v>2.1726095676421999</v>
      </c>
      <c r="V904" s="87">
        <v>1.7650261799583999</v>
      </c>
      <c r="W904" s="87">
        <f>+(S904/100)*R904</f>
        <v>3224.4149165109998</v>
      </c>
      <c r="Z904" t="e">
        <v>#N/A</v>
      </c>
      <c r="AA904" t="e">
        <v>#N/A</v>
      </c>
    </row>
    <row r="905" spans="1:27">
      <c r="A905" s="52" t="s">
        <v>2903</v>
      </c>
      <c r="B905" s="52" t="s">
        <v>8</v>
      </c>
      <c r="C905" s="52">
        <v>9567697</v>
      </c>
      <c r="D905" s="52" t="s">
        <v>2904</v>
      </c>
      <c r="E905" s="80">
        <f>+IF(F905="x",1,0)+IF(G905="x",0.25,0)+IF(H905="x",1,0)+IF(I905="x",0.3,0)</f>
        <v>2.25</v>
      </c>
      <c r="F905" s="80" t="s">
        <v>3212</v>
      </c>
      <c r="G905" s="80" t="s">
        <v>3212</v>
      </c>
      <c r="H905" s="80" t="s">
        <v>3212</v>
      </c>
      <c r="I905" s="85"/>
      <c r="J905" s="48"/>
      <c r="K905" s="48"/>
      <c r="L905" s="89">
        <f>+L$5*E905</f>
        <v>2687.2479711451756</v>
      </c>
      <c r="M905" s="89">
        <f>+M$5*E905</f>
        <v>762.95795085662758</v>
      </c>
      <c r="N905" s="89">
        <f>+L905+M905</f>
        <v>3450.2059220018032</v>
      </c>
      <c r="O905" s="89">
        <f>+O$5*E905</f>
        <v>38147.897542831379</v>
      </c>
      <c r="P905" s="73">
        <v>0.75700000000000001</v>
      </c>
      <c r="Q905" s="48" t="s">
        <v>3228</v>
      </c>
      <c r="R905" s="87">
        <v>2573.9324050082</v>
      </c>
      <c r="S905" s="87">
        <v>100</v>
      </c>
      <c r="T905" s="87">
        <v>1.5345467329025</v>
      </c>
      <c r="U905" s="87">
        <v>2.1435923576354998</v>
      </c>
      <c r="V905" s="87">
        <v>1.7082313869826</v>
      </c>
      <c r="W905" s="87">
        <f>+(S905/100)*R905</f>
        <v>2573.9324050082</v>
      </c>
      <c r="Z905" t="e">
        <v>#N/A</v>
      </c>
      <c r="AA905" t="e">
        <v>#N/A</v>
      </c>
    </row>
    <row r="906" spans="1:27">
      <c r="A906" s="50" t="s">
        <v>2880</v>
      </c>
      <c r="B906" s="50" t="s">
        <v>8</v>
      </c>
      <c r="C906" s="50">
        <v>9567698</v>
      </c>
      <c r="D906" s="50" t="s">
        <v>2905</v>
      </c>
      <c r="E906" s="126">
        <f>+IF(F906="x",1,0)+IF(G906="x",0.25,0)+IF(H906="x",1,0)+IF(I906="x",0.3,0)+J906</f>
        <v>2.4775607108381599</v>
      </c>
      <c r="F906" s="80" t="s">
        <v>3212</v>
      </c>
      <c r="G906" s="80" t="s">
        <v>3213</v>
      </c>
      <c r="H906" s="80" t="s">
        <v>3212</v>
      </c>
      <c r="I906" s="85"/>
      <c r="J906" s="48">
        <f>0.75*(W906/10000)</f>
        <v>0.47756071083815999</v>
      </c>
      <c r="K906" s="48"/>
      <c r="L906" s="89">
        <f>+L$5*E906</f>
        <v>2959.0311082617086</v>
      </c>
      <c r="M906" s="89">
        <f>+M$5*E906</f>
        <v>840.1220635839876</v>
      </c>
      <c r="N906" s="89">
        <f>+L906+M906</f>
        <v>3799.1531718456963</v>
      </c>
      <c r="O906" s="89">
        <f>+O$5*E906</f>
        <v>42006.103179199381</v>
      </c>
      <c r="P906" s="73">
        <v>0.55500000000000005</v>
      </c>
      <c r="Q906" s="48" t="s">
        <v>3228</v>
      </c>
      <c r="R906" s="87">
        <v>6367.4761445087997</v>
      </c>
      <c r="S906" s="87">
        <v>100</v>
      </c>
      <c r="T906" s="87">
        <v>1.5771262645721</v>
      </c>
      <c r="U906" s="87">
        <v>1.8566795587539999</v>
      </c>
      <c r="V906" s="87">
        <v>1.7261347356632999</v>
      </c>
      <c r="W906" s="87">
        <f>+(S906/100)*R906</f>
        <v>6367.4761445087997</v>
      </c>
      <c r="Z906" t="e">
        <v>#N/A</v>
      </c>
      <c r="AA906" t="e">
        <v>#N/A</v>
      </c>
    </row>
    <row r="907" spans="1:27">
      <c r="A907" s="51" t="s">
        <v>1132</v>
      </c>
      <c r="B907" s="51" t="s">
        <v>8</v>
      </c>
      <c r="C907" s="51">
        <v>5443851</v>
      </c>
      <c r="D907" s="51" t="s">
        <v>1133</v>
      </c>
      <c r="E907" s="80">
        <f>+IF(F907="x",1,0)+IF(G907="x",0.25,0)+IF(H907="x",1,0)+IF(I907="x",0.3,0)</f>
        <v>1</v>
      </c>
      <c r="F907" s="85" t="s">
        <v>3212</v>
      </c>
      <c r="G907" s="85"/>
      <c r="H907" s="85"/>
      <c r="I907" s="85"/>
      <c r="J907" s="48"/>
      <c r="K907" s="48"/>
      <c r="L907" s="89">
        <f>+L$5*E907</f>
        <v>1194.3324316200781</v>
      </c>
      <c r="M907" s="89">
        <f>+M$5*E907</f>
        <v>339.09242260294559</v>
      </c>
      <c r="N907" s="89">
        <f>+L907+M907</f>
        <v>1533.4248542230237</v>
      </c>
      <c r="O907" s="89">
        <f>+O$5*E907</f>
        <v>16954.621130147279</v>
      </c>
      <c r="P907" s="73" t="e">
        <v>#N/A</v>
      </c>
      <c r="Q907" s="48" t="e">
        <v>#N/A</v>
      </c>
      <c r="R907" s="87">
        <v>1029.6799235000999</v>
      </c>
      <c r="S907" s="87">
        <v>0</v>
      </c>
      <c r="T907" s="87">
        <v>0</v>
      </c>
      <c r="U907" s="87">
        <v>0</v>
      </c>
      <c r="V907" s="87">
        <v>0</v>
      </c>
      <c r="W907" s="87">
        <f>+(S907/100)*R907</f>
        <v>0</v>
      </c>
      <c r="Z907" t="e">
        <v>#N/A</v>
      </c>
      <c r="AA907" t="e">
        <v>#N/A</v>
      </c>
    </row>
    <row r="908" spans="1:27">
      <c r="A908" s="51" t="s">
        <v>1148</v>
      </c>
      <c r="B908" s="51" t="s">
        <v>8</v>
      </c>
      <c r="C908" s="51">
        <v>5443856</v>
      </c>
      <c r="D908" s="51" t="s">
        <v>1149</v>
      </c>
      <c r="E908" s="80">
        <f>+IF(F908="x",1,0)+IF(G908="x",0.25,0)+IF(H908="x",1,0)+IF(I908="x",0.3,0)</f>
        <v>1</v>
      </c>
      <c r="F908" s="85" t="s">
        <v>3212</v>
      </c>
      <c r="G908" s="85"/>
      <c r="H908" s="85"/>
      <c r="I908" s="85"/>
      <c r="J908" s="48"/>
      <c r="K908" s="48"/>
      <c r="L908" s="89">
        <f>+L$5*E908</f>
        <v>1194.3324316200781</v>
      </c>
      <c r="M908" s="89">
        <f>+M$5*E908</f>
        <v>339.09242260294559</v>
      </c>
      <c r="N908" s="89">
        <f>+L908+M908</f>
        <v>1533.4248542230237</v>
      </c>
      <c r="O908" s="89">
        <f>+O$5*E908</f>
        <v>16954.621130147279</v>
      </c>
      <c r="P908" s="73" t="e">
        <v>#N/A</v>
      </c>
      <c r="Q908" s="48" t="e">
        <v>#N/A</v>
      </c>
      <c r="R908" s="87">
        <v>927.62871950576005</v>
      </c>
      <c r="S908" s="87">
        <v>0</v>
      </c>
      <c r="T908" s="87">
        <v>0</v>
      </c>
      <c r="U908" s="87">
        <v>0</v>
      </c>
      <c r="V908" s="87">
        <v>0</v>
      </c>
      <c r="W908" s="87">
        <f>+(S908/100)*R908</f>
        <v>0</v>
      </c>
      <c r="Z908" t="e">
        <v>#N/A</v>
      </c>
      <c r="AA908" t="e">
        <v>#N/A</v>
      </c>
    </row>
    <row r="909" spans="1:27">
      <c r="A909" s="51" t="s">
        <v>1150</v>
      </c>
      <c r="B909" s="51" t="s">
        <v>8</v>
      </c>
      <c r="C909" s="51">
        <v>5443857</v>
      </c>
      <c r="D909" s="51" t="s">
        <v>1151</v>
      </c>
      <c r="E909" s="80">
        <f>+IF(F909="x",1,0)+IF(G909="x",0.25,0)+IF(H909="x",1,0)+IF(I909="x",0.3,0)</f>
        <v>1</v>
      </c>
      <c r="F909" s="85" t="s">
        <v>3212</v>
      </c>
      <c r="G909" s="85"/>
      <c r="H909" s="85"/>
      <c r="I909" s="85"/>
      <c r="J909" s="48"/>
      <c r="K909" s="48"/>
      <c r="L909" s="89">
        <f>+L$5*E909</f>
        <v>1194.3324316200781</v>
      </c>
      <c r="M909" s="89">
        <f>+M$5*E909</f>
        <v>339.09242260294559</v>
      </c>
      <c r="N909" s="89">
        <f>+L909+M909</f>
        <v>1533.4248542230237</v>
      </c>
      <c r="O909" s="89">
        <f>+O$5*E909</f>
        <v>16954.621130147279</v>
      </c>
      <c r="P909" s="73" t="e">
        <v>#N/A</v>
      </c>
      <c r="Q909" s="48" t="e">
        <v>#N/A</v>
      </c>
      <c r="R909" s="87">
        <v>927.60972848629001</v>
      </c>
      <c r="S909" s="87">
        <v>0</v>
      </c>
      <c r="T909" s="87">
        <v>0</v>
      </c>
      <c r="U909" s="87">
        <v>0</v>
      </c>
      <c r="V909" s="87">
        <v>0</v>
      </c>
      <c r="W909" s="87">
        <f>+(S909/100)*R909</f>
        <v>0</v>
      </c>
      <c r="Z909" t="e">
        <v>#N/A</v>
      </c>
      <c r="AA909" t="e">
        <v>#N/A</v>
      </c>
    </row>
    <row r="910" spans="1:27">
      <c r="A910" s="52" t="s">
        <v>1144</v>
      </c>
      <c r="B910" s="52" t="s">
        <v>8</v>
      </c>
      <c r="C910" s="52">
        <v>5443875</v>
      </c>
      <c r="D910" s="52" t="s">
        <v>1145</v>
      </c>
      <c r="E910" s="80">
        <f>+IF(F910="x",1,0)+IF(G910="x",0.25,0)+IF(H910="x",1,0)+IF(I910="x",0.3,0)</f>
        <v>1.25</v>
      </c>
      <c r="F910" s="85" t="s">
        <v>3212</v>
      </c>
      <c r="G910" s="85" t="s">
        <v>3212</v>
      </c>
      <c r="H910" s="85"/>
      <c r="I910" s="85"/>
      <c r="J910" s="48"/>
      <c r="K910" s="48"/>
      <c r="L910" s="89">
        <f>+L$5*E910</f>
        <v>1492.9155395250975</v>
      </c>
      <c r="M910" s="89">
        <f>+M$5*E910</f>
        <v>423.86552825368199</v>
      </c>
      <c r="N910" s="89">
        <f>+L910+M910</f>
        <v>1916.7810677787795</v>
      </c>
      <c r="O910" s="89">
        <f>+O$5*E910</f>
        <v>21193.276412684099</v>
      </c>
      <c r="P910" s="73" t="e">
        <v>#N/A</v>
      </c>
      <c r="Q910" s="48" t="e">
        <v>#N/A</v>
      </c>
      <c r="R910" s="87">
        <v>5218.0197479497001</v>
      </c>
      <c r="S910" s="87">
        <v>20.457000000000001</v>
      </c>
      <c r="T910" s="87">
        <v>2.1026948525105E-4</v>
      </c>
      <c r="U910" s="87">
        <v>0.12584628164768</v>
      </c>
      <c r="V910" s="87">
        <v>6.4020447837703998E-2</v>
      </c>
      <c r="W910" s="87">
        <f>+(S910/100)*R910</f>
        <v>1067.4502998380701</v>
      </c>
      <c r="Z910" t="e">
        <v>#N/A</v>
      </c>
      <c r="AA910" t="e">
        <v>#N/A</v>
      </c>
    </row>
    <row r="911" spans="1:27">
      <c r="A911" s="52" t="s">
        <v>2666</v>
      </c>
      <c r="B911" s="52" t="s">
        <v>8</v>
      </c>
      <c r="C911" s="52">
        <v>5443922</v>
      </c>
      <c r="D911" s="52" t="s">
        <v>2667</v>
      </c>
      <c r="E911" s="80">
        <f>+IF(F911="x",1,0)+IF(G911="x",0.25,0)+IF(H911="x",1,0)+IF(I911="x",0.3,0)</f>
        <v>1.25</v>
      </c>
      <c r="F911" s="80" t="s">
        <v>3212</v>
      </c>
      <c r="G911" s="80" t="s">
        <v>3212</v>
      </c>
      <c r="H911" s="85"/>
      <c r="I911" s="85"/>
      <c r="J911" s="48"/>
      <c r="K911" s="48"/>
      <c r="L911" s="89">
        <f>+L$5*E911</f>
        <v>1492.9155395250975</v>
      </c>
      <c r="M911" s="89">
        <f>+M$5*E911</f>
        <v>423.86552825368199</v>
      </c>
      <c r="N911" s="89">
        <f>+L911+M911</f>
        <v>1916.7810677787795</v>
      </c>
      <c r="O911" s="89">
        <f>+O$5*E911</f>
        <v>21193.276412684099</v>
      </c>
      <c r="P911" s="73">
        <v>2.2290000000000001</v>
      </c>
      <c r="Q911" s="48" t="s">
        <v>3228</v>
      </c>
      <c r="R911" s="87">
        <v>573.82934599676003</v>
      </c>
      <c r="S911" s="87">
        <v>72.622699999999995</v>
      </c>
      <c r="T911" s="87">
        <v>7.1701891720294994E-2</v>
      </c>
      <c r="U911" s="87">
        <v>0.16579748690127999</v>
      </c>
      <c r="V911" s="87">
        <v>0.13085632912052</v>
      </c>
      <c r="W911" s="87">
        <f>+(S911/100)*R911</f>
        <v>416.73036445518903</v>
      </c>
      <c r="Z911" t="e">
        <v>#N/A</v>
      </c>
      <c r="AA911" t="e">
        <v>#N/A</v>
      </c>
    </row>
    <row r="912" spans="1:27">
      <c r="A912" s="52" t="s">
        <v>2664</v>
      </c>
      <c r="B912" s="52" t="s">
        <v>8</v>
      </c>
      <c r="C912" s="52">
        <v>5443921</v>
      </c>
      <c r="D912" s="52" t="s">
        <v>2665</v>
      </c>
      <c r="E912" s="80">
        <f>+IF(F912="x",1,0)+IF(G912="x",0.25,0)+IF(H912="x",1,0)+IF(I912="x",0.3,0)</f>
        <v>1.25</v>
      </c>
      <c r="F912" s="80" t="s">
        <v>3212</v>
      </c>
      <c r="G912" s="80" t="s">
        <v>3212</v>
      </c>
      <c r="H912" s="85"/>
      <c r="I912" s="85"/>
      <c r="J912" s="48"/>
      <c r="K912" s="48"/>
      <c r="L912" s="89">
        <f>+L$5*E912</f>
        <v>1492.9155395250975</v>
      </c>
      <c r="M912" s="89">
        <f>+M$5*E912</f>
        <v>423.86552825368199</v>
      </c>
      <c r="N912" s="89">
        <f>+L912+M912</f>
        <v>1916.7810677787795</v>
      </c>
      <c r="O912" s="89">
        <f>+O$5*E912</f>
        <v>21193.276412684099</v>
      </c>
      <c r="P912" s="73">
        <v>2.2360000000000002</v>
      </c>
      <c r="Q912" s="48" t="s">
        <v>3228</v>
      </c>
      <c r="R912" s="87">
        <v>573.53666650814</v>
      </c>
      <c r="S912" s="87">
        <v>85.146100000000004</v>
      </c>
      <c r="T912" s="87">
        <v>5.5406007915735002E-2</v>
      </c>
      <c r="U912" s="87">
        <v>0.14897592365741999</v>
      </c>
      <c r="V912" s="87">
        <v>0.10978371427994001</v>
      </c>
      <c r="W912" s="87">
        <f>+(S912/100)*R912</f>
        <v>488.34410360168738</v>
      </c>
      <c r="Z912" t="e">
        <v>#N/A</v>
      </c>
      <c r="AA912" t="e">
        <v>#N/A</v>
      </c>
    </row>
    <row r="913" spans="1:27">
      <c r="A913" s="51" t="s">
        <v>1134</v>
      </c>
      <c r="B913" s="51" t="s">
        <v>8</v>
      </c>
      <c r="C913" s="51">
        <v>5443848</v>
      </c>
      <c r="D913" s="51" t="s">
        <v>1135</v>
      </c>
      <c r="E913" s="80">
        <f>+IF(F913="x",1,0)+IF(G913="x",0.25,0)+IF(H913="x",1,0)+IF(I913="x",0.3,0)</f>
        <v>1</v>
      </c>
      <c r="F913" s="85" t="s">
        <v>3212</v>
      </c>
      <c r="G913" s="85"/>
      <c r="H913" s="85"/>
      <c r="I913" s="85"/>
      <c r="J913" s="48"/>
      <c r="K913" s="48"/>
      <c r="L913" s="89">
        <f>+L$5*E913</f>
        <v>1194.3324316200781</v>
      </c>
      <c r="M913" s="89">
        <f>+M$5*E913</f>
        <v>339.09242260294559</v>
      </c>
      <c r="N913" s="89">
        <f>+L913+M913</f>
        <v>1533.4248542230237</v>
      </c>
      <c r="O913" s="89">
        <f>+O$5*E913</f>
        <v>16954.621130147279</v>
      </c>
      <c r="P913" s="73" t="e">
        <v>#N/A</v>
      </c>
      <c r="Q913" s="48" t="e">
        <v>#N/A</v>
      </c>
      <c r="R913" s="87">
        <v>1006.5978559947</v>
      </c>
      <c r="S913" s="87">
        <v>0</v>
      </c>
      <c r="T913" s="87">
        <v>0</v>
      </c>
      <c r="U913" s="87">
        <v>0</v>
      </c>
      <c r="V913" s="87">
        <v>0</v>
      </c>
      <c r="W913" s="87">
        <f>+(S913/100)*R913</f>
        <v>0</v>
      </c>
      <c r="Z913" t="e">
        <v>#N/A</v>
      </c>
      <c r="AA913" t="e">
        <v>#N/A</v>
      </c>
    </row>
    <row r="914" spans="1:27">
      <c r="A914" s="52" t="s">
        <v>2668</v>
      </c>
      <c r="B914" s="52" t="s">
        <v>8</v>
      </c>
      <c r="C914" s="52">
        <v>5443920</v>
      </c>
      <c r="D914" s="52" t="s">
        <v>2669</v>
      </c>
      <c r="E914" s="80">
        <f>+IF(F914="x",1,0)+IF(G914="x",0.25,0)+IF(H914="x",1,0)+IF(I914="x",0.3,0)</f>
        <v>1.25</v>
      </c>
      <c r="F914" s="80" t="s">
        <v>3212</v>
      </c>
      <c r="G914" s="80" t="s">
        <v>3212</v>
      </c>
      <c r="H914" s="85"/>
      <c r="I914" s="85"/>
      <c r="J914" s="48"/>
      <c r="K914" s="48"/>
      <c r="L914" s="89">
        <f>+L$5*E914</f>
        <v>1492.9155395250975</v>
      </c>
      <c r="M914" s="89">
        <f>+M$5*E914</f>
        <v>423.86552825368199</v>
      </c>
      <c r="N914" s="89">
        <f>+L914+M914</f>
        <v>1916.7810677787795</v>
      </c>
      <c r="O914" s="89">
        <f>+O$5*E914</f>
        <v>21193.276412684099</v>
      </c>
      <c r="P914" s="73">
        <v>2.2160000000000002</v>
      </c>
      <c r="Q914" s="48" t="s">
        <v>3228</v>
      </c>
      <c r="R914" s="87">
        <v>573.55465450463998</v>
      </c>
      <c r="S914" s="87">
        <v>98.468699999999998</v>
      </c>
      <c r="T914" s="87">
        <v>4.4787399470805997E-2</v>
      </c>
      <c r="U914" s="87">
        <v>0.11438660323619999</v>
      </c>
      <c r="V914" s="87">
        <v>8.0477340881314002E-2</v>
      </c>
      <c r="W914" s="87">
        <f>+(S914/100)*R914</f>
        <v>564.77181208021045</v>
      </c>
      <c r="Z914" t="e">
        <v>#N/A</v>
      </c>
      <c r="AA914" t="e">
        <v>#N/A</v>
      </c>
    </row>
    <row r="915" spans="1:27">
      <c r="A915" s="52" t="s">
        <v>1152</v>
      </c>
      <c r="B915" s="52" t="s">
        <v>8</v>
      </c>
      <c r="C915" s="52">
        <v>5443859</v>
      </c>
      <c r="D915" s="52" t="s">
        <v>1153</v>
      </c>
      <c r="E915" s="80">
        <f>+IF(F915="x",1,0)+IF(G915="x",0.25,0)+IF(H915="x",1,0)+IF(I915="x",0.3,0)</f>
        <v>1.25</v>
      </c>
      <c r="F915" s="80" t="s">
        <v>3212</v>
      </c>
      <c r="G915" s="80" t="s">
        <v>3212</v>
      </c>
      <c r="H915" s="85"/>
      <c r="I915" s="85"/>
      <c r="J915" s="48"/>
      <c r="K915" s="48"/>
      <c r="L915" s="89">
        <f>+L$5*E915</f>
        <v>1492.9155395250975</v>
      </c>
      <c r="M915" s="89">
        <f>+M$5*E915</f>
        <v>423.86552825368199</v>
      </c>
      <c r="N915" s="89">
        <f>+L915+M915</f>
        <v>1916.7810677787795</v>
      </c>
      <c r="O915" s="89">
        <f>+O$5*E915</f>
        <v>21193.276412684099</v>
      </c>
      <c r="P915" s="73">
        <v>2.2450000000000001</v>
      </c>
      <c r="Q915" s="48" t="s">
        <v>3228</v>
      </c>
      <c r="R915" s="87">
        <v>653.82767200668002</v>
      </c>
      <c r="S915" s="87">
        <v>97.553600000000003</v>
      </c>
      <c r="T915" s="87">
        <v>2.628368511796E-2</v>
      </c>
      <c r="U915" s="87">
        <v>0.10734257102013001</v>
      </c>
      <c r="V915" s="87">
        <v>5.9230420882477999E-2</v>
      </c>
      <c r="W915" s="87">
        <f>+(S915/100)*R915</f>
        <v>637.83243183870866</v>
      </c>
      <c r="Z915" t="e">
        <v>#N/A</v>
      </c>
      <c r="AA915" t="e">
        <v>#N/A</v>
      </c>
    </row>
    <row r="916" spans="1:27">
      <c r="A916" s="51" t="s">
        <v>1136</v>
      </c>
      <c r="B916" s="51" t="s">
        <v>8</v>
      </c>
      <c r="C916" s="51">
        <v>5443852</v>
      </c>
      <c r="D916" s="51" t="s">
        <v>1137</v>
      </c>
      <c r="E916" s="80">
        <f>+IF(F916="x",1,0)+IF(G916="x",0.25,0)+IF(H916="x",1,0)+IF(I916="x",0.3,0)</f>
        <v>1</v>
      </c>
      <c r="F916" s="85" t="s">
        <v>3212</v>
      </c>
      <c r="G916" s="85"/>
      <c r="H916" s="85"/>
      <c r="I916" s="85"/>
      <c r="J916" s="48"/>
      <c r="K916" s="48"/>
      <c r="L916" s="89">
        <f>+L$5*E916</f>
        <v>1194.3324316200781</v>
      </c>
      <c r="M916" s="89">
        <f>+M$5*E916</f>
        <v>339.09242260294559</v>
      </c>
      <c r="N916" s="89">
        <f>+L916+M916</f>
        <v>1533.4248542230237</v>
      </c>
      <c r="O916" s="89">
        <f>+O$5*E916</f>
        <v>16954.621130147279</v>
      </c>
      <c r="P916" s="73" t="e">
        <v>#N/A</v>
      </c>
      <c r="Q916" s="48" t="e">
        <v>#N/A</v>
      </c>
      <c r="R916" s="87">
        <v>1035.9607620034001</v>
      </c>
      <c r="S916" s="87">
        <v>0</v>
      </c>
      <c r="T916" s="87">
        <v>0</v>
      </c>
      <c r="U916" s="87">
        <v>0</v>
      </c>
      <c r="V916" s="87">
        <v>0</v>
      </c>
      <c r="W916" s="87">
        <f>+(S916/100)*R916</f>
        <v>0</v>
      </c>
      <c r="Z916" t="e">
        <v>#N/A</v>
      </c>
      <c r="AA916" t="e">
        <v>#N/A</v>
      </c>
    </row>
    <row r="917" spans="1:27">
      <c r="A917" s="51" t="s">
        <v>1140</v>
      </c>
      <c r="B917" s="51" t="s">
        <v>8</v>
      </c>
      <c r="C917" s="51">
        <v>5443853</v>
      </c>
      <c r="D917" s="51" t="s">
        <v>1141</v>
      </c>
      <c r="E917" s="80">
        <f>+IF(F917="x",1,0)+IF(G917="x",0.25,0)+IF(H917="x",1,0)+IF(I917="x",0.3,0)</f>
        <v>1</v>
      </c>
      <c r="F917" s="85" t="s">
        <v>3212</v>
      </c>
      <c r="G917" s="85"/>
      <c r="H917" s="85"/>
      <c r="I917" s="85"/>
      <c r="J917" s="48"/>
      <c r="K917" s="48"/>
      <c r="L917" s="89">
        <f>+L$5*E917</f>
        <v>1194.3324316200781</v>
      </c>
      <c r="M917" s="89">
        <f>+M$5*E917</f>
        <v>339.09242260294559</v>
      </c>
      <c r="N917" s="89">
        <f>+L917+M917</f>
        <v>1533.4248542230237</v>
      </c>
      <c r="O917" s="89">
        <f>+O$5*E917</f>
        <v>16954.621130147279</v>
      </c>
      <c r="P917" s="73" t="e">
        <v>#N/A</v>
      </c>
      <c r="Q917" s="48" t="e">
        <v>#N/A</v>
      </c>
      <c r="R917" s="87">
        <v>1010.5662714869</v>
      </c>
      <c r="S917" s="87">
        <v>0</v>
      </c>
      <c r="T917" s="87">
        <v>0</v>
      </c>
      <c r="U917" s="87">
        <v>0</v>
      </c>
      <c r="V917" s="87">
        <v>0</v>
      </c>
      <c r="W917" s="87">
        <f>+(S917/100)*R917</f>
        <v>0</v>
      </c>
      <c r="Z917" t="e">
        <v>#N/A</v>
      </c>
      <c r="AA917" t="e">
        <v>#N/A</v>
      </c>
    </row>
    <row r="918" spans="1:27">
      <c r="A918" s="51" t="s">
        <v>1142</v>
      </c>
      <c r="B918" s="51" t="s">
        <v>8</v>
      </c>
      <c r="C918" s="51">
        <v>5443854</v>
      </c>
      <c r="D918" s="51" t="s">
        <v>1143</v>
      </c>
      <c r="E918" s="80">
        <f>+IF(F918="x",1,0)+IF(G918="x",0.25,0)+IF(H918="x",1,0)+IF(I918="x",0.3,0)</f>
        <v>1</v>
      </c>
      <c r="F918" s="85" t="s">
        <v>3212</v>
      </c>
      <c r="G918" s="85"/>
      <c r="H918" s="85"/>
      <c r="I918" s="85"/>
      <c r="J918" s="48"/>
      <c r="K918" s="48"/>
      <c r="L918" s="89">
        <f>+L$5*E918</f>
        <v>1194.3324316200781</v>
      </c>
      <c r="M918" s="89">
        <f>+M$5*E918</f>
        <v>339.09242260294559</v>
      </c>
      <c r="N918" s="89">
        <f>+L918+M918</f>
        <v>1533.4248542230237</v>
      </c>
      <c r="O918" s="89">
        <f>+O$5*E918</f>
        <v>16954.621130147279</v>
      </c>
      <c r="P918" s="73" t="e">
        <v>#N/A</v>
      </c>
      <c r="Q918" s="48" t="e">
        <v>#N/A</v>
      </c>
      <c r="R918" s="87">
        <v>1022.695789492</v>
      </c>
      <c r="S918" s="87">
        <v>0</v>
      </c>
      <c r="T918" s="87">
        <v>0</v>
      </c>
      <c r="U918" s="87">
        <v>0</v>
      </c>
      <c r="V918" s="87">
        <v>0</v>
      </c>
      <c r="W918" s="87">
        <f>+(S918/100)*R918</f>
        <v>0</v>
      </c>
      <c r="Z918" t="e">
        <v>#N/A</v>
      </c>
      <c r="AA918" t="e">
        <v>#N/A</v>
      </c>
    </row>
    <row r="919" spans="1:27">
      <c r="A919" s="51" t="s">
        <v>1146</v>
      </c>
      <c r="B919" s="51" t="s">
        <v>8</v>
      </c>
      <c r="C919" s="51">
        <v>5443855</v>
      </c>
      <c r="D919" s="51" t="s">
        <v>1147</v>
      </c>
      <c r="E919" s="80">
        <f>+IF(F919="x",1,0)+IF(G919="x",0.25,0)+IF(H919="x",1,0)+IF(I919="x",0.3,0)</f>
        <v>1</v>
      </c>
      <c r="F919" s="85" t="s">
        <v>3212</v>
      </c>
      <c r="G919" s="85"/>
      <c r="H919" s="85"/>
      <c r="I919" s="85"/>
      <c r="J919" s="48"/>
      <c r="K919" s="48"/>
      <c r="L919" s="89">
        <f>+L$5*E919</f>
        <v>1194.3324316200781</v>
      </c>
      <c r="M919" s="89">
        <f>+M$5*E919</f>
        <v>339.09242260294559</v>
      </c>
      <c r="N919" s="89">
        <f>+L919+M919</f>
        <v>1533.4248542230237</v>
      </c>
      <c r="O919" s="89">
        <f>+O$5*E919</f>
        <v>16954.621130147279</v>
      </c>
      <c r="P919" s="73" t="e">
        <v>#N/A</v>
      </c>
      <c r="Q919" s="48" t="e">
        <v>#N/A</v>
      </c>
      <c r="R919" s="87">
        <v>916.60928250582003</v>
      </c>
      <c r="S919" s="87">
        <v>0</v>
      </c>
      <c r="T919" s="87">
        <v>0</v>
      </c>
      <c r="U919" s="87">
        <v>0</v>
      </c>
      <c r="V919" s="87">
        <v>0</v>
      </c>
      <c r="W919" s="87">
        <f>+(S919/100)*R919</f>
        <v>0</v>
      </c>
      <c r="Z919" t="e">
        <v>#N/A</v>
      </c>
      <c r="AA919" t="e">
        <v>#N/A</v>
      </c>
    </row>
    <row r="920" spans="1:27">
      <c r="A920" s="49" t="s">
        <v>1160</v>
      </c>
      <c r="B920" s="55" t="s">
        <v>9</v>
      </c>
      <c r="C920" s="49">
        <v>2677845</v>
      </c>
      <c r="D920" s="49" t="s">
        <v>1161</v>
      </c>
      <c r="E920" s="126">
        <f>+IF(F920="x",1,0)+IF(G920="x",0.25,0)+IF(H920="x",1,0)+IF(I920="x",0.3,0)+J920</f>
        <v>2.008551640691425</v>
      </c>
      <c r="F920" s="80" t="s">
        <v>3212</v>
      </c>
      <c r="G920" s="85"/>
      <c r="H920" s="85"/>
      <c r="I920" s="85"/>
      <c r="J920" s="48">
        <f>0.75*(W920/10000)</f>
        <v>1.008551640691425</v>
      </c>
      <c r="K920" s="48"/>
      <c r="L920" s="89">
        <f>+L$5*E920</f>
        <v>2398.8783650614869</v>
      </c>
      <c r="M920" s="89">
        <f>+M$5*E920</f>
        <v>681.08464176517646</v>
      </c>
      <c r="N920" s="89">
        <f>+L920+M920</f>
        <v>3079.9630068266633</v>
      </c>
      <c r="O920" s="89">
        <f>+O$5*E920</f>
        <v>34054.232088258817</v>
      </c>
      <c r="P920" s="72"/>
      <c r="Q920" s="48"/>
      <c r="R920" s="87">
        <v>33609.865021402999</v>
      </c>
      <c r="S920" s="87">
        <v>40.010100000000001</v>
      </c>
      <c r="T920" s="87">
        <v>3.6797160282731E-3</v>
      </c>
      <c r="U920" s="87">
        <v>1.1618440151214999</v>
      </c>
      <c r="V920" s="87">
        <v>0.46183795684465001</v>
      </c>
      <c r="W920" s="87">
        <v>13447.355209219</v>
      </c>
      <c r="Z920" t="e">
        <v>#N/A</v>
      </c>
      <c r="AA920" t="e">
        <v>#N/A</v>
      </c>
    </row>
    <row r="921" spans="1:27">
      <c r="A921" s="52" t="s">
        <v>735</v>
      </c>
      <c r="B921" s="52" t="s">
        <v>9</v>
      </c>
      <c r="C921" s="52">
        <v>2677775</v>
      </c>
      <c r="D921" s="52" t="s">
        <v>2767</v>
      </c>
      <c r="E921" s="80">
        <f>+IF(F921="x",1,0)+IF(G921="x",0.25,0)+IF(H921="x",1,0)+IF(I921="x",0.3,0)</f>
        <v>1.25</v>
      </c>
      <c r="F921" s="80" t="s">
        <v>3212</v>
      </c>
      <c r="G921" s="80" t="s">
        <v>3212</v>
      </c>
      <c r="H921" s="85"/>
      <c r="I921" s="85"/>
      <c r="J921" s="48"/>
      <c r="K921" s="48"/>
      <c r="L921" s="89">
        <f>+L$5*E921</f>
        <v>1492.9155395250975</v>
      </c>
      <c r="M921" s="89">
        <f>+M$5*E921</f>
        <v>423.86552825368199</v>
      </c>
      <c r="N921" s="89">
        <f>+L921+M921</f>
        <v>1916.7810677787795</v>
      </c>
      <c r="O921" s="89">
        <f>+O$5*E921</f>
        <v>21193.276412684099</v>
      </c>
      <c r="P921" s="73" t="e">
        <v>#N/A</v>
      </c>
      <c r="Q921" s="48" t="e">
        <v>#N/A</v>
      </c>
      <c r="R921" s="87">
        <v>474.48778049719999</v>
      </c>
      <c r="S921" s="87">
        <v>100</v>
      </c>
      <c r="T921" s="87">
        <v>0.14340378344058999</v>
      </c>
      <c r="U921" s="87">
        <v>0.44818940758705</v>
      </c>
      <c r="V921" s="87">
        <v>0.31529004082380002</v>
      </c>
      <c r="W921" s="87">
        <f>+(S921/100)*R921</f>
        <v>474.48778049719999</v>
      </c>
      <c r="Z921" t="e">
        <v>#N/A</v>
      </c>
      <c r="AA921" t="e">
        <v>#N/A</v>
      </c>
    </row>
    <row r="922" spans="1:27">
      <c r="A922" s="50" t="s">
        <v>951</v>
      </c>
      <c r="B922" s="50" t="s">
        <v>9</v>
      </c>
      <c r="C922" s="50">
        <v>10012574</v>
      </c>
      <c r="D922" s="50" t="s">
        <v>1162</v>
      </c>
      <c r="E922" s="126">
        <f>+IF(F922="x",1,0)+IF(G922="x",0.25,0)+IF(H922="x",1,0)+IF(I922="x",0.3,0)+J922</f>
        <v>7.6787507270454132</v>
      </c>
      <c r="F922" s="85" t="s">
        <v>3212</v>
      </c>
      <c r="G922" s="80" t="s">
        <v>3213</v>
      </c>
      <c r="H922" s="80" t="s">
        <v>3213</v>
      </c>
      <c r="I922" s="85"/>
      <c r="J922" s="48">
        <f>0.75*(W922/10000)</f>
        <v>6.6787507270454132</v>
      </c>
      <c r="K922" s="48"/>
      <c r="L922" s="89">
        <f>+L$5*E922</f>
        <v>9170.9810276365915</v>
      </c>
      <c r="M922" s="89">
        <f>+M$5*E922</f>
        <v>2603.8061865979589</v>
      </c>
      <c r="N922" s="89">
        <f>+L922+M922</f>
        <v>11774.787214234551</v>
      </c>
      <c r="O922" s="89">
        <f>+O$5*E922</f>
        <v>130190.30932989795</v>
      </c>
      <c r="P922" s="73">
        <v>1.9770000000000001</v>
      </c>
      <c r="Q922" s="48" t="s">
        <v>3228</v>
      </c>
      <c r="R922" s="87">
        <v>1060169.647292</v>
      </c>
      <c r="S922" s="87">
        <v>8.3995999999999995</v>
      </c>
      <c r="T922" s="87">
        <v>1.1039148084818999E-2</v>
      </c>
      <c r="U922" s="87">
        <v>1.3504557609558001</v>
      </c>
      <c r="V922" s="87">
        <v>0.52321616830929996</v>
      </c>
      <c r="W922" s="87">
        <f>+(S922/100)*R922</f>
        <v>89050.009693938831</v>
      </c>
      <c r="Z922" t="e">
        <v>#N/A</v>
      </c>
      <c r="AA922" t="e">
        <v>#N/A</v>
      </c>
    </row>
    <row r="923" spans="1:27">
      <c r="A923" s="49" t="s">
        <v>3007</v>
      </c>
      <c r="B923" s="49" t="s">
        <v>9</v>
      </c>
      <c r="C923" s="49">
        <v>10012572</v>
      </c>
      <c r="D923" s="49" t="s">
        <v>3008</v>
      </c>
      <c r="E923" s="126">
        <f>+IF(F923="x",1,0)+IF(G923="x",0.25,0)+IF(H923="x",1,0)+IF(I923="x",0.3,0)+J923</f>
        <v>1.3318299608017226</v>
      </c>
      <c r="F923" s="80" t="s">
        <v>3212</v>
      </c>
      <c r="G923" s="85"/>
      <c r="H923" s="85"/>
      <c r="I923" s="85"/>
      <c r="J923" s="48">
        <f>0.75*(W923/10000)</f>
        <v>0.3318299608017225</v>
      </c>
      <c r="K923" s="48"/>
      <c r="L923" s="89">
        <f>+L$5*E923</f>
        <v>1590.6477155887947</v>
      </c>
      <c r="M923" s="89">
        <f>+M$5*E923</f>
        <v>451.61344790344214</v>
      </c>
      <c r="N923" s="89">
        <f>+L923+M923</f>
        <v>2042.2611634922368</v>
      </c>
      <c r="O923" s="89">
        <f>+O$5*E923</f>
        <v>22580.672395172107</v>
      </c>
      <c r="P923" s="72"/>
      <c r="Q923" s="48"/>
      <c r="R923" s="87">
        <v>59742.171482045</v>
      </c>
      <c r="S923" s="87">
        <v>7.4058000000000002</v>
      </c>
      <c r="T923" s="87">
        <v>1.0092935524881001E-2</v>
      </c>
      <c r="U923" s="87">
        <v>0.96450614929198997</v>
      </c>
      <c r="V923" s="87">
        <v>0.36310073151061001</v>
      </c>
      <c r="W923" s="87">
        <v>4424.3994773562999</v>
      </c>
      <c r="Z923" t="e">
        <v>#N/A</v>
      </c>
      <c r="AA923" t="e">
        <v>#N/A</v>
      </c>
    </row>
    <row r="924" spans="1:27">
      <c r="A924" s="49" t="s">
        <v>387</v>
      </c>
      <c r="B924" s="55" t="s">
        <v>9</v>
      </c>
      <c r="C924" s="49">
        <v>9428398</v>
      </c>
      <c r="D924" s="49" t="s">
        <v>1163</v>
      </c>
      <c r="E924" s="126">
        <f>+IF(F924="x",1,0)+IF(G924="x",0.25,0)+IF(H924="x",1,0)+IF(I924="x",0.3,0)+J924</f>
        <v>2.2166035685835999</v>
      </c>
      <c r="F924" s="80" t="s">
        <v>3212</v>
      </c>
      <c r="G924" s="85"/>
      <c r="H924" s="85"/>
      <c r="I924" s="85"/>
      <c r="J924" s="48">
        <f>0.75*(W924/10000)</f>
        <v>1.2166035685836001</v>
      </c>
      <c r="K924" s="48"/>
      <c r="L924" s="89">
        <f>+L$5*E924</f>
        <v>2647.3615300041934</v>
      </c>
      <c r="M924" s="89">
        <f>+M$5*E924</f>
        <v>751.6334740213473</v>
      </c>
      <c r="N924" s="89">
        <f>+L924+M924</f>
        <v>3398.9950040255408</v>
      </c>
      <c r="O924" s="89">
        <f>+O$5*E924</f>
        <v>37581.673701067368</v>
      </c>
      <c r="P924" s="72"/>
      <c r="Q924" s="48"/>
      <c r="R924" s="87">
        <v>85506.586613036998</v>
      </c>
      <c r="S924" s="87">
        <v>18.9709</v>
      </c>
      <c r="T924" s="87">
        <v>9.8826661705971007E-3</v>
      </c>
      <c r="U924" s="87">
        <v>0.65257132053375</v>
      </c>
      <c r="V924" s="87">
        <v>0.33617703209210997</v>
      </c>
      <c r="W924" s="87">
        <v>16221.380914448</v>
      </c>
      <c r="Z924" t="e">
        <v>#N/A</v>
      </c>
      <c r="AA924" t="e">
        <v>#N/A</v>
      </c>
    </row>
    <row r="925" spans="1:27">
      <c r="A925" s="49" t="s">
        <v>653</v>
      </c>
      <c r="B925" s="49" t="s">
        <v>9</v>
      </c>
      <c r="C925" s="49">
        <v>9690112</v>
      </c>
      <c r="D925" s="49" t="s">
        <v>1155</v>
      </c>
      <c r="E925" s="126">
        <f>+IF(F925="x",1,0)+IF(G925="x",0.25,0)+IF(H925="x",1,0)+IF(I925="x",0.3,0)+J925</f>
        <v>12.134941433962499</v>
      </c>
      <c r="F925" s="80" t="s">
        <v>3213</v>
      </c>
      <c r="G925" s="85"/>
      <c r="H925" s="85"/>
      <c r="I925" s="85"/>
      <c r="J925" s="48">
        <f>0.75*(W925/10000)</f>
        <v>12.134941433962499</v>
      </c>
      <c r="K925" s="48"/>
      <c r="L925" s="89">
        <f>+L$5*E925</f>
        <v>14493.154110391668</v>
      </c>
      <c r="M925" s="89">
        <f>+M$5*E925</f>
        <v>4114.8666889872065</v>
      </c>
      <c r="N925" s="89">
        <f>+L925+M925</f>
        <v>18608.020799378875</v>
      </c>
      <c r="O925" s="89">
        <f>+O$5*E925</f>
        <v>205743.33444936032</v>
      </c>
      <c r="P925" s="72"/>
      <c r="Q925" s="48"/>
      <c r="R925" s="87">
        <v>167994.27541097</v>
      </c>
      <c r="S925" s="87">
        <v>96.312299999999993</v>
      </c>
      <c r="T925" s="87">
        <v>1.3982920907438001E-2</v>
      </c>
      <c r="U925" s="87">
        <v>0.95304644107819003</v>
      </c>
      <c r="V925" s="87">
        <v>0.57987401319748</v>
      </c>
      <c r="W925" s="87">
        <v>161799.21911949999</v>
      </c>
      <c r="Z925" t="e">
        <v>#N/A</v>
      </c>
      <c r="AA925" t="e">
        <v>#N/A</v>
      </c>
    </row>
    <row r="926" spans="1:27">
      <c r="A926" s="49" t="s">
        <v>1154</v>
      </c>
      <c r="B926" s="49" t="s">
        <v>9</v>
      </c>
      <c r="C926" s="49">
        <v>9690112</v>
      </c>
      <c r="D926" s="49" t="s">
        <v>1155</v>
      </c>
      <c r="E926" s="126">
        <f>+IF(F926="x",1,0)+IF(G926="x",0.25,0)+IF(H926="x",1,0)+IF(I926="x",0.3,0)+J926</f>
        <v>2.0477126132811998</v>
      </c>
      <c r="F926" s="80" t="s">
        <v>3212</v>
      </c>
      <c r="G926" s="85"/>
      <c r="H926" s="85"/>
      <c r="I926" s="85"/>
      <c r="J926" s="48">
        <f>0.75*(W926/10000)</f>
        <v>1.0477126132812</v>
      </c>
      <c r="K926" s="48"/>
      <c r="L926" s="89">
        <f>+L$5*E926</f>
        <v>2445.64958467924</v>
      </c>
      <c r="M926" s="89">
        <f>+M$5*E926</f>
        <v>694.3638308321307</v>
      </c>
      <c r="N926" s="89">
        <f>+L926+M926</f>
        <v>3140.0134155113706</v>
      </c>
      <c r="O926" s="89">
        <f>+O$5*E926</f>
        <v>34718.191541606531</v>
      </c>
      <c r="P926" s="72"/>
      <c r="Q926" s="48"/>
      <c r="R926" s="87">
        <v>29522.777681583</v>
      </c>
      <c r="S926" s="87">
        <v>47.317700000000002</v>
      </c>
      <c r="T926" s="87">
        <v>5.9926803223788998E-3</v>
      </c>
      <c r="U926" s="87">
        <v>0.71964728832244995</v>
      </c>
      <c r="V926" s="87">
        <v>0.35473373350859</v>
      </c>
      <c r="W926" s="87">
        <v>13969.501510415999</v>
      </c>
      <c r="Z926" t="e">
        <v>#N/A</v>
      </c>
      <c r="AA926" t="e">
        <v>#N/A</v>
      </c>
    </row>
    <row r="927" spans="1:27">
      <c r="A927" s="49" t="s">
        <v>658</v>
      </c>
      <c r="B927" s="49" t="s">
        <v>9</v>
      </c>
      <c r="C927" s="49">
        <v>9690112</v>
      </c>
      <c r="D927" s="49" t="s">
        <v>1155</v>
      </c>
      <c r="E927" s="126">
        <f>+IF(F927="x",1,0)+IF(G927="x",0.25,0)+IF(H927="x",1,0)+IF(I927="x",0.3,0)+J927</f>
        <v>1.6002074054271751</v>
      </c>
      <c r="F927" s="80" t="s">
        <v>3213</v>
      </c>
      <c r="G927" s="85"/>
      <c r="H927" s="85"/>
      <c r="I927" s="85"/>
      <c r="J927" s="48">
        <f>0.75*(W927/10000)</f>
        <v>1.6002074054271751</v>
      </c>
      <c r="K927" s="48"/>
      <c r="L927" s="89">
        <f>+L$5*E927</f>
        <v>1911.1796016202941</v>
      </c>
      <c r="M927" s="89">
        <f>+M$5*E927</f>
        <v>542.61820577347476</v>
      </c>
      <c r="N927" s="89">
        <f>+L927+M927</f>
        <v>2453.7978073937688</v>
      </c>
      <c r="O927" s="89">
        <f>+O$5*E927</f>
        <v>27130.910288673738</v>
      </c>
      <c r="P927" s="72"/>
      <c r="Q927" s="48"/>
      <c r="R927" s="87">
        <v>167656.88556356999</v>
      </c>
      <c r="S927" s="87">
        <v>12.726000000000001</v>
      </c>
      <c r="T927" s="87">
        <v>2.2078296169638998E-3</v>
      </c>
      <c r="U927" s="87">
        <v>0.87430053949356001</v>
      </c>
      <c r="V927" s="87">
        <v>0.27427351595647997</v>
      </c>
      <c r="W927" s="87">
        <v>21336.098739028999</v>
      </c>
      <c r="Z927" t="e">
        <v>#N/A</v>
      </c>
      <c r="AA927" t="e">
        <v>#N/A</v>
      </c>
    </row>
    <row r="928" spans="1:27">
      <c r="A928" s="49" t="s">
        <v>483</v>
      </c>
      <c r="B928" s="49" t="s">
        <v>64</v>
      </c>
      <c r="C928" s="49">
        <v>9428383</v>
      </c>
      <c r="D928" s="49" t="s">
        <v>1164</v>
      </c>
      <c r="E928" s="80">
        <f>+IF(F928="x",1,0)+IF(G928="x",0.25,0)+IF(H928="x",1,0)+IF(I928="x",0.3,0)+J928</f>
        <v>2.5426868032506</v>
      </c>
      <c r="F928" s="80" t="s">
        <v>3213</v>
      </c>
      <c r="G928" s="85"/>
      <c r="H928" s="85"/>
      <c r="I928" s="85"/>
      <c r="J928" s="48">
        <f>0.75*(W928/10000)</f>
        <v>2.5426868032506</v>
      </c>
      <c r="K928" s="48"/>
      <c r="L928" s="89">
        <f>+L$5*E928</f>
        <v>3036.8133125745721</v>
      </c>
      <c r="M928" s="89">
        <f>+M$5*E928</f>
        <v>862.20582803478521</v>
      </c>
      <c r="N928" s="89">
        <f>+L928+M928</f>
        <v>3899.0191406093572</v>
      </c>
      <c r="O928" s="89">
        <f>+O$5*E928</f>
        <v>43110.291401739261</v>
      </c>
      <c r="P928" s="72"/>
      <c r="Q928" s="48"/>
      <c r="R928" s="87">
        <v>33902.49071002</v>
      </c>
      <c r="S928" s="87">
        <v>100</v>
      </c>
      <c r="T928" s="87">
        <v>0.89995336532592995</v>
      </c>
      <c r="U928" s="87">
        <v>3.1570911407471001</v>
      </c>
      <c r="V928" s="87">
        <v>2.4050812940976001</v>
      </c>
      <c r="W928" s="87">
        <v>33902.490710008002</v>
      </c>
      <c r="Z928" t="e">
        <v>#N/A</v>
      </c>
      <c r="AA928" t="e">
        <v>#N/A</v>
      </c>
    </row>
    <row r="929" spans="1:27">
      <c r="A929" s="49" t="s">
        <v>1165</v>
      </c>
      <c r="B929" s="49" t="s">
        <v>64</v>
      </c>
      <c r="C929" s="49">
        <v>9428383</v>
      </c>
      <c r="D929" s="49" t="s">
        <v>1164</v>
      </c>
      <c r="E929" s="126">
        <f>+IF(F929="x",1,0)+IF(G929="x",0.25,0)+IF(H929="x",1,0)+IF(I929="x",0.3,0)+J929</f>
        <v>1.5594151974262225</v>
      </c>
      <c r="F929" s="80" t="s">
        <v>3212</v>
      </c>
      <c r="G929" s="85"/>
      <c r="H929" s="85"/>
      <c r="I929" s="85"/>
      <c r="J929" s="48">
        <f>0.75*(W929/10000)</f>
        <v>0.55941519742622248</v>
      </c>
      <c r="K929" s="48"/>
      <c r="L929" s="89">
        <f>+L$5*E929</f>
        <v>1862.4601446473644</v>
      </c>
      <c r="M929" s="89">
        <f>+M$5*E929</f>
        <v>528.78587713910849</v>
      </c>
      <c r="N929" s="89">
        <f>+L929+M929</f>
        <v>2391.2460217864727</v>
      </c>
      <c r="O929" s="89">
        <f>+O$5*E929</f>
        <v>26439.293856955424</v>
      </c>
      <c r="P929" s="72"/>
      <c r="Q929" s="48"/>
      <c r="R929" s="87">
        <v>7458.8692990202999</v>
      </c>
      <c r="S929" s="87">
        <v>100</v>
      </c>
      <c r="T929" s="87">
        <v>1.6974004507064999</v>
      </c>
      <c r="U929" s="87">
        <v>2.8516747951507999</v>
      </c>
      <c r="V929" s="87">
        <v>2.3868155709623999</v>
      </c>
      <c r="W929" s="87">
        <v>7458.8692990162999</v>
      </c>
      <c r="Z929" t="e">
        <v>#N/A</v>
      </c>
      <c r="AA929" t="e">
        <v>#N/A</v>
      </c>
    </row>
    <row r="930" spans="1:27">
      <c r="A930" s="49" t="s">
        <v>472</v>
      </c>
      <c r="B930" s="49" t="s">
        <v>64</v>
      </c>
      <c r="C930" s="49">
        <v>9428383</v>
      </c>
      <c r="D930" s="49" t="s">
        <v>1164</v>
      </c>
      <c r="E930" s="126">
        <f>+IF(F930="x",1,0)+IF(G930="x",0.25,0)+IF(H930="x",1,0)+IF(I930="x",0.3,0)+J930+K930</f>
        <v>0.25046087750607249</v>
      </c>
      <c r="F930" s="80" t="s">
        <v>3213</v>
      </c>
      <c r="G930" s="85"/>
      <c r="H930" s="85"/>
      <c r="I930" s="85"/>
      <c r="J930" s="81">
        <v>0.25046087750607249</v>
      </c>
      <c r="K930" s="48"/>
      <c r="L930" s="89">
        <f>+L$5*E930</f>
        <v>299.13354885752608</v>
      </c>
      <c r="M930" s="89">
        <f>+M$5*E930</f>
        <v>84.929385720793718</v>
      </c>
      <c r="N930" s="89">
        <f>+L930+M930</f>
        <v>384.06293457831981</v>
      </c>
      <c r="O930" s="89">
        <f>+O$5*E930</f>
        <v>4246.4692860396863</v>
      </c>
      <c r="P930" s="72"/>
      <c r="Q930" s="48"/>
      <c r="R930" s="87">
        <v>133531.06348705001</v>
      </c>
      <c r="S930" s="87">
        <v>2.5009000000000001</v>
      </c>
      <c r="T930" s="87">
        <v>2.3339912295340999E-2</v>
      </c>
      <c r="U930" s="87">
        <v>0.83151066303252996</v>
      </c>
      <c r="V930" s="87">
        <v>0.32777788658262003</v>
      </c>
      <c r="W930" s="87">
        <v>3339.5251184859999</v>
      </c>
      <c r="Z930" t="e">
        <v>#N/A</v>
      </c>
      <c r="AA930" t="e">
        <v>#N/A</v>
      </c>
    </row>
    <row r="931" spans="1:27">
      <c r="A931" s="49" t="s">
        <v>3149</v>
      </c>
      <c r="B931" s="49" t="s">
        <v>8</v>
      </c>
      <c r="C931" s="49">
        <v>100042561</v>
      </c>
      <c r="D931" s="49" t="s">
        <v>3150</v>
      </c>
      <c r="E931" s="80">
        <f>+IF(F931="x",1,0)+IF(G931="x",0.25,0)+IF(H931="x",1,0)+IF(I931="x",0.3,0)+J931+K931</f>
        <v>1.0845461860746775</v>
      </c>
      <c r="F931" s="85" t="s">
        <v>3212</v>
      </c>
      <c r="G931" s="85"/>
      <c r="H931" s="85"/>
      <c r="I931" s="85"/>
      <c r="J931" s="81">
        <v>8.454618607467751E-2</v>
      </c>
      <c r="K931" s="48"/>
      <c r="L931" s="89">
        <f>+L$5*E931</f>
        <v>1295.3086836188511</v>
      </c>
      <c r="M931" s="89">
        <f>+M$5*E931</f>
        <v>367.76139366084738</v>
      </c>
      <c r="N931" s="89">
        <f>+L931+M931</f>
        <v>1663.0700772796986</v>
      </c>
      <c r="O931" s="89">
        <f>+O$5*E931</f>
        <v>18388.069683042369</v>
      </c>
      <c r="P931" s="72"/>
      <c r="Q931" s="48"/>
      <c r="R931" s="87">
        <v>1127.2824809957001</v>
      </c>
      <c r="S931" s="87">
        <v>100</v>
      </c>
      <c r="T931" s="87">
        <v>1.2810668945313</v>
      </c>
      <c r="U931" s="87">
        <v>1.8724497556685999</v>
      </c>
      <c r="V931" s="87">
        <v>1.5141477777676999</v>
      </c>
      <c r="W931" s="87">
        <v>1127.2824810021</v>
      </c>
      <c r="Z931" t="e">
        <v>#N/A</v>
      </c>
      <c r="AA931" t="e">
        <v>#N/A</v>
      </c>
    </row>
    <row r="932" spans="1:27">
      <c r="A932" s="49" t="s">
        <v>3151</v>
      </c>
      <c r="B932" s="49" t="s">
        <v>8</v>
      </c>
      <c r="C932" s="49">
        <v>100042561</v>
      </c>
      <c r="D932" s="49" t="s">
        <v>3150</v>
      </c>
      <c r="E932" s="80">
        <f>+IF(F932="x",1,0)+IF(G932="x",0.25,0)+IF(H932="x",1,0)+IF(I932="x",0.3,0)+J932</f>
        <v>1.049183800888275</v>
      </c>
      <c r="F932" s="85"/>
      <c r="G932" s="85"/>
      <c r="H932" s="85"/>
      <c r="I932" s="85"/>
      <c r="J932" s="48">
        <f>0.75*(W932/10000)</f>
        <v>1.049183800888275</v>
      </c>
      <c r="K932" s="48"/>
      <c r="L932" s="89">
        <f>+L$5*E932</f>
        <v>1253.0742401312893</v>
      </c>
      <c r="M932" s="89">
        <f>+M$5*E932</f>
        <v>355.77027679897168</v>
      </c>
      <c r="N932" s="89">
        <f>+L932+M932</f>
        <v>1608.8445169302611</v>
      </c>
      <c r="O932" s="89">
        <f>+O$5*E932</f>
        <v>17788.513839948584</v>
      </c>
      <c r="P932" s="72"/>
      <c r="Q932" s="48"/>
      <c r="R932" s="87">
        <v>14223.268055457</v>
      </c>
      <c r="S932" s="87">
        <v>98.353700000000003</v>
      </c>
      <c r="T932" s="87">
        <v>0.25305932760239003</v>
      </c>
      <c r="U932" s="87">
        <v>2.0790395736693998</v>
      </c>
      <c r="V932" s="87">
        <v>1.4378790822762999</v>
      </c>
      <c r="W932" s="87">
        <v>13989.117345176999</v>
      </c>
      <c r="Z932" t="e">
        <v>#N/A</v>
      </c>
      <c r="AA932" t="e">
        <v>#N/A</v>
      </c>
    </row>
    <row r="933" spans="1:27">
      <c r="A933" s="49" t="s">
        <v>67</v>
      </c>
      <c r="B933" s="49" t="s">
        <v>3153</v>
      </c>
      <c r="C933" s="49">
        <v>100042561</v>
      </c>
      <c r="D933" s="49" t="s">
        <v>3150</v>
      </c>
      <c r="E933" s="126">
        <f>+IF(F933="x",1,0)+IF(G933="x",0.25,0)+IF(H933="x",1,0)+IF(I933="x",0.3,0)+J933</f>
        <v>0.98528956493265007</v>
      </c>
      <c r="F933" s="85"/>
      <c r="G933" s="85"/>
      <c r="H933" s="85"/>
      <c r="I933" s="85"/>
      <c r="J933" s="48">
        <f>0.75*(W933/10000)</f>
        <v>0.98528956493265007</v>
      </c>
      <c r="K933" s="48"/>
      <c r="L933" s="89">
        <f>+L$5*E933</f>
        <v>1176.7632819359007</v>
      </c>
      <c r="M933" s="89">
        <f>+M$5*E933</f>
        <v>334.1042255384146</v>
      </c>
      <c r="N933" s="89">
        <f>+L933+M933</f>
        <v>1510.8675074743153</v>
      </c>
      <c r="O933" s="89">
        <f>+O$5*E933</f>
        <v>16705.211276920731</v>
      </c>
      <c r="P933" s="72"/>
      <c r="Q933" s="48"/>
      <c r="R933" s="87">
        <v>13142.430852981999</v>
      </c>
      <c r="S933" s="87">
        <v>99.9602</v>
      </c>
      <c r="T933" s="87">
        <v>1.3543457984924001</v>
      </c>
      <c r="U933" s="87">
        <v>2.09312748909</v>
      </c>
      <c r="V933" s="87">
        <v>1.8055991603882</v>
      </c>
      <c r="W933" s="87">
        <v>13137.194199101999</v>
      </c>
      <c r="Z933" t="e">
        <v>#N/A</v>
      </c>
      <c r="AA933" t="e">
        <v>#N/A</v>
      </c>
    </row>
    <row r="934" spans="1:27">
      <c r="A934" s="49" t="s">
        <v>3152</v>
      </c>
      <c r="B934" s="49" t="s">
        <v>8</v>
      </c>
      <c r="C934" s="49">
        <v>100042561</v>
      </c>
      <c r="D934" s="49" t="s">
        <v>3150</v>
      </c>
      <c r="E934" s="126">
        <f>+IF(F934="x",1,0)+IF(G934="x",0.25,0)+IF(H934="x",1,0)+IF(I934="x",0.3,0)+J934</f>
        <v>0.76035996269857498</v>
      </c>
      <c r="F934" s="85"/>
      <c r="G934" s="85"/>
      <c r="H934" s="85"/>
      <c r="I934" s="85"/>
      <c r="J934" s="48">
        <f>0.75*(W934/10000)</f>
        <v>0.76035996269857498</v>
      </c>
      <c r="K934" s="48"/>
      <c r="L934" s="89">
        <f>+L$5*E934</f>
        <v>908.1225631563409</v>
      </c>
      <c r="M934" s="89">
        <f>+M$5*E934</f>
        <v>257.83230180174513</v>
      </c>
      <c r="N934" s="89">
        <f>+L934+M934</f>
        <v>1165.9548649580861</v>
      </c>
      <c r="O934" s="89">
        <f>+O$5*E934</f>
        <v>12891.615090087256</v>
      </c>
      <c r="P934" s="72"/>
      <c r="Q934" s="48"/>
      <c r="R934" s="87">
        <v>10160.728683484</v>
      </c>
      <c r="S934" s="87">
        <v>99.777600000000007</v>
      </c>
      <c r="T934" s="87">
        <v>0.36713051795959001</v>
      </c>
      <c r="U934" s="87">
        <v>2.1448538303375</v>
      </c>
      <c r="V934" s="87">
        <v>1.5648282063154</v>
      </c>
      <c r="W934" s="87">
        <v>10138.132835981</v>
      </c>
      <c r="Z934" t="e">
        <v>#N/A</v>
      </c>
      <c r="AA934" t="e">
        <v>#N/A</v>
      </c>
    </row>
    <row r="935" spans="1:27">
      <c r="A935" s="49" t="s">
        <v>78</v>
      </c>
      <c r="B935" s="49" t="s">
        <v>3153</v>
      </c>
      <c r="C935" s="49">
        <v>100042561</v>
      </c>
      <c r="D935" s="49" t="s">
        <v>3150</v>
      </c>
      <c r="E935" s="126">
        <f>+IF(F935="x",1,0)+IF(G935="x",0.25,0)+IF(H935="x",1,0)+IF(I935="x",0.3,0)+J935</f>
        <v>0.57806444141786251</v>
      </c>
      <c r="F935" s="85"/>
      <c r="G935" s="85"/>
      <c r="H935" s="85"/>
      <c r="I935" s="85"/>
      <c r="J935" s="48">
        <f>0.75*(W935/10000)</f>
        <v>0.57806444141786251</v>
      </c>
      <c r="K935" s="48"/>
      <c r="L935" s="89">
        <f>+L$5*E935</f>
        <v>690.40110995169789</v>
      </c>
      <c r="M935" s="89">
        <f>+M$5*E935</f>
        <v>196.01727186100152</v>
      </c>
      <c r="N935" s="89">
        <f>+L935+M935</f>
        <v>886.41838181269941</v>
      </c>
      <c r="O935" s="89">
        <f>+O$5*E935</f>
        <v>9800.863593050075</v>
      </c>
      <c r="P935" s="72"/>
      <c r="Q935" s="48"/>
      <c r="R935" s="87">
        <v>8932.6100124604</v>
      </c>
      <c r="S935" s="87">
        <v>86.285300000000007</v>
      </c>
      <c r="T935" s="87">
        <v>0.36786645650864003</v>
      </c>
      <c r="U935" s="87">
        <v>2.0169048309325999</v>
      </c>
      <c r="V935" s="87">
        <v>1.6210861255528</v>
      </c>
      <c r="W935" s="87">
        <v>7707.5258855715001</v>
      </c>
      <c r="Z935" t="e">
        <v>#N/A</v>
      </c>
      <c r="AA935" t="e">
        <v>#N/A</v>
      </c>
    </row>
    <row r="936" spans="1:27">
      <c r="A936" s="49" t="s">
        <v>2503</v>
      </c>
      <c r="B936" s="49" t="s">
        <v>8</v>
      </c>
      <c r="C936" s="49">
        <v>100042561</v>
      </c>
      <c r="D936" s="49" t="s">
        <v>3150</v>
      </c>
      <c r="E936" s="126">
        <f>+IF(F936="x",1,0)+IF(G936="x",0.25,0)+IF(H936="x",1,0)+IF(I936="x",0.3,0)+J936+K936</f>
        <v>2.4424396571667922E-2</v>
      </c>
      <c r="F936" s="85"/>
      <c r="G936" s="85"/>
      <c r="H936" s="85"/>
      <c r="I936" s="85"/>
      <c r="J936" s="81">
        <v>2.4424396571667922E-2</v>
      </c>
      <c r="K936" s="48"/>
      <c r="L936" s="89">
        <f>+L$5*E936</f>
        <v>29.170848948293248</v>
      </c>
      <c r="M936" s="89">
        <f>+M$5*E936</f>
        <v>8.2821278041019539</v>
      </c>
      <c r="N936" s="89">
        <f>+L936+M936</f>
        <v>37.452976752395202</v>
      </c>
      <c r="O936" s="89">
        <f>+O$5*E936</f>
        <v>414.10639020509774</v>
      </c>
      <c r="P936" s="72"/>
      <c r="Q936" s="48"/>
      <c r="R936" s="87">
        <v>328.84878299945001</v>
      </c>
      <c r="S936" s="87">
        <v>99.029899999999998</v>
      </c>
      <c r="T936" s="87">
        <v>0.36544835567473999</v>
      </c>
      <c r="U936" s="87">
        <v>2.1366534233093</v>
      </c>
      <c r="V936" s="87">
        <v>1.4384626419497999</v>
      </c>
      <c r="W936" s="87">
        <v>325.65876925155999</v>
      </c>
      <c r="Z936" t="e">
        <v>#N/A</v>
      </c>
      <c r="AA936" t="e">
        <v>#N/A</v>
      </c>
    </row>
    <row r="937" spans="1:27">
      <c r="A937" s="51" t="s">
        <v>2551</v>
      </c>
      <c r="B937" s="51" t="s">
        <v>8</v>
      </c>
      <c r="C937" s="51">
        <v>5444236</v>
      </c>
      <c r="D937" s="51" t="s">
        <v>2552</v>
      </c>
      <c r="E937" s="80">
        <f>+IF(F937="x",1,0)+IF(G937="x",0.25,0)+IF(H937="x",1,0)+IF(I937="x",0.3,0)</f>
        <v>1</v>
      </c>
      <c r="F937" s="85" t="s">
        <v>3212</v>
      </c>
      <c r="G937" s="85"/>
      <c r="H937" s="85"/>
      <c r="I937" s="85"/>
      <c r="J937" s="48"/>
      <c r="K937" s="48"/>
      <c r="L937" s="89">
        <f>+L$5*E937</f>
        <v>1194.3324316200781</v>
      </c>
      <c r="M937" s="89">
        <f>+M$5*E937</f>
        <v>339.09242260294559</v>
      </c>
      <c r="N937" s="89">
        <f>+L937+M937</f>
        <v>1533.4248542230237</v>
      </c>
      <c r="O937" s="89">
        <f>+O$5*E937</f>
        <v>16954.621130147279</v>
      </c>
      <c r="P937" s="73" t="e">
        <v>#N/A</v>
      </c>
      <c r="Q937" s="48" t="e">
        <v>#N/A</v>
      </c>
      <c r="R937" s="87">
        <v>873.36359800626997</v>
      </c>
      <c r="S937" s="87">
        <v>0</v>
      </c>
      <c r="T937" s="87">
        <v>0</v>
      </c>
      <c r="U937" s="87">
        <v>0</v>
      </c>
      <c r="V937" s="87">
        <v>0</v>
      </c>
      <c r="W937" s="87">
        <f>+(S937/100)*R937</f>
        <v>0</v>
      </c>
      <c r="Z937" t="e">
        <v>#N/A</v>
      </c>
      <c r="AA937" t="e">
        <v>#N/A</v>
      </c>
    </row>
    <row r="938" spans="1:27">
      <c r="A938" s="51" t="s">
        <v>2561</v>
      </c>
      <c r="B938" s="51" t="s">
        <v>8</v>
      </c>
      <c r="C938" s="51">
        <v>5444241</v>
      </c>
      <c r="D938" s="51" t="s">
        <v>2562</v>
      </c>
      <c r="E938" s="80">
        <f>+IF(F938="x",1,0)+IF(G938="x",0.25,0)+IF(H938="x",1,0)+IF(I938="x",0.3,0)</f>
        <v>1</v>
      </c>
      <c r="F938" s="85" t="s">
        <v>3212</v>
      </c>
      <c r="G938" s="85"/>
      <c r="H938" s="85"/>
      <c r="I938" s="85"/>
      <c r="J938" s="48"/>
      <c r="K938" s="48"/>
      <c r="L938" s="89">
        <f>+L$5*E938</f>
        <v>1194.3324316200781</v>
      </c>
      <c r="M938" s="89">
        <f>+M$5*E938</f>
        <v>339.09242260294559</v>
      </c>
      <c r="N938" s="89">
        <f>+L938+M938</f>
        <v>1533.4248542230237</v>
      </c>
      <c r="O938" s="89">
        <f>+O$5*E938</f>
        <v>16954.621130147279</v>
      </c>
      <c r="P938" s="73" t="e">
        <v>#N/A</v>
      </c>
      <c r="Q938" s="48" t="e">
        <v>#N/A</v>
      </c>
      <c r="R938" s="87">
        <v>890.61766299450005</v>
      </c>
      <c r="S938" s="87">
        <v>0</v>
      </c>
      <c r="T938" s="87">
        <v>0</v>
      </c>
      <c r="U938" s="87">
        <v>0</v>
      </c>
      <c r="V938" s="87">
        <v>0</v>
      </c>
      <c r="W938" s="87">
        <f>+(S938/100)*R938</f>
        <v>0</v>
      </c>
      <c r="Z938" t="e">
        <v>#N/A</v>
      </c>
      <c r="AA938" t="e">
        <v>#N/A</v>
      </c>
    </row>
    <row r="939" spans="1:27">
      <c r="A939" s="52" t="s">
        <v>2559</v>
      </c>
      <c r="B939" s="52" t="s">
        <v>8</v>
      </c>
      <c r="C939" s="52">
        <v>5444240</v>
      </c>
      <c r="D939" s="52" t="s">
        <v>2560</v>
      </c>
      <c r="E939" s="80">
        <f>+IF(F939="x",1,0)+IF(G939="x",0.25,0)+IF(H939="x",1,0)+IF(I939="x",0.3,0)</f>
        <v>1.25</v>
      </c>
      <c r="F939" s="85" t="s">
        <v>3212</v>
      </c>
      <c r="G939" s="85" t="s">
        <v>3212</v>
      </c>
      <c r="H939" s="85"/>
      <c r="I939" s="85"/>
      <c r="J939" s="48"/>
      <c r="K939" s="48"/>
      <c r="L939" s="89">
        <f>+L$5*E939</f>
        <v>1492.9155395250975</v>
      </c>
      <c r="M939" s="89">
        <f>+M$5*E939</f>
        <v>423.86552825368199</v>
      </c>
      <c r="N939" s="89">
        <f>+L939+M939</f>
        <v>1916.7810677787795</v>
      </c>
      <c r="O939" s="89">
        <f>+O$5*E939</f>
        <v>21193.276412684099</v>
      </c>
      <c r="P939" s="72">
        <v>2.387</v>
      </c>
      <c r="Q939" s="48" t="e">
        <v>#N/A</v>
      </c>
      <c r="R939" s="87">
        <v>796.26330950143995</v>
      </c>
      <c r="S939" s="87">
        <v>15.273400000000001</v>
      </c>
      <c r="T939" s="87">
        <v>4.5102804899215997E-2</v>
      </c>
      <c r="U939" s="87">
        <v>0.13888299465178999</v>
      </c>
      <c r="V939" s="87">
        <v>8.6706124157423001E-2</v>
      </c>
      <c r="W939" s="87">
        <f>+(S939/100)*R939</f>
        <v>121.61648031339294</v>
      </c>
      <c r="Z939">
        <v>2.387</v>
      </c>
      <c r="AA939" t="s">
        <v>3228</v>
      </c>
    </row>
    <row r="940" spans="1:27">
      <c r="A940" s="51" t="s">
        <v>2563</v>
      </c>
      <c r="B940" s="51" t="s">
        <v>8</v>
      </c>
      <c r="C940" s="51">
        <v>5444242</v>
      </c>
      <c r="D940" s="51" t="s">
        <v>2564</v>
      </c>
      <c r="E940" s="80">
        <f>+IF(F940="x",1,0)+IF(G940="x",0.25,0)+IF(H940="x",1,0)+IF(I940="x",0.3,0)</f>
        <v>1</v>
      </c>
      <c r="F940" s="85" t="s">
        <v>3212</v>
      </c>
      <c r="G940" s="85"/>
      <c r="H940" s="85"/>
      <c r="I940" s="85"/>
      <c r="J940" s="48"/>
      <c r="K940" s="48"/>
      <c r="L940" s="89">
        <f>+L$5*E940</f>
        <v>1194.3324316200781</v>
      </c>
      <c r="M940" s="89">
        <f>+M$5*E940</f>
        <v>339.09242260294559</v>
      </c>
      <c r="N940" s="89">
        <f>+L940+M940</f>
        <v>1533.4248542230237</v>
      </c>
      <c r="O940" s="89">
        <f>+O$5*E940</f>
        <v>16954.621130147279</v>
      </c>
      <c r="P940" s="73" t="e">
        <v>#N/A</v>
      </c>
      <c r="Q940" s="48" t="e">
        <v>#N/A</v>
      </c>
      <c r="R940" s="87">
        <v>1671.3234385239</v>
      </c>
      <c r="S940" s="87">
        <v>0</v>
      </c>
      <c r="T940" s="87">
        <v>0</v>
      </c>
      <c r="U940" s="87">
        <v>0</v>
      </c>
      <c r="V940" s="87">
        <v>0</v>
      </c>
      <c r="W940" s="87">
        <f>+(S940/100)*R940</f>
        <v>0</v>
      </c>
      <c r="Z940" t="e">
        <v>#N/A</v>
      </c>
      <c r="AA940" t="e">
        <v>#N/A</v>
      </c>
    </row>
    <row r="941" spans="1:27">
      <c r="A941" s="52" t="s">
        <v>2557</v>
      </c>
      <c r="B941" s="52" t="s">
        <v>8</v>
      </c>
      <c r="C941" s="52">
        <v>5444239</v>
      </c>
      <c r="D941" s="52" t="s">
        <v>2558</v>
      </c>
      <c r="E941" s="80">
        <f>+IF(F941="x",1,0)+IF(G941="x",0.25,0)+IF(H941="x",1,0)+IF(I941="x",0.3,0)</f>
        <v>2.25</v>
      </c>
      <c r="F941" s="80" t="s">
        <v>3212</v>
      </c>
      <c r="G941" s="80" t="s">
        <v>3212</v>
      </c>
      <c r="H941" s="80" t="s">
        <v>3212</v>
      </c>
      <c r="I941" s="85"/>
      <c r="J941" s="48"/>
      <c r="K941" s="48"/>
      <c r="L941" s="89">
        <f>+L$5*E941</f>
        <v>2687.2479711451756</v>
      </c>
      <c r="M941" s="89">
        <f>+M$5*E941</f>
        <v>762.95795085662758</v>
      </c>
      <c r="N941" s="89">
        <f>+L941+M941</f>
        <v>3450.2059220018032</v>
      </c>
      <c r="O941" s="89">
        <f>+O$5*E941</f>
        <v>38147.897542831379</v>
      </c>
      <c r="P941" s="73">
        <v>2.1429999999999998</v>
      </c>
      <c r="Q941" s="48" t="s">
        <v>3228</v>
      </c>
      <c r="R941" s="87">
        <v>788.66285850464999</v>
      </c>
      <c r="S941" s="87">
        <v>97.133899999999997</v>
      </c>
      <c r="T941" s="87">
        <v>4.5102804899215997E-2</v>
      </c>
      <c r="U941" s="87">
        <v>0.30972695350647</v>
      </c>
      <c r="V941" s="87">
        <v>0.15016571292443001</v>
      </c>
      <c r="W941" s="87">
        <f>+(S941/100)*R941</f>
        <v>766.05899231704814</v>
      </c>
      <c r="Z941" t="e">
        <v>#N/A</v>
      </c>
      <c r="AA941" t="e">
        <v>#N/A</v>
      </c>
    </row>
    <row r="942" spans="1:27">
      <c r="A942" s="52" t="s">
        <v>2555</v>
      </c>
      <c r="B942" s="52" t="s">
        <v>8</v>
      </c>
      <c r="C942" s="52">
        <v>5444238</v>
      </c>
      <c r="D942" s="52" t="s">
        <v>2556</v>
      </c>
      <c r="E942" s="80">
        <f>+IF(F942="x",1,0)+IF(G942="x",0.25,0)+IF(H942="x",1,0)+IF(I942="x",0.3,0)</f>
        <v>2.25</v>
      </c>
      <c r="F942" s="80" t="s">
        <v>3212</v>
      </c>
      <c r="G942" s="80" t="s">
        <v>3212</v>
      </c>
      <c r="H942" s="80" t="s">
        <v>3212</v>
      </c>
      <c r="I942" s="85"/>
      <c r="J942" s="48"/>
      <c r="K942" s="48"/>
      <c r="L942" s="89">
        <f>+L$5*E942</f>
        <v>2687.2479711451756</v>
      </c>
      <c r="M942" s="89">
        <f>+M$5*E942</f>
        <v>762.95795085662758</v>
      </c>
      <c r="N942" s="89">
        <f>+L942+M942</f>
        <v>3450.2059220018032</v>
      </c>
      <c r="O942" s="89">
        <f>+O$5*E942</f>
        <v>38147.897542831379</v>
      </c>
      <c r="P942" s="73">
        <v>2.0609999999999999</v>
      </c>
      <c r="Q942" s="48" t="s">
        <v>3228</v>
      </c>
      <c r="R942" s="87">
        <v>788.77677250225997</v>
      </c>
      <c r="S942" s="87">
        <v>100</v>
      </c>
      <c r="T942" s="87">
        <v>0.18798092007636999</v>
      </c>
      <c r="U942" s="87">
        <v>0.64857620000839</v>
      </c>
      <c r="V942" s="87">
        <v>0.33084811128321001</v>
      </c>
      <c r="W942" s="87">
        <f>+(S942/100)*R942</f>
        <v>788.77677250225997</v>
      </c>
      <c r="Z942" t="e">
        <v>#N/A</v>
      </c>
      <c r="AA942" t="e">
        <v>#N/A</v>
      </c>
    </row>
    <row r="943" spans="1:27">
      <c r="A943" s="52" t="s">
        <v>2545</v>
      </c>
      <c r="B943" s="52" t="s">
        <v>8</v>
      </c>
      <c r="C943" s="52">
        <v>5444233</v>
      </c>
      <c r="D943" s="52" t="s">
        <v>2546</v>
      </c>
      <c r="E943" s="80">
        <f>+IF(F943="x",1,0)+IF(G943="x",0.25,0)+IF(H943="x",1,0)+IF(I943="x",0.3,0)</f>
        <v>2.25</v>
      </c>
      <c r="F943" s="80" t="s">
        <v>3212</v>
      </c>
      <c r="G943" s="80" t="s">
        <v>3212</v>
      </c>
      <c r="H943" s="80" t="s">
        <v>3212</v>
      </c>
      <c r="I943" s="85"/>
      <c r="J943" s="48"/>
      <c r="K943" s="48"/>
      <c r="L943" s="89">
        <f>+L$5*E943</f>
        <v>2687.2479711451756</v>
      </c>
      <c r="M943" s="89">
        <f>+M$5*E943</f>
        <v>762.95795085662758</v>
      </c>
      <c r="N943" s="89">
        <f>+L943+M943</f>
        <v>3450.2059220018032</v>
      </c>
      <c r="O943" s="89">
        <f>+O$5*E943</f>
        <v>38147.897542831379</v>
      </c>
      <c r="P943" s="73">
        <v>2.06</v>
      </c>
      <c r="Q943" s="48" t="s">
        <v>3228</v>
      </c>
      <c r="R943" s="87">
        <v>835.86531249697998</v>
      </c>
      <c r="S943" s="87">
        <v>100</v>
      </c>
      <c r="T943" s="87">
        <v>0.19691736996174</v>
      </c>
      <c r="U943" s="87">
        <v>0.49255627393723</v>
      </c>
      <c r="V943" s="87">
        <v>0.29230642912298999</v>
      </c>
      <c r="W943" s="87">
        <f>+(S943/100)*R943</f>
        <v>835.86531249697998</v>
      </c>
      <c r="Z943" t="e">
        <v>#N/A</v>
      </c>
      <c r="AA943" t="e">
        <v>#N/A</v>
      </c>
    </row>
    <row r="944" spans="1:27">
      <c r="A944" s="52" t="s">
        <v>2543</v>
      </c>
      <c r="B944" s="52" t="s">
        <v>8</v>
      </c>
      <c r="C944" s="52">
        <v>5444232</v>
      </c>
      <c r="D944" s="52" t="s">
        <v>2544</v>
      </c>
      <c r="E944" s="80">
        <f>+IF(F944="x",1,0)+IF(G944="x",0.25,0)+IF(H944="x",1,0)+IF(I944="x",0.3,0)</f>
        <v>2.25</v>
      </c>
      <c r="F944" s="80" t="s">
        <v>3212</v>
      </c>
      <c r="G944" s="80" t="s">
        <v>3212</v>
      </c>
      <c r="H944" s="80" t="s">
        <v>3212</v>
      </c>
      <c r="I944" s="85"/>
      <c r="J944" s="48"/>
      <c r="K944" s="48"/>
      <c r="L944" s="89">
        <f>+L$5*E944</f>
        <v>2687.2479711451756</v>
      </c>
      <c r="M944" s="89">
        <f>+M$5*E944</f>
        <v>762.95795085662758</v>
      </c>
      <c r="N944" s="89">
        <f>+L944+M944</f>
        <v>3450.2059220018032</v>
      </c>
      <c r="O944" s="89">
        <f>+O$5*E944</f>
        <v>38147.897542831379</v>
      </c>
      <c r="P944" s="73">
        <v>2.04</v>
      </c>
      <c r="Q944" s="48" t="s">
        <v>3228</v>
      </c>
      <c r="R944" s="87">
        <v>1002.3861839985</v>
      </c>
      <c r="S944" s="87">
        <v>99.999099999999999</v>
      </c>
      <c r="T944" s="87">
        <v>4.4261727482080002E-2</v>
      </c>
      <c r="U944" s="87">
        <v>0.44724318385124001</v>
      </c>
      <c r="V944" s="87">
        <v>0.25584132268920001</v>
      </c>
      <c r="W944" s="87">
        <f>+(S944/100)*R944</f>
        <v>1002.3771625228439</v>
      </c>
      <c r="Z944" t="e">
        <v>#N/A</v>
      </c>
      <c r="AA944" t="e">
        <v>#N/A</v>
      </c>
    </row>
    <row r="945" spans="1:27">
      <c r="A945" s="52" t="s">
        <v>2553</v>
      </c>
      <c r="B945" s="52" t="s">
        <v>8</v>
      </c>
      <c r="C945" s="52">
        <v>5444237</v>
      </c>
      <c r="D945" s="52" t="s">
        <v>2554</v>
      </c>
      <c r="E945" s="80">
        <f>+IF(F945="x",1,0)+IF(G945="x",0.25,0)+IF(H945="x",1,0)+IF(I945="x",0.3,0)</f>
        <v>1</v>
      </c>
      <c r="F945" s="85" t="s">
        <v>3212</v>
      </c>
      <c r="G945" s="85"/>
      <c r="H945" s="85"/>
      <c r="I945" s="85"/>
      <c r="J945" s="48"/>
      <c r="K945" s="48"/>
      <c r="L945" s="89">
        <f>+L$5*E945</f>
        <v>1194.3324316200781</v>
      </c>
      <c r="M945" s="89">
        <f>+M$5*E945</f>
        <v>339.09242260294559</v>
      </c>
      <c r="N945" s="89">
        <f>+L945+M945</f>
        <v>1533.4248542230237</v>
      </c>
      <c r="O945" s="89">
        <f>+O$5*E945</f>
        <v>16954.621130147279</v>
      </c>
      <c r="P945" s="73" t="e">
        <v>#N/A</v>
      </c>
      <c r="Q945" s="48" t="e">
        <v>#N/A</v>
      </c>
      <c r="R945" s="87">
        <v>739.66653549418004</v>
      </c>
      <c r="S945" s="87">
        <v>2.7229000000000001</v>
      </c>
      <c r="T945" s="87">
        <v>1.0618609376251999E-2</v>
      </c>
      <c r="U945" s="87">
        <v>4.9308195710182003E-2</v>
      </c>
      <c r="V945" s="87">
        <v>2.4601529818028E-2</v>
      </c>
      <c r="W945" s="87">
        <f>+(S945/100)*R945</f>
        <v>20.140380094971029</v>
      </c>
      <c r="Z945" t="e">
        <v>#N/A</v>
      </c>
      <c r="AA945" t="e">
        <v>#N/A</v>
      </c>
    </row>
    <row r="946" spans="1:27">
      <c r="A946" s="52" t="s">
        <v>2549</v>
      </c>
      <c r="B946" s="52" t="s">
        <v>8</v>
      </c>
      <c r="C946" s="52">
        <v>5444235</v>
      </c>
      <c r="D946" s="52" t="s">
        <v>2550</v>
      </c>
      <c r="E946" s="80">
        <f>+IF(F946="x",1,0)+IF(G946="x",0.25,0)+IF(H946="x",1,0)+IF(I946="x",0.3,0)</f>
        <v>1.25</v>
      </c>
      <c r="F946" s="85" t="s">
        <v>3212</v>
      </c>
      <c r="G946" s="85" t="s">
        <v>3212</v>
      </c>
      <c r="H946" s="85"/>
      <c r="I946" s="85"/>
      <c r="J946" s="48"/>
      <c r="K946" s="48"/>
      <c r="L946" s="89">
        <f>+L$5*E946</f>
        <v>1492.9155395250975</v>
      </c>
      <c r="M946" s="89">
        <f>+M$5*E946</f>
        <v>423.86552825368199</v>
      </c>
      <c r="N946" s="89">
        <f>+L946+M946</f>
        <v>1916.7810677787795</v>
      </c>
      <c r="O946" s="89">
        <f>+O$5*E946</f>
        <v>21193.276412684099</v>
      </c>
      <c r="P946" s="73">
        <v>2.399</v>
      </c>
      <c r="Q946" s="48" t="s">
        <v>3228</v>
      </c>
      <c r="R946" s="87">
        <v>718.39485550828999</v>
      </c>
      <c r="S946" s="87">
        <v>31.944299999999998</v>
      </c>
      <c r="T946" s="87">
        <v>6.087301671505E-2</v>
      </c>
      <c r="U946" s="87">
        <v>0.29700565338134999</v>
      </c>
      <c r="V946" s="87">
        <v>0.18797945883125</v>
      </c>
      <c r="W946" s="87">
        <f>+(S946/100)*R946</f>
        <v>229.48620782813467</v>
      </c>
      <c r="Z946" t="e">
        <v>#N/A</v>
      </c>
      <c r="AA946" t="e">
        <v>#N/A</v>
      </c>
    </row>
    <row r="947" spans="1:27">
      <c r="A947" s="52" t="s">
        <v>2547</v>
      </c>
      <c r="B947" s="52" t="s">
        <v>8</v>
      </c>
      <c r="C947" s="52">
        <v>5444234</v>
      </c>
      <c r="D947" s="52" t="s">
        <v>2548</v>
      </c>
      <c r="E947" s="80">
        <f>+IF(F947="x",1,0)+IF(G947="x",0.25,0)+IF(H947="x",1,0)+IF(I947="x",0.3,0)</f>
        <v>1</v>
      </c>
      <c r="F947" s="85" t="s">
        <v>3212</v>
      </c>
      <c r="G947" s="85"/>
      <c r="H947" s="85"/>
      <c r="I947" s="85"/>
      <c r="J947" s="48"/>
      <c r="K947" s="48"/>
      <c r="L947" s="89">
        <f>+L$5*E947</f>
        <v>1194.3324316200781</v>
      </c>
      <c r="M947" s="89">
        <f>+M$5*E947</f>
        <v>339.09242260294559</v>
      </c>
      <c r="N947" s="89">
        <f>+L947+M947</f>
        <v>1533.4248542230237</v>
      </c>
      <c r="O947" s="89">
        <f>+O$5*E947</f>
        <v>16954.621130147279</v>
      </c>
      <c r="P947" s="73" t="e">
        <v>#N/A</v>
      </c>
      <c r="Q947" s="48" t="e">
        <v>#N/A</v>
      </c>
      <c r="R947" s="87">
        <v>824.94555799555997</v>
      </c>
      <c r="S947" s="87">
        <v>1.4371</v>
      </c>
      <c r="T947" s="87">
        <v>6.3921920955180997E-2</v>
      </c>
      <c r="U947" s="87">
        <v>0.1783085167408</v>
      </c>
      <c r="V947" s="87">
        <v>0.13799685878413001</v>
      </c>
      <c r="W947" s="87">
        <f>+(S947/100)*R947</f>
        <v>11.855292613954193</v>
      </c>
      <c r="Z947" t="e">
        <v>#N/A</v>
      </c>
      <c r="AA947" t="e">
        <v>#N/A</v>
      </c>
    </row>
    <row r="948" spans="1:27">
      <c r="A948" s="51" t="s">
        <v>1182</v>
      </c>
      <c r="B948" s="51" t="s">
        <v>8</v>
      </c>
      <c r="C948" s="51">
        <v>5443745</v>
      </c>
      <c r="D948" s="51" t="s">
        <v>1183</v>
      </c>
      <c r="E948" s="80">
        <f>+IF(F948="x",1,0)+IF(G948="x",0.25,0)+IF(H948="x",1,0)+IF(I948="x",0.3,0)</f>
        <v>1</v>
      </c>
      <c r="F948" s="85" t="s">
        <v>3212</v>
      </c>
      <c r="G948" s="85"/>
      <c r="H948" s="85"/>
      <c r="I948" s="85"/>
      <c r="J948" s="48"/>
      <c r="K948" s="48"/>
      <c r="L948" s="89">
        <f>+L$5*E948</f>
        <v>1194.3324316200781</v>
      </c>
      <c r="M948" s="89">
        <f>+M$5*E948</f>
        <v>339.09242260294559</v>
      </c>
      <c r="N948" s="89">
        <f>+L948+M948</f>
        <v>1533.4248542230237</v>
      </c>
      <c r="O948" s="89">
        <f>+O$5*E948</f>
        <v>16954.621130147279</v>
      </c>
      <c r="P948" s="73" t="e">
        <v>#N/A</v>
      </c>
      <c r="Q948" s="48" t="e">
        <v>#N/A</v>
      </c>
      <c r="R948" s="87">
        <v>567.97670949952999</v>
      </c>
      <c r="S948" s="87">
        <v>0</v>
      </c>
      <c r="T948" s="87">
        <v>0</v>
      </c>
      <c r="U948" s="87">
        <v>0</v>
      </c>
      <c r="V948" s="87">
        <v>0</v>
      </c>
      <c r="W948" s="87">
        <f>+(S948/100)*R948</f>
        <v>0</v>
      </c>
      <c r="Z948" t="e">
        <v>#N/A</v>
      </c>
      <c r="AA948" t="e">
        <v>#N/A</v>
      </c>
    </row>
    <row r="949" spans="1:27">
      <c r="A949" s="51" t="s">
        <v>1184</v>
      </c>
      <c r="B949" s="51" t="s">
        <v>8</v>
      </c>
      <c r="C949" s="51">
        <v>5443742</v>
      </c>
      <c r="D949" s="51" t="s">
        <v>1185</v>
      </c>
      <c r="E949" s="80">
        <f>+IF(F949="x",1,0)+IF(G949="x",0.25,0)+IF(H949="x",1,0)+IF(I949="x",0.3,0)</f>
        <v>1</v>
      </c>
      <c r="F949" s="85" t="s">
        <v>3212</v>
      </c>
      <c r="G949" s="85"/>
      <c r="H949" s="85"/>
      <c r="I949" s="85"/>
      <c r="J949" s="48"/>
      <c r="K949" s="48"/>
      <c r="L949" s="89">
        <f>+L$5*E949</f>
        <v>1194.3324316200781</v>
      </c>
      <c r="M949" s="89">
        <f>+M$5*E949</f>
        <v>339.09242260294559</v>
      </c>
      <c r="N949" s="89">
        <f>+L949+M949</f>
        <v>1533.4248542230237</v>
      </c>
      <c r="O949" s="89">
        <f>+O$5*E949</f>
        <v>16954.621130147279</v>
      </c>
      <c r="P949" s="128" t="e">
        <v>#N/A</v>
      </c>
      <c r="Q949" s="48" t="e">
        <v>#N/A</v>
      </c>
      <c r="R949" s="87">
        <v>1917.4562339708</v>
      </c>
      <c r="S949" s="87">
        <v>0</v>
      </c>
      <c r="T949" s="87">
        <v>0</v>
      </c>
      <c r="U949" s="87">
        <v>0</v>
      </c>
      <c r="V949" s="87">
        <v>0</v>
      </c>
      <c r="W949" s="87">
        <f>+(S949/100)*R949</f>
        <v>0</v>
      </c>
      <c r="Z949" t="e">
        <v>#N/A</v>
      </c>
      <c r="AA949" t="e">
        <v>#N/A</v>
      </c>
    </row>
    <row r="950" spans="1:27">
      <c r="A950" s="51" t="s">
        <v>1166</v>
      </c>
      <c r="B950" s="51" t="s">
        <v>8</v>
      </c>
      <c r="C950" s="51">
        <v>5444752</v>
      </c>
      <c r="D950" s="51" t="s">
        <v>1167</v>
      </c>
      <c r="E950" s="80">
        <f>+IF(F950="x",1,0)+IF(G950="x",0.25,0)+IF(H950="x",1,0)+IF(I950="x",0.3,0)</f>
        <v>1</v>
      </c>
      <c r="F950" s="85" t="s">
        <v>3212</v>
      </c>
      <c r="G950" s="85"/>
      <c r="H950" s="85"/>
      <c r="I950" s="85"/>
      <c r="J950" s="48"/>
      <c r="K950" s="48"/>
      <c r="L950" s="89">
        <f>+L$5*E950</f>
        <v>1194.3324316200781</v>
      </c>
      <c r="M950" s="89">
        <f>+M$5*E950</f>
        <v>339.09242260294559</v>
      </c>
      <c r="N950" s="89">
        <f>+L950+M950</f>
        <v>1533.4248542230237</v>
      </c>
      <c r="O950" s="89">
        <f>+O$5*E950</f>
        <v>16954.621130147279</v>
      </c>
      <c r="P950" s="73" t="e">
        <v>#N/A</v>
      </c>
      <c r="Q950" s="48" t="e">
        <v>#N/A</v>
      </c>
      <c r="R950" s="87">
        <v>604.48551349228001</v>
      </c>
      <c r="S950" s="87">
        <v>0</v>
      </c>
      <c r="T950" s="87">
        <v>0</v>
      </c>
      <c r="U950" s="87">
        <v>0</v>
      </c>
      <c r="V950" s="87">
        <v>0</v>
      </c>
      <c r="W950" s="87">
        <f>+(S950/100)*R950</f>
        <v>0</v>
      </c>
      <c r="Z950" t="e">
        <v>#N/A</v>
      </c>
      <c r="AA950" t="e">
        <v>#N/A</v>
      </c>
    </row>
    <row r="951" spans="1:27">
      <c r="A951" s="51" t="s">
        <v>1168</v>
      </c>
      <c r="B951" s="51" t="s">
        <v>8</v>
      </c>
      <c r="C951" s="51">
        <v>5444757</v>
      </c>
      <c r="D951" s="51" t="s">
        <v>1169</v>
      </c>
      <c r="E951" s="80">
        <f>+IF(F951="x",1,0)+IF(G951="x",0.25,0)+IF(H951="x",1,0)+IF(I951="x",0.3,0)</f>
        <v>1</v>
      </c>
      <c r="F951" s="85" t="s">
        <v>3212</v>
      </c>
      <c r="G951" s="85"/>
      <c r="H951" s="85"/>
      <c r="I951" s="85"/>
      <c r="J951" s="48"/>
      <c r="K951" s="48"/>
      <c r="L951" s="89">
        <f>+L$5*E951</f>
        <v>1194.3324316200781</v>
      </c>
      <c r="M951" s="89">
        <f>+M$5*E951</f>
        <v>339.09242260294559</v>
      </c>
      <c r="N951" s="89">
        <f>+L951+M951</f>
        <v>1533.4248542230237</v>
      </c>
      <c r="O951" s="89">
        <f>+O$5*E951</f>
        <v>16954.621130147279</v>
      </c>
      <c r="P951" s="73" t="e">
        <v>#N/A</v>
      </c>
      <c r="Q951" s="48" t="e">
        <v>#N/A</v>
      </c>
      <c r="R951" s="87">
        <v>895.65617299943995</v>
      </c>
      <c r="S951" s="87">
        <v>0</v>
      </c>
      <c r="T951" s="87">
        <v>0</v>
      </c>
      <c r="U951" s="87">
        <v>0</v>
      </c>
      <c r="V951" s="87">
        <v>0</v>
      </c>
      <c r="W951" s="87">
        <f>+(S951/100)*R951</f>
        <v>0</v>
      </c>
      <c r="Z951" t="e">
        <v>#N/A</v>
      </c>
      <c r="AA951" t="e">
        <v>#N/A</v>
      </c>
    </row>
    <row r="952" spans="1:27">
      <c r="A952" s="51" t="s">
        <v>1170</v>
      </c>
      <c r="B952" s="51" t="s">
        <v>8</v>
      </c>
      <c r="C952" s="51">
        <v>5444761</v>
      </c>
      <c r="D952" s="51" t="s">
        <v>1171</v>
      </c>
      <c r="E952" s="80">
        <f>+IF(F952="x",1,0)+IF(G952="x",0.25,0)+IF(H952="x",1,0)+IF(I952="x",0.3,0)</f>
        <v>1</v>
      </c>
      <c r="F952" s="85" t="s">
        <v>3212</v>
      </c>
      <c r="G952" s="85"/>
      <c r="H952" s="85"/>
      <c r="I952" s="85"/>
      <c r="J952" s="48"/>
      <c r="K952" s="48"/>
      <c r="L952" s="89">
        <f>+L$5*E952</f>
        <v>1194.3324316200781</v>
      </c>
      <c r="M952" s="89">
        <f>+M$5*E952</f>
        <v>339.09242260294559</v>
      </c>
      <c r="N952" s="89">
        <f>+L952+M952</f>
        <v>1533.4248542230237</v>
      </c>
      <c r="O952" s="89">
        <f>+O$5*E952</f>
        <v>16954.621130147279</v>
      </c>
      <c r="P952" s="73" t="e">
        <v>#N/A</v>
      </c>
      <c r="Q952" s="48" t="e">
        <v>#N/A</v>
      </c>
      <c r="R952" s="87">
        <v>722.99511300880999</v>
      </c>
      <c r="S952" s="87">
        <v>0</v>
      </c>
      <c r="T952" s="87">
        <v>0</v>
      </c>
      <c r="U952" s="87">
        <v>0</v>
      </c>
      <c r="V952" s="87">
        <v>0</v>
      </c>
      <c r="W952" s="87">
        <f>+(S952/100)*R952</f>
        <v>0</v>
      </c>
      <c r="Z952" t="e">
        <v>#N/A</v>
      </c>
      <c r="AA952" t="e">
        <v>#N/A</v>
      </c>
    </row>
    <row r="953" spans="1:27">
      <c r="A953" s="51" t="s">
        <v>1172</v>
      </c>
      <c r="B953" s="51" t="s">
        <v>8</v>
      </c>
      <c r="C953" s="51">
        <v>5444762</v>
      </c>
      <c r="D953" s="51" t="s">
        <v>1173</v>
      </c>
      <c r="E953" s="80">
        <f>+IF(F953="x",1,0)+IF(G953="x",0.25,0)+IF(H953="x",1,0)+IF(I953="x",0.3,0)</f>
        <v>1</v>
      </c>
      <c r="F953" s="85" t="s">
        <v>3212</v>
      </c>
      <c r="G953" s="85"/>
      <c r="H953" s="85"/>
      <c r="I953" s="85"/>
      <c r="J953" s="48"/>
      <c r="K953" s="48"/>
      <c r="L953" s="89">
        <f>+L$5*E953</f>
        <v>1194.3324316200781</v>
      </c>
      <c r="M953" s="89">
        <f>+M$5*E953</f>
        <v>339.09242260294559</v>
      </c>
      <c r="N953" s="89">
        <f>+L953+M953</f>
        <v>1533.4248542230237</v>
      </c>
      <c r="O953" s="89">
        <f>+O$5*E953</f>
        <v>16954.621130147279</v>
      </c>
      <c r="P953" s="73" t="e">
        <v>#N/A</v>
      </c>
      <c r="Q953" s="48" t="e">
        <v>#N/A</v>
      </c>
      <c r="R953" s="87">
        <v>656.04086900703999</v>
      </c>
      <c r="S953" s="87">
        <v>0</v>
      </c>
      <c r="T953" s="87">
        <v>0</v>
      </c>
      <c r="U953" s="87">
        <v>0</v>
      </c>
      <c r="V953" s="87">
        <v>0</v>
      </c>
      <c r="W953" s="87">
        <f>+(S953/100)*R953</f>
        <v>0</v>
      </c>
      <c r="Z953" t="e">
        <v>#N/A</v>
      </c>
      <c r="AA953" t="e">
        <v>#N/A</v>
      </c>
    </row>
    <row r="954" spans="1:27">
      <c r="A954" s="51" t="s">
        <v>1174</v>
      </c>
      <c r="B954" s="51" t="s">
        <v>8</v>
      </c>
      <c r="C954" s="51">
        <v>5444764</v>
      </c>
      <c r="D954" s="51" t="s">
        <v>1175</v>
      </c>
      <c r="E954" s="80">
        <f>+IF(F954="x",1,0)+IF(G954="x",0.25,0)+IF(H954="x",1,0)+IF(I954="x",0.3,0)</f>
        <v>1</v>
      </c>
      <c r="F954" s="85" t="s">
        <v>3212</v>
      </c>
      <c r="G954" s="85"/>
      <c r="H954" s="85"/>
      <c r="I954" s="85"/>
      <c r="J954" s="48"/>
      <c r="K954" s="48"/>
      <c r="L954" s="89">
        <f>+L$5*E954</f>
        <v>1194.3324316200781</v>
      </c>
      <c r="M954" s="89">
        <f>+M$5*E954</f>
        <v>339.09242260294559</v>
      </c>
      <c r="N954" s="89">
        <f>+L954+M954</f>
        <v>1533.4248542230237</v>
      </c>
      <c r="O954" s="89">
        <f>+O$5*E954</f>
        <v>16954.621130147279</v>
      </c>
      <c r="P954" s="73" t="e">
        <v>#N/A</v>
      </c>
      <c r="Q954" s="48" t="e">
        <v>#N/A</v>
      </c>
      <c r="R954" s="87">
        <v>724.25073149317996</v>
      </c>
      <c r="S954" s="87">
        <v>0</v>
      </c>
      <c r="T954" s="87">
        <v>0</v>
      </c>
      <c r="U954" s="87">
        <v>0</v>
      </c>
      <c r="V954" s="87">
        <v>0</v>
      </c>
      <c r="W954" s="87">
        <f>+(S954/100)*R954</f>
        <v>0</v>
      </c>
      <c r="Z954" t="e">
        <v>#N/A</v>
      </c>
      <c r="AA954" t="e">
        <v>#N/A</v>
      </c>
    </row>
    <row r="955" spans="1:27">
      <c r="A955" s="51" t="s">
        <v>1176</v>
      </c>
      <c r="B955" s="51" t="s">
        <v>8</v>
      </c>
      <c r="C955" s="51">
        <v>5444756</v>
      </c>
      <c r="D955" s="51" t="s">
        <v>1177</v>
      </c>
      <c r="E955" s="80">
        <f>+IF(F955="x",1,0)+IF(G955="x",0.25,0)+IF(H955="x",1,0)+IF(I955="x",0.3,0)</f>
        <v>1</v>
      </c>
      <c r="F955" s="85" t="s">
        <v>3212</v>
      </c>
      <c r="G955" s="85"/>
      <c r="H955" s="85"/>
      <c r="I955" s="85"/>
      <c r="J955" s="48"/>
      <c r="K955" s="48"/>
      <c r="L955" s="89">
        <f>+L$5*E955</f>
        <v>1194.3324316200781</v>
      </c>
      <c r="M955" s="89">
        <f>+M$5*E955</f>
        <v>339.09242260294559</v>
      </c>
      <c r="N955" s="89">
        <f>+L955+M955</f>
        <v>1533.4248542230237</v>
      </c>
      <c r="O955" s="89">
        <f>+O$5*E955</f>
        <v>16954.621130147279</v>
      </c>
      <c r="P955" s="73" t="e">
        <v>#N/A</v>
      </c>
      <c r="Q955" s="48" t="e">
        <v>#N/A</v>
      </c>
      <c r="R955" s="87">
        <v>685.71333999167996</v>
      </c>
      <c r="S955" s="87">
        <v>0</v>
      </c>
      <c r="T955" s="87">
        <v>0</v>
      </c>
      <c r="U955" s="87">
        <v>0</v>
      </c>
      <c r="V955" s="87">
        <v>0</v>
      </c>
      <c r="W955" s="87">
        <f>+(S955/100)*R955</f>
        <v>0</v>
      </c>
      <c r="Z955" t="e">
        <v>#N/A</v>
      </c>
      <c r="AA955" t="e">
        <v>#N/A</v>
      </c>
    </row>
    <row r="956" spans="1:27">
      <c r="A956" s="51" t="s">
        <v>1178</v>
      </c>
      <c r="B956" s="51" t="s">
        <v>8</v>
      </c>
      <c r="C956" s="51">
        <v>5444760</v>
      </c>
      <c r="D956" s="51" t="s">
        <v>1179</v>
      </c>
      <c r="E956" s="80">
        <f>+IF(F956="x",1,0)+IF(G956="x",0.25,0)+IF(H956="x",1,0)+IF(I956="x",0.3,0)</f>
        <v>1</v>
      </c>
      <c r="F956" s="85" t="s">
        <v>3212</v>
      </c>
      <c r="G956" s="85"/>
      <c r="H956" s="85"/>
      <c r="I956" s="85"/>
      <c r="J956" s="48"/>
      <c r="K956" s="48"/>
      <c r="L956" s="89">
        <f>+L$5*E956</f>
        <v>1194.3324316200781</v>
      </c>
      <c r="M956" s="89">
        <f>+M$5*E956</f>
        <v>339.09242260294559</v>
      </c>
      <c r="N956" s="89">
        <f>+L956+M956</f>
        <v>1533.4248542230237</v>
      </c>
      <c r="O956" s="89">
        <f>+O$5*E956</f>
        <v>16954.621130147279</v>
      </c>
      <c r="P956" s="73" t="e">
        <v>#N/A</v>
      </c>
      <c r="Q956" s="48" t="e">
        <v>#N/A</v>
      </c>
      <c r="R956" s="87">
        <v>736.23687800830999</v>
      </c>
      <c r="S956" s="87">
        <v>0</v>
      </c>
      <c r="T956" s="87">
        <v>0</v>
      </c>
      <c r="U956" s="87">
        <v>0</v>
      </c>
      <c r="V956" s="87">
        <v>0</v>
      </c>
      <c r="W956" s="87">
        <f>+(S956/100)*R956</f>
        <v>0</v>
      </c>
      <c r="Z956" t="e">
        <v>#N/A</v>
      </c>
      <c r="AA956" t="e">
        <v>#N/A</v>
      </c>
    </row>
    <row r="957" spans="1:27">
      <c r="A957" s="51" t="s">
        <v>1180</v>
      </c>
      <c r="B957" s="51" t="s">
        <v>8</v>
      </c>
      <c r="C957" s="51">
        <v>5443747</v>
      </c>
      <c r="D957" s="51" t="s">
        <v>1181</v>
      </c>
      <c r="E957" s="80">
        <f>+IF(F957="x",1,0)+IF(G957="x",0.25,0)+IF(H957="x",1,0)+IF(I957="x",0.3,0)</f>
        <v>1</v>
      </c>
      <c r="F957" s="85" t="s">
        <v>3212</v>
      </c>
      <c r="G957" s="85"/>
      <c r="H957" s="85"/>
      <c r="I957" s="85"/>
      <c r="J957" s="48"/>
      <c r="K957" s="48"/>
      <c r="L957" s="89">
        <f>+L$5*E957</f>
        <v>1194.3324316200781</v>
      </c>
      <c r="M957" s="89">
        <f>+M$5*E957</f>
        <v>339.09242260294559</v>
      </c>
      <c r="N957" s="89">
        <f>+L957+M957</f>
        <v>1533.4248542230237</v>
      </c>
      <c r="O957" s="89">
        <f>+O$5*E957</f>
        <v>16954.621130147279</v>
      </c>
      <c r="P957" s="73" t="e">
        <v>#N/A</v>
      </c>
      <c r="Q957" s="48" t="e">
        <v>#N/A</v>
      </c>
      <c r="R957" s="87">
        <v>614.52231149520003</v>
      </c>
      <c r="S957" s="87">
        <v>0</v>
      </c>
      <c r="T957" s="87">
        <v>0</v>
      </c>
      <c r="U957" s="87">
        <v>0</v>
      </c>
      <c r="V957" s="87">
        <v>0</v>
      </c>
      <c r="W957" s="87">
        <f>+(S957/100)*R957</f>
        <v>0</v>
      </c>
      <c r="Z957" t="e">
        <v>#N/A</v>
      </c>
      <c r="AA957" t="e">
        <v>#N/A</v>
      </c>
    </row>
    <row r="958" spans="1:27">
      <c r="A958" s="52" t="s">
        <v>2128</v>
      </c>
      <c r="B958" s="52" t="s">
        <v>8</v>
      </c>
      <c r="C958" s="52">
        <v>5443917</v>
      </c>
      <c r="D958" s="52" t="s">
        <v>2129</v>
      </c>
      <c r="E958" s="80">
        <f>+IF(F958="x",1,0)+IF(G958="x",0.25,0)+IF(H958="x",1,0)+IF(I958="x",0.3,0)</f>
        <v>2.25</v>
      </c>
      <c r="F958" s="80" t="s">
        <v>3212</v>
      </c>
      <c r="G958" s="80" t="s">
        <v>3212</v>
      </c>
      <c r="H958" s="80" t="s">
        <v>3212</v>
      </c>
      <c r="I958" s="85"/>
      <c r="J958" s="48"/>
      <c r="K958" s="48"/>
      <c r="L958" s="89">
        <f>+L$5*E958</f>
        <v>2687.2479711451756</v>
      </c>
      <c r="M958" s="89">
        <f>+M$5*E958</f>
        <v>762.95795085662758</v>
      </c>
      <c r="N958" s="89">
        <f>+L958+M958</f>
        <v>3450.2059220018032</v>
      </c>
      <c r="O958" s="89">
        <f>+O$5*E958</f>
        <v>38147.897542831379</v>
      </c>
      <c r="P958" s="73">
        <v>2.133</v>
      </c>
      <c r="Q958" s="48" t="s">
        <v>3228</v>
      </c>
      <c r="R958" s="87">
        <v>1222.0952735008</v>
      </c>
      <c r="S958" s="87">
        <v>100</v>
      </c>
      <c r="T958" s="87">
        <v>0.25263878703116999</v>
      </c>
      <c r="U958" s="87">
        <v>0.78073060512543002</v>
      </c>
      <c r="V958" s="87">
        <v>0.39059279337104003</v>
      </c>
      <c r="W958" s="87">
        <f>+(S958/100)*R958</f>
        <v>1222.0952735008</v>
      </c>
      <c r="Z958" t="e">
        <v>#N/A</v>
      </c>
      <c r="AA958" t="e">
        <v>#N/A</v>
      </c>
    </row>
    <row r="959" spans="1:27">
      <c r="A959" s="52" t="s">
        <v>2130</v>
      </c>
      <c r="B959" s="52" t="s">
        <v>8</v>
      </c>
      <c r="C959" s="52">
        <v>5443916</v>
      </c>
      <c r="D959" s="52" t="s">
        <v>2131</v>
      </c>
      <c r="E959" s="80">
        <f>+IF(F959="x",1,0)+IF(G959="x",0.25,0)+IF(H959="x",1,0)+IF(I959="x",0.3,0)</f>
        <v>1.25</v>
      </c>
      <c r="F959" s="80" t="s">
        <v>3212</v>
      </c>
      <c r="G959" s="80" t="s">
        <v>3212</v>
      </c>
      <c r="H959" s="85"/>
      <c r="I959" s="85"/>
      <c r="J959" s="48"/>
      <c r="K959" s="48"/>
      <c r="L959" s="89">
        <f>+L$5*E959</f>
        <v>1492.9155395250975</v>
      </c>
      <c r="M959" s="89">
        <f>+M$5*E959</f>
        <v>423.86552825368199</v>
      </c>
      <c r="N959" s="89">
        <f>+L959+M959</f>
        <v>1916.7810677787795</v>
      </c>
      <c r="O959" s="89">
        <f>+O$5*E959</f>
        <v>21193.276412684099</v>
      </c>
      <c r="P959" s="73">
        <v>2.282</v>
      </c>
      <c r="Q959" s="48" t="s">
        <v>3228</v>
      </c>
      <c r="R959" s="87">
        <v>1085.4740540062</v>
      </c>
      <c r="S959" s="87">
        <v>100</v>
      </c>
      <c r="T959" s="87">
        <v>0.23098102211952001</v>
      </c>
      <c r="U959" s="87">
        <v>0.87125158309937001</v>
      </c>
      <c r="V959" s="87">
        <v>0.45136559993591002</v>
      </c>
      <c r="W959" s="87">
        <f>+(S959/100)*R959</f>
        <v>1085.4740540062</v>
      </c>
      <c r="Z959" t="e">
        <v>#N/A</v>
      </c>
      <c r="AA959" t="e">
        <v>#N/A</v>
      </c>
    </row>
    <row r="960" spans="1:27">
      <c r="A960" s="52" t="s">
        <v>2132</v>
      </c>
      <c r="B960" s="52" t="s">
        <v>8</v>
      </c>
      <c r="C960" s="52">
        <v>5443902</v>
      </c>
      <c r="D960" s="52" t="s">
        <v>2133</v>
      </c>
      <c r="E960" s="80">
        <f>+IF(F960="x",1,0)+IF(G960="x",0.25,0)+IF(H960="x",1,0)+IF(I960="x",0.3,0)</f>
        <v>2.25</v>
      </c>
      <c r="F960" s="80" t="s">
        <v>3212</v>
      </c>
      <c r="G960" s="80" t="s">
        <v>3212</v>
      </c>
      <c r="H960" s="80" t="s">
        <v>3212</v>
      </c>
      <c r="I960" s="85"/>
      <c r="J960" s="48"/>
      <c r="K960" s="48"/>
      <c r="L960" s="89">
        <f>+L$5*E960</f>
        <v>2687.2479711451756</v>
      </c>
      <c r="M960" s="89">
        <f>+M$5*E960</f>
        <v>762.95795085662758</v>
      </c>
      <c r="N960" s="89">
        <f>+L960+M960</f>
        <v>3450.2059220018032</v>
      </c>
      <c r="O960" s="89">
        <f>+O$5*E960</f>
        <v>38147.897542831379</v>
      </c>
      <c r="P960" s="73">
        <v>2.0569999999999999</v>
      </c>
      <c r="Q960" s="48" t="s">
        <v>3228</v>
      </c>
      <c r="R960" s="87">
        <v>1070.8596454926001</v>
      </c>
      <c r="S960" s="87">
        <v>100</v>
      </c>
      <c r="T960" s="87">
        <v>0.26441386342049</v>
      </c>
      <c r="U960" s="87">
        <v>0.55984252691268999</v>
      </c>
      <c r="V960" s="87">
        <v>0.39517420157790001</v>
      </c>
      <c r="W960" s="87">
        <f>+(S960/100)*R960</f>
        <v>1070.8596454926001</v>
      </c>
      <c r="Z960" t="e">
        <v>#N/A</v>
      </c>
      <c r="AA960" t="e">
        <v>#N/A</v>
      </c>
    </row>
    <row r="961" spans="1:27">
      <c r="A961" s="52" t="s">
        <v>2134</v>
      </c>
      <c r="B961" s="52" t="s">
        <v>8</v>
      </c>
      <c r="C961" s="52">
        <v>5443903</v>
      </c>
      <c r="D961" s="52" t="s">
        <v>2135</v>
      </c>
      <c r="E961" s="80">
        <f>+IF(F961="x",1,0)+IF(G961="x",0.25,0)+IF(H961="x",1,0)+IF(I961="x",0.3,0)</f>
        <v>2.25</v>
      </c>
      <c r="F961" s="80" t="s">
        <v>3212</v>
      </c>
      <c r="G961" s="80" t="s">
        <v>3212</v>
      </c>
      <c r="H961" s="80" t="s">
        <v>3212</v>
      </c>
      <c r="I961" s="85"/>
      <c r="J961" s="48"/>
      <c r="K961" s="48"/>
      <c r="L961" s="89">
        <f>+L$5*E961</f>
        <v>2687.2479711451756</v>
      </c>
      <c r="M961" s="89">
        <f>+M$5*E961</f>
        <v>762.95795085662758</v>
      </c>
      <c r="N961" s="89">
        <f>+L961+M961</f>
        <v>3450.2059220018032</v>
      </c>
      <c r="O961" s="89">
        <f>+O$5*E961</f>
        <v>38147.897542831379</v>
      </c>
      <c r="P961" s="73">
        <v>2.0009999999999999</v>
      </c>
      <c r="Q961" s="48" t="s">
        <v>3228</v>
      </c>
      <c r="R961" s="87">
        <v>951.82729099993003</v>
      </c>
      <c r="S961" s="87">
        <v>100</v>
      </c>
      <c r="T961" s="87">
        <v>0.25947254896164001</v>
      </c>
      <c r="U961" s="87">
        <v>0.58591592311858998</v>
      </c>
      <c r="V961" s="87">
        <v>0.44058079375914999</v>
      </c>
      <c r="W961" s="87">
        <f>+(S961/100)*R961</f>
        <v>951.82729099993003</v>
      </c>
      <c r="Z961" t="e">
        <v>#N/A</v>
      </c>
      <c r="AA961" t="e">
        <v>#N/A</v>
      </c>
    </row>
    <row r="962" spans="1:27">
      <c r="A962" s="52" t="s">
        <v>2136</v>
      </c>
      <c r="B962" s="52" t="s">
        <v>8</v>
      </c>
      <c r="C962" s="52">
        <v>5443897</v>
      </c>
      <c r="D962" s="52" t="s">
        <v>2137</v>
      </c>
      <c r="E962" s="80">
        <f>+IF(F962="x",1,0)+IF(G962="x",0.25,0)+IF(H962="x",1,0)+IF(I962="x",0.3,0)</f>
        <v>2.25</v>
      </c>
      <c r="F962" s="80" t="s">
        <v>3212</v>
      </c>
      <c r="G962" s="80" t="s">
        <v>3212</v>
      </c>
      <c r="H962" s="80" t="s">
        <v>3212</v>
      </c>
      <c r="I962" s="85"/>
      <c r="J962" s="48"/>
      <c r="K962" s="48"/>
      <c r="L962" s="89">
        <f>+L$5*E962</f>
        <v>2687.2479711451756</v>
      </c>
      <c r="M962" s="89">
        <f>+M$5*E962</f>
        <v>762.95795085662758</v>
      </c>
      <c r="N962" s="89">
        <f>+L962+M962</f>
        <v>3450.2059220018032</v>
      </c>
      <c r="O962" s="89">
        <f>+O$5*E962</f>
        <v>38147.897542831379</v>
      </c>
      <c r="P962" s="73">
        <v>1.9970000000000001</v>
      </c>
      <c r="Q962" s="48" t="s">
        <v>3228</v>
      </c>
      <c r="R962" s="87">
        <v>951.81282449774994</v>
      </c>
      <c r="S962" s="87">
        <v>100</v>
      </c>
      <c r="T962" s="87">
        <v>0.16348452866077001</v>
      </c>
      <c r="U962" s="87">
        <v>0.57025086879730003</v>
      </c>
      <c r="V962" s="87">
        <v>0.38055160419737999</v>
      </c>
      <c r="W962" s="87">
        <f>+(S962/100)*R962</f>
        <v>951.81282449774994</v>
      </c>
      <c r="Z962" t="e">
        <v>#N/A</v>
      </c>
      <c r="AA962" t="e">
        <v>#N/A</v>
      </c>
    </row>
    <row r="963" spans="1:27">
      <c r="A963" s="52" t="s">
        <v>2138</v>
      </c>
      <c r="B963" s="52" t="s">
        <v>8</v>
      </c>
      <c r="C963" s="52">
        <v>5443896</v>
      </c>
      <c r="D963" s="52" t="s">
        <v>2139</v>
      </c>
      <c r="E963" s="80">
        <f>+IF(F963="x",1,0)+IF(G963="x",0.25,0)+IF(H963="x",1,0)+IF(I963="x",0.3,0)</f>
        <v>2.25</v>
      </c>
      <c r="F963" s="80" t="s">
        <v>3212</v>
      </c>
      <c r="G963" s="80" t="s">
        <v>3212</v>
      </c>
      <c r="H963" s="80" t="s">
        <v>3212</v>
      </c>
      <c r="I963" s="85"/>
      <c r="J963" s="48"/>
      <c r="K963" s="48"/>
      <c r="L963" s="89">
        <f>+L$5*E963</f>
        <v>2687.2479711451756</v>
      </c>
      <c r="M963" s="89">
        <f>+M$5*E963</f>
        <v>762.95795085662758</v>
      </c>
      <c r="N963" s="89">
        <f>+L963+M963</f>
        <v>3450.2059220018032</v>
      </c>
      <c r="O963" s="89">
        <f>+O$5*E963</f>
        <v>38147.897542831379</v>
      </c>
      <c r="P963" s="73">
        <v>1.752</v>
      </c>
      <c r="Q963" s="48" t="s">
        <v>3228</v>
      </c>
      <c r="R963" s="87">
        <v>859.77991648969999</v>
      </c>
      <c r="S963" s="87">
        <v>100</v>
      </c>
      <c r="T963" s="87">
        <v>0.44987156987190002</v>
      </c>
      <c r="U963" s="87">
        <v>0.60200154781341997</v>
      </c>
      <c r="V963" s="87">
        <v>0.54255867897304999</v>
      </c>
      <c r="W963" s="87">
        <f>+(S963/100)*R963</f>
        <v>859.77991648969999</v>
      </c>
      <c r="Z963" t="e">
        <v>#N/A</v>
      </c>
      <c r="AA963" t="e">
        <v>#N/A</v>
      </c>
    </row>
    <row r="964" spans="1:27">
      <c r="A964" s="52" t="s">
        <v>2140</v>
      </c>
      <c r="B964" s="52" t="s">
        <v>8</v>
      </c>
      <c r="C964" s="52">
        <v>5443882</v>
      </c>
      <c r="D964" s="52" t="s">
        <v>2141</v>
      </c>
      <c r="E964" s="80">
        <f>+IF(F964="x",1,0)+IF(G964="x",0.25,0)+IF(H964="x",1,0)+IF(I964="x",0.3,0)</f>
        <v>2.25</v>
      </c>
      <c r="F964" s="80" t="s">
        <v>3212</v>
      </c>
      <c r="G964" s="80" t="s">
        <v>3212</v>
      </c>
      <c r="H964" s="80" t="s">
        <v>3212</v>
      </c>
      <c r="I964" s="85"/>
      <c r="J964" s="48"/>
      <c r="K964" s="48"/>
      <c r="L964" s="89">
        <f>+L$5*E964</f>
        <v>2687.2479711451756</v>
      </c>
      <c r="M964" s="89">
        <f>+M$5*E964</f>
        <v>762.95795085662758</v>
      </c>
      <c r="N964" s="89">
        <f>+L964+M964</f>
        <v>3450.2059220018032</v>
      </c>
      <c r="O964" s="89">
        <f>+O$5*E964</f>
        <v>38147.897542831379</v>
      </c>
      <c r="P964" s="73">
        <v>2.0950000000000002</v>
      </c>
      <c r="Q964" s="48" t="s">
        <v>3228</v>
      </c>
      <c r="R964" s="87">
        <v>1155.7287589960999</v>
      </c>
      <c r="S964" s="87">
        <v>94.808499999999995</v>
      </c>
      <c r="T964" s="87">
        <v>6.7706771194934998E-2</v>
      </c>
      <c r="U964" s="87">
        <v>0.43000110983848999</v>
      </c>
      <c r="V964" s="87">
        <v>0.23851797759904</v>
      </c>
      <c r="W964" s="87">
        <f>+(S964/100)*R964</f>
        <v>1095.7291004728174</v>
      </c>
      <c r="Z964" t="e">
        <v>#N/A</v>
      </c>
      <c r="AA964" t="e">
        <v>#N/A</v>
      </c>
    </row>
    <row r="965" spans="1:27">
      <c r="A965" s="52" t="s">
        <v>2142</v>
      </c>
      <c r="B965" s="52" t="s">
        <v>8</v>
      </c>
      <c r="C965" s="52">
        <v>5443883</v>
      </c>
      <c r="D965" s="52" t="s">
        <v>2143</v>
      </c>
      <c r="E965" s="80">
        <f>+IF(F965="x",1,0)+IF(G965="x",0.25,0)+IF(H965="x",1,0)+IF(I965="x",0.3,0)</f>
        <v>2.25</v>
      </c>
      <c r="F965" s="80" t="s">
        <v>3212</v>
      </c>
      <c r="G965" s="80" t="s">
        <v>3212</v>
      </c>
      <c r="H965" s="80" t="s">
        <v>3212</v>
      </c>
      <c r="I965" s="85"/>
      <c r="J965" s="48"/>
      <c r="K965" s="48"/>
      <c r="L965" s="89">
        <f>+L$5*E965</f>
        <v>2687.2479711451756</v>
      </c>
      <c r="M965" s="89">
        <f>+M$5*E965</f>
        <v>762.95795085662758</v>
      </c>
      <c r="N965" s="89">
        <f>+L965+M965</f>
        <v>3450.2059220018032</v>
      </c>
      <c r="O965" s="89">
        <f>+O$5*E965</f>
        <v>38147.897542831379</v>
      </c>
      <c r="P965" s="73">
        <v>1.9710000000000001</v>
      </c>
      <c r="Q965" s="48" t="s">
        <v>3228</v>
      </c>
      <c r="R965" s="87">
        <v>917.82583399010002</v>
      </c>
      <c r="S965" s="87">
        <v>100</v>
      </c>
      <c r="T965" s="87">
        <v>0.31582477688789001</v>
      </c>
      <c r="U965" s="87">
        <v>0.4869841337204</v>
      </c>
      <c r="V965" s="87">
        <v>0.41297545273075997</v>
      </c>
      <c r="W965" s="87">
        <f>+(S965/100)*R965</f>
        <v>917.82583399010002</v>
      </c>
      <c r="Z965" t="e">
        <v>#N/A</v>
      </c>
      <c r="AA965" t="e">
        <v>#N/A</v>
      </c>
    </row>
    <row r="966" spans="1:27">
      <c r="A966" s="52" t="s">
        <v>2144</v>
      </c>
      <c r="B966" s="52" t="s">
        <v>8</v>
      </c>
      <c r="C966" s="52">
        <v>5443915</v>
      </c>
      <c r="D966" s="52" t="s">
        <v>2145</v>
      </c>
      <c r="E966" s="80">
        <f>+IF(F966="x",1,0)+IF(G966="x",0.25,0)+IF(H966="x",1,0)+IF(I966="x",0.3,0)</f>
        <v>2.25</v>
      </c>
      <c r="F966" s="80" t="s">
        <v>3212</v>
      </c>
      <c r="G966" s="80" t="s">
        <v>3212</v>
      </c>
      <c r="H966" s="80" t="s">
        <v>3212</v>
      </c>
      <c r="I966" s="85"/>
      <c r="J966" s="48"/>
      <c r="K966" s="48"/>
      <c r="L966" s="89">
        <f>+L$5*E966</f>
        <v>2687.2479711451756</v>
      </c>
      <c r="M966" s="89">
        <f>+M$5*E966</f>
        <v>762.95795085662758</v>
      </c>
      <c r="N966" s="89">
        <f>+L966+M966</f>
        <v>3450.2059220018032</v>
      </c>
      <c r="O966" s="89">
        <f>+O$5*E966</f>
        <v>38147.897542831379</v>
      </c>
      <c r="P966" s="73">
        <v>2.0419999999999998</v>
      </c>
      <c r="Q966" s="48" t="s">
        <v>3228</v>
      </c>
      <c r="R966" s="87">
        <v>1085.5141345060999</v>
      </c>
      <c r="S966" s="87">
        <v>100</v>
      </c>
      <c r="T966" s="87">
        <v>0.22908860445022999</v>
      </c>
      <c r="U966" s="87">
        <v>0.95125913619994995</v>
      </c>
      <c r="V966" s="87">
        <v>0.48130420642265997</v>
      </c>
      <c r="W966" s="87">
        <f>+(S966/100)*R966</f>
        <v>1085.5141345060999</v>
      </c>
      <c r="Z966" t="e">
        <v>#N/A</v>
      </c>
      <c r="AA966" t="e">
        <v>#N/A</v>
      </c>
    </row>
    <row r="967" spans="1:27">
      <c r="A967" s="52" t="s">
        <v>2160</v>
      </c>
      <c r="B967" s="52" t="s">
        <v>8</v>
      </c>
      <c r="C967" s="52">
        <v>5443894</v>
      </c>
      <c r="D967" s="52" t="s">
        <v>2161</v>
      </c>
      <c r="E967" s="80">
        <f>+IF(F967="x",1,0)+IF(G967="x",0.25,0)+IF(H967="x",1,0)+IF(I967="x",0.3,0)</f>
        <v>2.25</v>
      </c>
      <c r="F967" s="80" t="s">
        <v>3212</v>
      </c>
      <c r="G967" s="80" t="s">
        <v>3212</v>
      </c>
      <c r="H967" s="80" t="s">
        <v>3212</v>
      </c>
      <c r="I967" s="85"/>
      <c r="J967" s="48"/>
      <c r="K967" s="48"/>
      <c r="L967" s="89">
        <f>+L$5*E967</f>
        <v>2687.2479711451756</v>
      </c>
      <c r="M967" s="89">
        <f>+M$5*E967</f>
        <v>762.95795085662758</v>
      </c>
      <c r="N967" s="89">
        <f>+L967+M967</f>
        <v>3450.2059220018032</v>
      </c>
      <c r="O967" s="89">
        <f>+O$5*E967</f>
        <v>38147.897542831379</v>
      </c>
      <c r="P967" s="73">
        <v>1.903</v>
      </c>
      <c r="Q967" s="48" t="s">
        <v>3228</v>
      </c>
      <c r="R967" s="87">
        <v>1049.1339114939999</v>
      </c>
      <c r="S967" s="87">
        <v>100</v>
      </c>
      <c r="T967" s="87">
        <v>0.34294953942299</v>
      </c>
      <c r="U967" s="87">
        <v>0.61219960451125999</v>
      </c>
      <c r="V967" s="87">
        <v>0.49211244163762002</v>
      </c>
      <c r="W967" s="87">
        <f>+(S967/100)*R967</f>
        <v>1049.1339114939999</v>
      </c>
      <c r="Z967" t="e">
        <v>#N/A</v>
      </c>
      <c r="AA967" t="e">
        <v>#N/A</v>
      </c>
    </row>
    <row r="968" spans="1:27">
      <c r="A968" s="52" t="s">
        <v>2162</v>
      </c>
      <c r="B968" s="52" t="s">
        <v>8</v>
      </c>
      <c r="C968" s="52">
        <v>5443893</v>
      </c>
      <c r="D968" s="52" t="s">
        <v>2163</v>
      </c>
      <c r="E968" s="80">
        <f>+IF(F968="x",1,0)+IF(G968="x",0.25,0)+IF(H968="x",1,0)+IF(I968="x",0.3,0)</f>
        <v>2.25</v>
      </c>
      <c r="F968" s="80" t="s">
        <v>3212</v>
      </c>
      <c r="G968" s="80" t="s">
        <v>3212</v>
      </c>
      <c r="H968" s="80" t="s">
        <v>3212</v>
      </c>
      <c r="I968" s="85"/>
      <c r="J968" s="48"/>
      <c r="K968" s="48"/>
      <c r="L968" s="89">
        <f>+L$5*E968</f>
        <v>2687.2479711451756</v>
      </c>
      <c r="M968" s="89">
        <f>+M$5*E968</f>
        <v>762.95795085662758</v>
      </c>
      <c r="N968" s="89">
        <f>+L968+M968</f>
        <v>3450.2059220018032</v>
      </c>
      <c r="O968" s="89">
        <f>+O$5*E968</f>
        <v>38147.897542831379</v>
      </c>
      <c r="P968" s="73">
        <v>1.8360000000000001</v>
      </c>
      <c r="Q968" s="48" t="s">
        <v>3228</v>
      </c>
      <c r="R968" s="87">
        <v>883.77705449458006</v>
      </c>
      <c r="S968" s="87">
        <v>100</v>
      </c>
      <c r="T968" s="87">
        <v>0.45407694578170998</v>
      </c>
      <c r="U968" s="87">
        <v>0.70566439628600997</v>
      </c>
      <c r="V968" s="87">
        <v>0.62585832773506</v>
      </c>
      <c r="W968" s="87">
        <f>+(S968/100)*R968</f>
        <v>883.77705449458006</v>
      </c>
      <c r="Z968" t="e">
        <v>#N/A</v>
      </c>
      <c r="AA968" t="e">
        <v>#N/A</v>
      </c>
    </row>
    <row r="969" spans="1:27">
      <c r="A969" s="52" t="s">
        <v>2164</v>
      </c>
      <c r="B969" s="52" t="s">
        <v>8</v>
      </c>
      <c r="C969" s="52">
        <v>5443886</v>
      </c>
      <c r="D969" s="52" t="s">
        <v>2165</v>
      </c>
      <c r="E969" s="80">
        <f>+IF(F969="x",1,0)+IF(G969="x",0.25,0)+IF(H969="x",1,0)+IF(I969="x",0.3,0)</f>
        <v>2.25</v>
      </c>
      <c r="F969" s="80" t="s">
        <v>3212</v>
      </c>
      <c r="G969" s="80" t="s">
        <v>3212</v>
      </c>
      <c r="H969" s="80" t="s">
        <v>3212</v>
      </c>
      <c r="I969" s="85"/>
      <c r="J969" s="48"/>
      <c r="K969" s="48"/>
      <c r="L969" s="89">
        <f>+L$5*E969</f>
        <v>2687.2479711451756</v>
      </c>
      <c r="M969" s="89">
        <f>+M$5*E969</f>
        <v>762.95795085662758</v>
      </c>
      <c r="N969" s="89">
        <f>+L969+M969</f>
        <v>3450.2059220018032</v>
      </c>
      <c r="O969" s="89">
        <f>+O$5*E969</f>
        <v>38147.897542831379</v>
      </c>
      <c r="P969" s="73">
        <v>1.9910000000000001</v>
      </c>
      <c r="Q969" s="48" t="s">
        <v>3228</v>
      </c>
      <c r="R969" s="87">
        <v>883.76108349698995</v>
      </c>
      <c r="S969" s="87">
        <v>100</v>
      </c>
      <c r="T969" s="87">
        <v>0.33653631806374001</v>
      </c>
      <c r="U969" s="87">
        <v>0.64784026145935003</v>
      </c>
      <c r="V969" s="87">
        <v>0.45175283661846</v>
      </c>
      <c r="W969" s="87">
        <f>+(S969/100)*R969</f>
        <v>883.76108349698995</v>
      </c>
      <c r="Z969" t="e">
        <v>#N/A</v>
      </c>
      <c r="AA969" t="e">
        <v>#N/A</v>
      </c>
    </row>
    <row r="970" spans="1:27">
      <c r="A970" s="52" t="s">
        <v>2166</v>
      </c>
      <c r="B970" s="52" t="s">
        <v>8</v>
      </c>
      <c r="C970" s="52">
        <v>5443885</v>
      </c>
      <c r="D970" s="52" t="s">
        <v>2167</v>
      </c>
      <c r="E970" s="80">
        <f>+IF(F970="x",1,0)+IF(G970="x",0.25,0)+IF(H970="x",1,0)+IF(I970="x",0.3,0)</f>
        <v>2.25</v>
      </c>
      <c r="F970" s="80" t="s">
        <v>3212</v>
      </c>
      <c r="G970" s="80" t="s">
        <v>3212</v>
      </c>
      <c r="H970" s="80" t="s">
        <v>3212</v>
      </c>
      <c r="I970" s="85"/>
      <c r="J970" s="48"/>
      <c r="K970" s="48"/>
      <c r="L970" s="89">
        <f>+L$5*E970</f>
        <v>2687.2479711451756</v>
      </c>
      <c r="M970" s="89">
        <f>+M$5*E970</f>
        <v>762.95795085662758</v>
      </c>
      <c r="N970" s="89">
        <f>+L970+M970</f>
        <v>3450.2059220018032</v>
      </c>
      <c r="O970" s="89">
        <f>+O$5*E970</f>
        <v>38147.897542831379</v>
      </c>
      <c r="P970" s="73">
        <v>2.0939999999999999</v>
      </c>
      <c r="Q970" s="48" t="s">
        <v>3228</v>
      </c>
      <c r="R970" s="87">
        <v>1189.2836399847999</v>
      </c>
      <c r="S970" s="87">
        <v>100</v>
      </c>
      <c r="T970" s="87">
        <v>0.24401773512363001</v>
      </c>
      <c r="U970" s="87">
        <v>0.43368080258369002</v>
      </c>
      <c r="V970" s="87">
        <v>0.32280063945366999</v>
      </c>
      <c r="W970" s="87">
        <f>+(S970/100)*R970</f>
        <v>1189.2836399847999</v>
      </c>
      <c r="Z970" t="e">
        <v>#N/A</v>
      </c>
      <c r="AA970" t="e">
        <v>#N/A</v>
      </c>
    </row>
    <row r="971" spans="1:27">
      <c r="A971" s="52" t="s">
        <v>2146</v>
      </c>
      <c r="B971" s="52" t="s">
        <v>8</v>
      </c>
      <c r="C971" s="52">
        <v>5443914</v>
      </c>
      <c r="D971" s="52" t="s">
        <v>2147</v>
      </c>
      <c r="E971" s="80">
        <f>+IF(F971="x",1,0)+IF(G971="x",0.25,0)+IF(H971="x",1,0)+IF(I971="x",0.3,0)</f>
        <v>2.25</v>
      </c>
      <c r="F971" s="80" t="s">
        <v>3212</v>
      </c>
      <c r="G971" s="80" t="s">
        <v>3212</v>
      </c>
      <c r="H971" s="80" t="s">
        <v>3212</v>
      </c>
      <c r="I971" s="85"/>
      <c r="J971" s="48"/>
      <c r="K971" s="48"/>
      <c r="L971" s="89">
        <f>+L$5*E971</f>
        <v>2687.2479711451756</v>
      </c>
      <c r="M971" s="89">
        <f>+M$5*E971</f>
        <v>762.95795085662758</v>
      </c>
      <c r="N971" s="89">
        <f>+L971+M971</f>
        <v>3450.2059220018032</v>
      </c>
      <c r="O971" s="89">
        <f>+O$5*E971</f>
        <v>38147.897542831379</v>
      </c>
      <c r="P971" s="73">
        <v>1.83</v>
      </c>
      <c r="Q971" s="48" t="s">
        <v>3228</v>
      </c>
      <c r="R971" s="87">
        <v>1178.9431914976999</v>
      </c>
      <c r="S971" s="87">
        <v>100</v>
      </c>
      <c r="T971" s="87">
        <v>0.55406010150909002</v>
      </c>
      <c r="U971" s="87">
        <v>0.95788264274597001</v>
      </c>
      <c r="V971" s="87">
        <v>0.66698590384200995</v>
      </c>
      <c r="W971" s="87">
        <f>+(S971/100)*R971</f>
        <v>1178.9431914976999</v>
      </c>
      <c r="Z971" t="e">
        <v>#N/A</v>
      </c>
      <c r="AA971" t="e">
        <v>#N/A</v>
      </c>
    </row>
    <row r="972" spans="1:27">
      <c r="A972" s="52" t="s">
        <v>2148</v>
      </c>
      <c r="B972" s="52" t="s">
        <v>8</v>
      </c>
      <c r="C972" s="52">
        <v>5443904</v>
      </c>
      <c r="D972" s="52" t="s">
        <v>2149</v>
      </c>
      <c r="E972" s="80">
        <f>+IF(F972="x",1,0)+IF(G972="x",0.25,0)+IF(H972="x",1,0)+IF(I972="x",0.3,0)</f>
        <v>2.25</v>
      </c>
      <c r="F972" s="80" t="s">
        <v>3212</v>
      </c>
      <c r="G972" s="80" t="s">
        <v>3212</v>
      </c>
      <c r="H972" s="80" t="s">
        <v>3212</v>
      </c>
      <c r="I972" s="85"/>
      <c r="J972" s="48"/>
      <c r="K972" s="48"/>
      <c r="L972" s="89">
        <f>+L$5*E972</f>
        <v>2687.2479711451756</v>
      </c>
      <c r="M972" s="89">
        <f>+M$5*E972</f>
        <v>762.95795085662758</v>
      </c>
      <c r="N972" s="89">
        <f>+L972+M972</f>
        <v>3450.2059220018032</v>
      </c>
      <c r="O972" s="89">
        <f>+O$5*E972</f>
        <v>38147.897542831379</v>
      </c>
      <c r="P972" s="73">
        <v>1.865</v>
      </c>
      <c r="Q972" s="48" t="s">
        <v>3228</v>
      </c>
      <c r="R972" s="87">
        <v>951.83138749879004</v>
      </c>
      <c r="S972" s="87">
        <v>100</v>
      </c>
      <c r="T972" s="87">
        <v>0.28838458657264998</v>
      </c>
      <c r="U972" s="87">
        <v>0.70671576261519997</v>
      </c>
      <c r="V972" s="87">
        <v>0.53779875821444001</v>
      </c>
      <c r="W972" s="87">
        <f>+(S972/100)*R972</f>
        <v>951.83138749879004</v>
      </c>
      <c r="Z972" t="e">
        <v>#N/A</v>
      </c>
      <c r="AA972" t="e">
        <v>#N/A</v>
      </c>
    </row>
    <row r="973" spans="1:27">
      <c r="A973" s="52" t="s">
        <v>2150</v>
      </c>
      <c r="B973" s="52" t="s">
        <v>8</v>
      </c>
      <c r="C973" s="52">
        <v>5443913</v>
      </c>
      <c r="D973" s="52" t="s">
        <v>2151</v>
      </c>
      <c r="E973" s="80">
        <f>+IF(F973="x",1,0)+IF(G973="x",0.25,0)+IF(H973="x",1,0)+IF(I973="x",0.3,0)</f>
        <v>2.25</v>
      </c>
      <c r="F973" s="80" t="s">
        <v>3212</v>
      </c>
      <c r="G973" s="80" t="s">
        <v>3212</v>
      </c>
      <c r="H973" s="80" t="s">
        <v>3212</v>
      </c>
      <c r="I973" s="85"/>
      <c r="J973" s="48"/>
      <c r="K973" s="48"/>
      <c r="L973" s="89">
        <f>+L$5*E973</f>
        <v>2687.2479711451756</v>
      </c>
      <c r="M973" s="89">
        <f>+M$5*E973</f>
        <v>762.95795085662758</v>
      </c>
      <c r="N973" s="89">
        <f>+L973+M973</f>
        <v>3450.2059220018032</v>
      </c>
      <c r="O973" s="89">
        <f>+O$5*E973</f>
        <v>38147.897542831379</v>
      </c>
      <c r="P973" s="73">
        <v>1.6419999999999999</v>
      </c>
      <c r="Q973" s="48" t="s">
        <v>3228</v>
      </c>
      <c r="R973" s="87">
        <v>987.78139900984002</v>
      </c>
      <c r="S973" s="87">
        <v>100</v>
      </c>
      <c r="T973" s="87">
        <v>0.59253942966461004</v>
      </c>
      <c r="U973" s="87">
        <v>0.88828343153</v>
      </c>
      <c r="V973" s="87">
        <v>0.71411816361024005</v>
      </c>
      <c r="W973" s="87">
        <f>+(S973/100)*R973</f>
        <v>987.78139900984002</v>
      </c>
      <c r="Z973" t="e">
        <v>#N/A</v>
      </c>
      <c r="AA973" t="e">
        <v>#N/A</v>
      </c>
    </row>
    <row r="974" spans="1:27">
      <c r="A974" s="52" t="s">
        <v>2152</v>
      </c>
      <c r="B974" s="52" t="s">
        <v>8</v>
      </c>
      <c r="C974" s="52">
        <v>5443895</v>
      </c>
      <c r="D974" s="52" t="s">
        <v>2153</v>
      </c>
      <c r="E974" s="80">
        <f>+IF(F974="x",1,0)+IF(G974="x",0.25,0)+IF(H974="x",1,0)+IF(I974="x",0.3,0)</f>
        <v>2.25</v>
      </c>
      <c r="F974" s="80" t="s">
        <v>3212</v>
      </c>
      <c r="G974" s="80" t="s">
        <v>3212</v>
      </c>
      <c r="H974" s="80" t="s">
        <v>3212</v>
      </c>
      <c r="I974" s="85"/>
      <c r="J974" s="48"/>
      <c r="K974" s="48"/>
      <c r="L974" s="89">
        <f>+L$5*E974</f>
        <v>2687.2479711451756</v>
      </c>
      <c r="M974" s="89">
        <f>+M$5*E974</f>
        <v>762.95795085662758</v>
      </c>
      <c r="N974" s="89">
        <f>+L974+M974</f>
        <v>3450.2059220018032</v>
      </c>
      <c r="O974" s="89">
        <f>+O$5*E974</f>
        <v>38147.897542831379</v>
      </c>
      <c r="P974" s="73">
        <v>2.0019999999999998</v>
      </c>
      <c r="Q974" s="48" t="s">
        <v>3228</v>
      </c>
      <c r="R974" s="87">
        <v>951.81991199872004</v>
      </c>
      <c r="S974" s="87">
        <v>100</v>
      </c>
      <c r="T974" s="87">
        <v>0.44839966297150002</v>
      </c>
      <c r="U974" s="87">
        <v>0.60526072978973</v>
      </c>
      <c r="V974" s="87">
        <v>0.50391119453405997</v>
      </c>
      <c r="W974" s="87">
        <f>+(S974/100)*R974</f>
        <v>951.81991199872004</v>
      </c>
      <c r="Z974" t="e">
        <v>#N/A</v>
      </c>
      <c r="AA974" t="e">
        <v>#N/A</v>
      </c>
    </row>
    <row r="975" spans="1:27">
      <c r="A975" s="52" t="s">
        <v>2154</v>
      </c>
      <c r="B975" s="52" t="s">
        <v>8</v>
      </c>
      <c r="C975" s="52">
        <v>5443906</v>
      </c>
      <c r="D975" s="52" t="s">
        <v>2155</v>
      </c>
      <c r="E975" s="80">
        <f>+IF(F975="x",1,0)+IF(G975="x",0.25,0)+IF(H975="x",1,0)+IF(I975="x",0.3,0)</f>
        <v>2.25</v>
      </c>
      <c r="F975" s="80" t="s">
        <v>3212</v>
      </c>
      <c r="G975" s="80" t="s">
        <v>3212</v>
      </c>
      <c r="H975" s="80" t="s">
        <v>3212</v>
      </c>
      <c r="I975" s="85"/>
      <c r="J975" s="48"/>
      <c r="K975" s="48"/>
      <c r="L975" s="89">
        <f>+L$5*E975</f>
        <v>2687.2479711451756</v>
      </c>
      <c r="M975" s="89">
        <f>+M$5*E975</f>
        <v>762.95795085662758</v>
      </c>
      <c r="N975" s="89">
        <f>+L975+M975</f>
        <v>3450.2059220018032</v>
      </c>
      <c r="O975" s="89">
        <f>+O$5*E975</f>
        <v>38147.897542831379</v>
      </c>
      <c r="P975" s="73">
        <v>1.6970000000000001</v>
      </c>
      <c r="Q975" s="48" t="s">
        <v>3228</v>
      </c>
      <c r="R975" s="87">
        <v>909.80728451010998</v>
      </c>
      <c r="S975" s="87">
        <v>100</v>
      </c>
      <c r="T975" s="87">
        <v>0.57634866237640003</v>
      </c>
      <c r="U975" s="87">
        <v>0.76569634675980003</v>
      </c>
      <c r="V975" s="87">
        <v>0.67582559386888996</v>
      </c>
      <c r="W975" s="87">
        <f>+(S975/100)*R975</f>
        <v>909.80728451010998</v>
      </c>
      <c r="Z975" t="e">
        <v>#N/A</v>
      </c>
      <c r="AA975" t="e">
        <v>#N/A</v>
      </c>
    </row>
    <row r="976" spans="1:27">
      <c r="A976" s="52" t="s">
        <v>2156</v>
      </c>
      <c r="B976" s="52" t="s">
        <v>8</v>
      </c>
      <c r="C976" s="52">
        <v>5443884</v>
      </c>
      <c r="D976" s="52" t="s">
        <v>2157</v>
      </c>
      <c r="E976" s="80">
        <f>+IF(F976="x",1,0)+IF(G976="x",0.25,0)+IF(H976="x",1,0)+IF(I976="x",0.3,0)</f>
        <v>2.25</v>
      </c>
      <c r="F976" s="80" t="s">
        <v>3212</v>
      </c>
      <c r="G976" s="80" t="s">
        <v>3212</v>
      </c>
      <c r="H976" s="80" t="s">
        <v>3212</v>
      </c>
      <c r="I976" s="85"/>
      <c r="J976" s="48"/>
      <c r="K976" s="48"/>
      <c r="L976" s="89">
        <f>+L$5*E976</f>
        <v>2687.2479711451756</v>
      </c>
      <c r="M976" s="89">
        <f>+M$5*E976</f>
        <v>762.95795085662758</v>
      </c>
      <c r="N976" s="89">
        <f>+L976+M976</f>
        <v>3450.2059220018032</v>
      </c>
      <c r="O976" s="89">
        <f>+O$5*E976</f>
        <v>38147.897542831379</v>
      </c>
      <c r="P976" s="73">
        <v>1.8759999999999999</v>
      </c>
      <c r="Q976" s="48" t="s">
        <v>3228</v>
      </c>
      <c r="R976" s="87">
        <v>951.79422350425</v>
      </c>
      <c r="S976" s="87">
        <v>100</v>
      </c>
      <c r="T976" s="87">
        <v>0.40813305974007003</v>
      </c>
      <c r="U976" s="87">
        <v>0.51074457168579002</v>
      </c>
      <c r="V976" s="87">
        <v>0.46894792610025998</v>
      </c>
      <c r="W976" s="87">
        <f>+(S976/100)*R976</f>
        <v>951.79422350425</v>
      </c>
      <c r="Z976" t="e">
        <v>#N/A</v>
      </c>
      <c r="AA976" t="e">
        <v>#N/A</v>
      </c>
    </row>
    <row r="977" spans="1:27">
      <c r="A977" s="52" t="s">
        <v>2158</v>
      </c>
      <c r="B977" s="52" t="s">
        <v>8</v>
      </c>
      <c r="C977" s="52">
        <v>5443905</v>
      </c>
      <c r="D977" s="52" t="s">
        <v>2159</v>
      </c>
      <c r="E977" s="80">
        <f>+IF(F977="x",1,0)+IF(G977="x",0.25,0)+IF(H977="x",1,0)+IF(I977="x",0.3,0)</f>
        <v>2.25</v>
      </c>
      <c r="F977" s="80" t="s">
        <v>3212</v>
      </c>
      <c r="G977" s="80" t="s">
        <v>3212</v>
      </c>
      <c r="H977" s="80" t="s">
        <v>3212</v>
      </c>
      <c r="I977" s="85"/>
      <c r="J977" s="48"/>
      <c r="K977" s="48"/>
      <c r="L977" s="89">
        <f>+L$5*E977</f>
        <v>2687.2479711451756</v>
      </c>
      <c r="M977" s="89">
        <f>+M$5*E977</f>
        <v>762.95795085662758</v>
      </c>
      <c r="N977" s="89">
        <f>+L977+M977</f>
        <v>3450.2059220018032</v>
      </c>
      <c r="O977" s="89">
        <f>+O$5*E977</f>
        <v>38147.897542831379</v>
      </c>
      <c r="P977" s="73">
        <v>1.9830000000000001</v>
      </c>
      <c r="Q977" s="48" t="s">
        <v>3228</v>
      </c>
      <c r="R977" s="87">
        <v>1083.2774050085</v>
      </c>
      <c r="S977" s="87">
        <v>100</v>
      </c>
      <c r="T977" s="87">
        <v>0.48635330796241999</v>
      </c>
      <c r="U977" s="87">
        <v>0.77295064926146995</v>
      </c>
      <c r="V977" s="87">
        <v>0.57796793383888001</v>
      </c>
      <c r="W977" s="87">
        <f>+(S977/100)*R977</f>
        <v>1083.2774050085</v>
      </c>
      <c r="Z977" t="e">
        <v>#N/A</v>
      </c>
      <c r="AA977" t="e">
        <v>#N/A</v>
      </c>
    </row>
    <row r="978" spans="1:27">
      <c r="A978" s="52" t="s">
        <v>1199</v>
      </c>
      <c r="B978" s="52" t="s">
        <v>8</v>
      </c>
      <c r="C978" s="52">
        <v>5443824</v>
      </c>
      <c r="D978" s="52" t="s">
        <v>1200</v>
      </c>
      <c r="E978" s="80">
        <f>+IF(F978="x",1,0)+IF(G978="x",0.25,0)+IF(H978="x",1,0)+IF(I978="x",0.3,0)</f>
        <v>1.55</v>
      </c>
      <c r="F978" s="80" t="s">
        <v>3212</v>
      </c>
      <c r="G978" s="80" t="s">
        <v>3212</v>
      </c>
      <c r="H978" s="85"/>
      <c r="I978" s="80" t="s">
        <v>3212</v>
      </c>
      <c r="J978" s="48"/>
      <c r="K978" s="48"/>
      <c r="L978" s="89">
        <f>+L$5*E978</f>
        <v>1851.2152690111211</v>
      </c>
      <c r="M978" s="89">
        <f>+M$5*E978</f>
        <v>525.59325503456569</v>
      </c>
      <c r="N978" s="89">
        <f>+L978+M978</f>
        <v>2376.8085240456867</v>
      </c>
      <c r="O978" s="89">
        <f>+O$5*E978</f>
        <v>26279.662751728283</v>
      </c>
      <c r="P978" s="73">
        <v>2.774</v>
      </c>
      <c r="Q978" s="48">
        <v>1.4890000000000001</v>
      </c>
      <c r="R978" s="87">
        <v>820.26175149655</v>
      </c>
      <c r="S978" s="87">
        <v>100</v>
      </c>
      <c r="T978" s="87">
        <v>0.73089671134948997</v>
      </c>
      <c r="U978" s="87">
        <v>1.0832031965255999</v>
      </c>
      <c r="V978" s="87">
        <v>0.91283630906058</v>
      </c>
      <c r="W978" s="87">
        <f>+(S978/100)*R978</f>
        <v>820.26175149655</v>
      </c>
      <c r="Z978" t="e">
        <v>#N/A</v>
      </c>
      <c r="AA978" t="e">
        <v>#N/A</v>
      </c>
    </row>
    <row r="979" spans="1:27">
      <c r="A979" s="52" t="s">
        <v>2846</v>
      </c>
      <c r="B979" s="52" t="s">
        <v>8</v>
      </c>
      <c r="C979" s="52">
        <v>5443782</v>
      </c>
      <c r="D979" s="52" t="s">
        <v>2847</v>
      </c>
      <c r="E979" s="80">
        <f>+IF(F979="x",1,0)+IF(G979="x",0.25,0)+IF(H979="x",1,0)+IF(I979="x",0.3,0)</f>
        <v>2.25</v>
      </c>
      <c r="F979" s="80" t="s">
        <v>3212</v>
      </c>
      <c r="G979" s="80" t="s">
        <v>3212</v>
      </c>
      <c r="H979" s="80" t="s">
        <v>3212</v>
      </c>
      <c r="I979" s="85"/>
      <c r="J979" s="48"/>
      <c r="K979" s="48"/>
      <c r="L979" s="89">
        <f>+L$5*E979</f>
        <v>2687.2479711451756</v>
      </c>
      <c r="M979" s="89">
        <f>+M$5*E979</f>
        <v>762.95795085662758</v>
      </c>
      <c r="N979" s="89">
        <f>+L979+M979</f>
        <v>3450.2059220018032</v>
      </c>
      <c r="O979" s="89">
        <f>+O$5*E979</f>
        <v>38147.897542831379</v>
      </c>
      <c r="P979" s="73">
        <v>1.63</v>
      </c>
      <c r="Q979" s="48" t="s">
        <v>3228</v>
      </c>
      <c r="R979" s="87">
        <v>420.21867700516998</v>
      </c>
      <c r="S979" s="87">
        <v>100</v>
      </c>
      <c r="T979" s="87">
        <v>0.62986224889755005</v>
      </c>
      <c r="U979" s="87">
        <v>1.0340001583099001</v>
      </c>
      <c r="V979" s="87">
        <v>0.83869704237350995</v>
      </c>
      <c r="W979" s="87">
        <f>+(S979/100)*R979</f>
        <v>420.21867700516998</v>
      </c>
      <c r="Z979" t="e">
        <v>#N/A</v>
      </c>
      <c r="AA979" t="e">
        <v>#N/A</v>
      </c>
    </row>
    <row r="980" spans="1:27">
      <c r="A980" s="52" t="s">
        <v>2899</v>
      </c>
      <c r="B980" s="52" t="s">
        <v>8</v>
      </c>
      <c r="C980" s="52">
        <v>9620968</v>
      </c>
      <c r="D980" s="52" t="s">
        <v>2900</v>
      </c>
      <c r="E980" s="80">
        <f>+IF(F980="x",1,0)+IF(G980="x",0.25,0)+IF(H980="x",1,0)+IF(I980="x",0.3,0)</f>
        <v>2.25</v>
      </c>
      <c r="F980" s="80" t="s">
        <v>3212</v>
      </c>
      <c r="G980" s="80" t="s">
        <v>3212</v>
      </c>
      <c r="H980" s="80" t="s">
        <v>3212</v>
      </c>
      <c r="I980" s="85"/>
      <c r="J980" s="48"/>
      <c r="K980" s="48"/>
      <c r="L980" s="89">
        <f>+L$5*E980</f>
        <v>2687.2479711451756</v>
      </c>
      <c r="M980" s="89">
        <f>+M$5*E980</f>
        <v>762.95795085662758</v>
      </c>
      <c r="N980" s="89">
        <f>+L980+M980</f>
        <v>3450.2059220018032</v>
      </c>
      <c r="O980" s="89">
        <f>+O$5*E980</f>
        <v>38147.897542831379</v>
      </c>
      <c r="P980" s="73">
        <v>1.8169999999999999</v>
      </c>
      <c r="Q980" s="48" t="s">
        <v>3228</v>
      </c>
      <c r="R980" s="87">
        <v>519.43212750981002</v>
      </c>
      <c r="S980" s="87">
        <v>100</v>
      </c>
      <c r="T980" s="87">
        <v>0.57151246070862005</v>
      </c>
      <c r="U980" s="87">
        <v>0.98805630207062001</v>
      </c>
      <c r="V980" s="87">
        <v>0.75559353753923997</v>
      </c>
      <c r="W980" s="87">
        <f>+(S980/100)*R980</f>
        <v>519.43212750981002</v>
      </c>
      <c r="Z980" t="e">
        <v>#N/A</v>
      </c>
      <c r="AA980" t="e">
        <v>#N/A</v>
      </c>
    </row>
    <row r="981" spans="1:27">
      <c r="A981" s="52" t="s">
        <v>1186</v>
      </c>
      <c r="B981" s="52" t="s">
        <v>8</v>
      </c>
      <c r="C981" s="52">
        <v>5443790</v>
      </c>
      <c r="D981" s="52" t="s">
        <v>1187</v>
      </c>
      <c r="E981" s="80">
        <f>+IF(F981="x",1,0)+IF(G981="x",0.25,0)+IF(H981="x",1,0)+IF(I981="x",0.3,0)</f>
        <v>1.55</v>
      </c>
      <c r="F981" s="80" t="s">
        <v>3212</v>
      </c>
      <c r="G981" s="80" t="s">
        <v>3212</v>
      </c>
      <c r="H981" s="85"/>
      <c r="I981" s="80" t="s">
        <v>3212</v>
      </c>
      <c r="J981" s="48"/>
      <c r="K981" s="48"/>
      <c r="L981" s="89">
        <f>+L$5*E981</f>
        <v>1851.2152690111211</v>
      </c>
      <c r="M981" s="89">
        <f>+M$5*E981</f>
        <v>525.59325503456569</v>
      </c>
      <c r="N981" s="89">
        <f>+L981+M981</f>
        <v>2376.8085240456867</v>
      </c>
      <c r="O981" s="89">
        <f>+O$5*E981</f>
        <v>26279.662751728283</v>
      </c>
      <c r="P981" s="73">
        <v>2.6219999999999999</v>
      </c>
      <c r="Q981" s="48">
        <v>1.046</v>
      </c>
      <c r="R981" s="87">
        <v>354.54547050197999</v>
      </c>
      <c r="S981" s="87">
        <v>100</v>
      </c>
      <c r="T981" s="87">
        <v>0.60336828231812001</v>
      </c>
      <c r="U981" s="87">
        <v>0.95872372388839999</v>
      </c>
      <c r="V981" s="87">
        <v>0.82953544633578002</v>
      </c>
      <c r="W981" s="87">
        <f>+(S981/100)*R981</f>
        <v>354.54547050197999</v>
      </c>
      <c r="Z981" t="e">
        <v>#N/A</v>
      </c>
      <c r="AA981" t="e">
        <v>#N/A</v>
      </c>
    </row>
    <row r="982" spans="1:27">
      <c r="A982" s="52" t="s">
        <v>1188</v>
      </c>
      <c r="B982" s="52" t="s">
        <v>24</v>
      </c>
      <c r="C982" s="52">
        <v>5443145</v>
      </c>
      <c r="D982" s="52" t="s">
        <v>1189</v>
      </c>
      <c r="E982" s="80">
        <f>+IF(F982="x",1,0)+IF(G982="x",0.25,0)+IF(H982="x",1,0)+IF(I982="x",0.3,0)</f>
        <v>2.25</v>
      </c>
      <c r="F982" s="80" t="s">
        <v>3212</v>
      </c>
      <c r="G982" s="80" t="s">
        <v>3212</v>
      </c>
      <c r="H982" s="80" t="s">
        <v>3212</v>
      </c>
      <c r="I982" s="85"/>
      <c r="J982" s="48"/>
      <c r="K982" s="48"/>
      <c r="L982" s="89">
        <f>+L$5*E982</f>
        <v>2687.2479711451756</v>
      </c>
      <c r="M982" s="89">
        <f>+M$5*E982</f>
        <v>762.95795085662758</v>
      </c>
      <c r="N982" s="89">
        <f>+L982+M982</f>
        <v>3450.2059220018032</v>
      </c>
      <c r="O982" s="89">
        <f>+O$5*E982</f>
        <v>38147.897542831379</v>
      </c>
      <c r="P982" s="73">
        <v>1.7969999999999999</v>
      </c>
      <c r="Q982" s="48" t="s">
        <v>3228</v>
      </c>
      <c r="R982" s="87">
        <v>455.28009399108998</v>
      </c>
      <c r="S982" s="87">
        <v>100</v>
      </c>
      <c r="T982" s="87">
        <v>0.66213858127594005</v>
      </c>
      <c r="U982" s="87">
        <v>1.0137091875076001</v>
      </c>
      <c r="V982" s="87">
        <v>0.79162564352676001</v>
      </c>
      <c r="W982" s="87">
        <f>+(S982/100)*R982</f>
        <v>455.28009399108998</v>
      </c>
      <c r="Z982" t="e">
        <v>#N/A</v>
      </c>
      <c r="AA982" t="e">
        <v>#N/A</v>
      </c>
    </row>
    <row r="983" spans="1:27">
      <c r="A983" s="52" t="s">
        <v>1190</v>
      </c>
      <c r="B983" s="52" t="s">
        <v>8</v>
      </c>
      <c r="C983" s="52">
        <v>5443786</v>
      </c>
      <c r="D983" s="52" t="s">
        <v>1191</v>
      </c>
      <c r="E983" s="80">
        <f>+IF(F983="x",1,0)+IF(G983="x",0.25,0)+IF(H983="x",1,0)+IF(I983="x",0.3,0)</f>
        <v>1.55</v>
      </c>
      <c r="F983" s="80" t="s">
        <v>3212</v>
      </c>
      <c r="G983" s="80" t="s">
        <v>3212</v>
      </c>
      <c r="H983" s="85"/>
      <c r="I983" s="80" t="s">
        <v>3212</v>
      </c>
      <c r="J983" s="48"/>
      <c r="K983" s="48"/>
      <c r="L983" s="89">
        <f>+L$5*E983</f>
        <v>1851.2152690111211</v>
      </c>
      <c r="M983" s="89">
        <f>+M$5*E983</f>
        <v>525.59325503456569</v>
      </c>
      <c r="N983" s="89">
        <f>+L983+M983</f>
        <v>2376.8085240456867</v>
      </c>
      <c r="O983" s="89">
        <f>+O$5*E983</f>
        <v>26279.662751728283</v>
      </c>
      <c r="P983" s="73">
        <v>2.5670000000000002</v>
      </c>
      <c r="Q983" s="48">
        <v>1.78</v>
      </c>
      <c r="R983" s="87">
        <v>446.56628249117</v>
      </c>
      <c r="S983" s="87">
        <v>100</v>
      </c>
      <c r="T983" s="87">
        <v>0.72027814388275002</v>
      </c>
      <c r="U983" s="87">
        <v>0.98742550611496005</v>
      </c>
      <c r="V983" s="87">
        <v>0.87770567137559996</v>
      </c>
      <c r="W983" s="87">
        <f>+(S983/100)*R983</f>
        <v>446.56628249117</v>
      </c>
      <c r="Z983" t="e">
        <v>#N/A</v>
      </c>
      <c r="AA983" t="e">
        <v>#N/A</v>
      </c>
    </row>
    <row r="984" spans="1:27">
      <c r="A984" s="52" t="s">
        <v>1192</v>
      </c>
      <c r="B984" s="52" t="s">
        <v>8</v>
      </c>
      <c r="C984" s="52">
        <v>5443785</v>
      </c>
      <c r="D984" s="52" t="s">
        <v>1193</v>
      </c>
      <c r="E984" s="80">
        <f>+IF(F984="x",1,0)+IF(G984="x",0.25,0)+IF(H984="x",1,0)+IF(I984="x",0.3,0)</f>
        <v>1.55</v>
      </c>
      <c r="F984" s="80" t="s">
        <v>3212</v>
      </c>
      <c r="G984" s="80" t="s">
        <v>3212</v>
      </c>
      <c r="H984" s="85"/>
      <c r="I984" s="80" t="s">
        <v>3212</v>
      </c>
      <c r="J984" s="48"/>
      <c r="K984" s="48"/>
      <c r="L984" s="89">
        <f>+L$5*E984</f>
        <v>1851.2152690111211</v>
      </c>
      <c r="M984" s="89">
        <f>+M$5*E984</f>
        <v>525.59325503456569</v>
      </c>
      <c r="N984" s="89">
        <f>+L984+M984</f>
        <v>2376.8085240456867</v>
      </c>
      <c r="O984" s="89">
        <f>+O$5*E984</f>
        <v>26279.662751728283</v>
      </c>
      <c r="P984" s="73">
        <v>3.206</v>
      </c>
      <c r="Q984" s="48">
        <v>1.4430000000000001</v>
      </c>
      <c r="R984" s="87">
        <v>360.36494250206999</v>
      </c>
      <c r="S984" s="87">
        <v>100</v>
      </c>
      <c r="T984" s="87">
        <v>0.66750049591063998</v>
      </c>
      <c r="U984" s="87">
        <v>1.011186003685</v>
      </c>
      <c r="V984" s="87">
        <v>0.81564355933148003</v>
      </c>
      <c r="W984" s="87">
        <f>+(S984/100)*R984</f>
        <v>360.36494250206999</v>
      </c>
      <c r="Z984" t="e">
        <v>#N/A</v>
      </c>
      <c r="AA984" t="e">
        <v>#N/A</v>
      </c>
    </row>
    <row r="985" spans="1:27">
      <c r="A985" s="52" t="s">
        <v>1194</v>
      </c>
      <c r="B985" s="52" t="s">
        <v>8</v>
      </c>
      <c r="C985" s="52">
        <v>5443787</v>
      </c>
      <c r="D985" s="52" t="s">
        <v>1195</v>
      </c>
      <c r="E985" s="80">
        <f>+IF(F985="x",1,0)+IF(G985="x",0.25,0)+IF(H985="x",1,0)+IF(I985="x",0.3,0)</f>
        <v>2.5499999999999998</v>
      </c>
      <c r="F985" s="80" t="s">
        <v>3212</v>
      </c>
      <c r="G985" s="80" t="s">
        <v>3212</v>
      </c>
      <c r="H985" s="80" t="s">
        <v>3212</v>
      </c>
      <c r="I985" s="80" t="s">
        <v>3212</v>
      </c>
      <c r="J985" s="48"/>
      <c r="K985" s="48"/>
      <c r="L985" s="89">
        <f>+L$5*E985</f>
        <v>3045.5477006311989</v>
      </c>
      <c r="M985" s="89">
        <f>+M$5*E985</f>
        <v>864.68567763751116</v>
      </c>
      <c r="N985" s="89">
        <f>+L985+M985</f>
        <v>3910.2333782687101</v>
      </c>
      <c r="O985" s="89">
        <f>+O$5*E985</f>
        <v>43234.283881875563</v>
      </c>
      <c r="P985" s="73">
        <v>1.9650000000000001</v>
      </c>
      <c r="Q985" s="48">
        <v>1.9970000000000001</v>
      </c>
      <c r="R985" s="87">
        <v>736.28103049769004</v>
      </c>
      <c r="S985" s="87">
        <v>100</v>
      </c>
      <c r="T985" s="87">
        <v>0.62849551439285001</v>
      </c>
      <c r="U985" s="87">
        <v>0.90563064813614003</v>
      </c>
      <c r="V985" s="87">
        <v>0.77799757267241998</v>
      </c>
      <c r="W985" s="87">
        <f>+(S985/100)*R985</f>
        <v>736.28103049769004</v>
      </c>
      <c r="Z985" t="e">
        <v>#N/A</v>
      </c>
      <c r="AA985" t="e">
        <v>#N/A</v>
      </c>
    </row>
    <row r="986" spans="1:27">
      <c r="A986" s="53" t="s">
        <v>1196</v>
      </c>
      <c r="B986" s="53" t="s">
        <v>8</v>
      </c>
      <c r="C986" s="53">
        <v>5443762</v>
      </c>
      <c r="D986" s="53" t="s">
        <v>1195</v>
      </c>
      <c r="E986" s="80">
        <f>+IF(F986="x",1,0)+IF(G986="x",0.25,0)+IF(H986="x",1,0)+IF(I986="x",0.3,0)+J986+K986</f>
        <v>1.25</v>
      </c>
      <c r="F986" s="80" t="s">
        <v>3212</v>
      </c>
      <c r="G986" s="85" t="s">
        <v>3212</v>
      </c>
      <c r="H986" s="85"/>
      <c r="I986" s="85"/>
      <c r="J986" s="48"/>
      <c r="K986" s="48"/>
      <c r="L986" s="89">
        <f>+L$5*E986</f>
        <v>1492.9155395250975</v>
      </c>
      <c r="M986" s="89">
        <f>+M$5*E986</f>
        <v>423.86552825368199</v>
      </c>
      <c r="N986" s="89">
        <f>+L986+M986</f>
        <v>1916.7810677787795</v>
      </c>
      <c r="O986" s="89">
        <f>+O$5*E986</f>
        <v>21193.276412684099</v>
      </c>
      <c r="P986" s="72"/>
      <c r="Q986" s="48"/>
      <c r="R986" s="87">
        <v>447.09996399682001</v>
      </c>
      <c r="S986" s="87">
        <v>100</v>
      </c>
      <c r="T986" s="87">
        <v>0.55437546968460005</v>
      </c>
      <c r="U986" s="87">
        <v>0.84938359260559004</v>
      </c>
      <c r="V986" s="87">
        <v>0.72583385815857004</v>
      </c>
      <c r="W986" s="87">
        <v>447.0999639945</v>
      </c>
      <c r="Z986" t="e">
        <v>#N/A</v>
      </c>
      <c r="AA986" t="e">
        <v>#N/A</v>
      </c>
    </row>
    <row r="987" spans="1:27">
      <c r="A987" s="52" t="s">
        <v>1201</v>
      </c>
      <c r="B987" s="52" t="s">
        <v>8</v>
      </c>
      <c r="C987" s="52">
        <v>5443823</v>
      </c>
      <c r="D987" s="52" t="s">
        <v>1198</v>
      </c>
      <c r="E987" s="80">
        <f>+IF(F987="x",1,0)+IF(G987="x",0.25,0)+IF(H987="x",1,0)+IF(I987="x",0.3,0)</f>
        <v>2.25</v>
      </c>
      <c r="F987" s="85" t="s">
        <v>3212</v>
      </c>
      <c r="G987" s="85" t="s">
        <v>3212</v>
      </c>
      <c r="H987" s="80" t="s">
        <v>3212</v>
      </c>
      <c r="I987" s="85"/>
      <c r="J987" s="48"/>
      <c r="K987" s="48"/>
      <c r="L987" s="89">
        <f>+L$5*E987</f>
        <v>2687.2479711451756</v>
      </c>
      <c r="M987" s="89">
        <f>+M$5*E987</f>
        <v>762.95795085662758</v>
      </c>
      <c r="N987" s="89">
        <f>+L987+M987</f>
        <v>3450.2059220018032</v>
      </c>
      <c r="O987" s="89">
        <f>+O$5*E987</f>
        <v>38147.897542831379</v>
      </c>
      <c r="P987" s="73">
        <v>1.659</v>
      </c>
      <c r="Q987" s="48" t="s">
        <v>3228</v>
      </c>
      <c r="R987" s="87">
        <v>493.86751550627002</v>
      </c>
      <c r="S987" s="87">
        <v>100</v>
      </c>
      <c r="T987" s="87">
        <v>0.75507771968841997</v>
      </c>
      <c r="U987" s="87">
        <v>1.0367337465286</v>
      </c>
      <c r="V987" s="87">
        <v>0.86818438999115</v>
      </c>
      <c r="W987" s="87">
        <f>+(S987/100)*R987</f>
        <v>493.86751550627002</v>
      </c>
      <c r="Z987" t="e">
        <v>#N/A</v>
      </c>
      <c r="AA987" t="e">
        <v>#N/A</v>
      </c>
    </row>
    <row r="988" spans="1:27">
      <c r="A988" s="52" t="s">
        <v>1197</v>
      </c>
      <c r="B988" s="52" t="s">
        <v>8</v>
      </c>
      <c r="C988" s="52">
        <v>5443781</v>
      </c>
      <c r="D988" s="52" t="s">
        <v>1198</v>
      </c>
      <c r="E988" s="80">
        <f>+IF(F988="x",1,0)+IF(G988="x",0.25,0)+IF(H988="x",1,0)+IF(I988="x",0.3,0)</f>
        <v>2.25</v>
      </c>
      <c r="F988" s="80" t="s">
        <v>3212</v>
      </c>
      <c r="G988" s="80" t="s">
        <v>3212</v>
      </c>
      <c r="H988" s="80" t="s">
        <v>3212</v>
      </c>
      <c r="I988" s="85"/>
      <c r="J988" s="48"/>
      <c r="K988" s="48"/>
      <c r="L988" s="89">
        <f>+L$5*E988</f>
        <v>2687.2479711451756</v>
      </c>
      <c r="M988" s="89">
        <f>+M$5*E988</f>
        <v>762.95795085662758</v>
      </c>
      <c r="N988" s="89">
        <f>+L988+M988</f>
        <v>3450.2059220018032</v>
      </c>
      <c r="O988" s="89">
        <f>+O$5*E988</f>
        <v>38147.897542831379</v>
      </c>
      <c r="P988" s="73">
        <v>1.6819999999999999</v>
      </c>
      <c r="Q988" s="48" t="s">
        <v>3228</v>
      </c>
      <c r="R988" s="87">
        <v>338.23470849558998</v>
      </c>
      <c r="S988" s="87">
        <v>100</v>
      </c>
      <c r="T988" s="87">
        <v>0.72101408243178999</v>
      </c>
      <c r="U988" s="87">
        <v>1.0256944894791</v>
      </c>
      <c r="V988" s="87">
        <v>0.85788898413832004</v>
      </c>
      <c r="W988" s="87">
        <f>+(S988/100)*R988</f>
        <v>338.23470849558998</v>
      </c>
      <c r="Z988" t="e">
        <v>#N/A</v>
      </c>
      <c r="AA988" t="e">
        <v>#N/A</v>
      </c>
    </row>
    <row r="989" spans="1:27">
      <c r="A989" s="52" t="s">
        <v>2168</v>
      </c>
      <c r="B989" s="52" t="s">
        <v>8</v>
      </c>
      <c r="C989" s="52">
        <v>5443912</v>
      </c>
      <c r="D989" s="52" t="s">
        <v>2169</v>
      </c>
      <c r="E989" s="80">
        <f>+IF(F989="x",1,0)+IF(G989="x",0.25,0)+IF(H989="x",1,0)+IF(I989="x",0.3,0)</f>
        <v>2.25</v>
      </c>
      <c r="F989" s="80" t="s">
        <v>3212</v>
      </c>
      <c r="G989" s="80" t="s">
        <v>3212</v>
      </c>
      <c r="H989" s="80" t="s">
        <v>3212</v>
      </c>
      <c r="I989" s="85"/>
      <c r="J989" s="48"/>
      <c r="K989" s="48"/>
      <c r="L989" s="89">
        <f>+L$5*E989</f>
        <v>2687.2479711451756</v>
      </c>
      <c r="M989" s="89">
        <f>+M$5*E989</f>
        <v>762.95795085662758</v>
      </c>
      <c r="N989" s="89">
        <f>+L989+M989</f>
        <v>3450.2059220018032</v>
      </c>
      <c r="O989" s="89">
        <f>+O$5*E989</f>
        <v>38147.897542831379</v>
      </c>
      <c r="P989" s="73">
        <v>1.75</v>
      </c>
      <c r="Q989" s="48" t="s">
        <v>3228</v>
      </c>
      <c r="R989" s="87">
        <v>981.53055949393001</v>
      </c>
      <c r="S989" s="87">
        <v>100</v>
      </c>
      <c r="T989" s="87">
        <v>0.70934408903122004</v>
      </c>
      <c r="U989" s="87">
        <v>0.84749114513396995</v>
      </c>
      <c r="V989" s="87">
        <v>0.76410839466900005</v>
      </c>
      <c r="W989" s="87">
        <f>+(S989/100)*R989</f>
        <v>981.53055949393001</v>
      </c>
      <c r="Z989" t="e">
        <v>#N/A</v>
      </c>
      <c r="AA989" t="e">
        <v>#N/A</v>
      </c>
    </row>
    <row r="990" spans="1:27">
      <c r="A990" s="52" t="s">
        <v>2184</v>
      </c>
      <c r="B990" s="52" t="s">
        <v>8</v>
      </c>
      <c r="C990" s="52">
        <v>5443891</v>
      </c>
      <c r="D990" s="52" t="s">
        <v>2185</v>
      </c>
      <c r="E990" s="80">
        <f>+IF(F990="x",1,0)+IF(G990="x",0.25,0)+IF(H990="x",1,0)+IF(I990="x",0.3,0)</f>
        <v>2.25</v>
      </c>
      <c r="F990" s="80" t="s">
        <v>3212</v>
      </c>
      <c r="G990" s="80" t="s">
        <v>3212</v>
      </c>
      <c r="H990" s="80" t="s">
        <v>3212</v>
      </c>
      <c r="I990" s="85"/>
      <c r="J990" s="48"/>
      <c r="K990" s="48"/>
      <c r="L990" s="89">
        <f>+L$5*E990</f>
        <v>2687.2479711451756</v>
      </c>
      <c r="M990" s="89">
        <f>+M$5*E990</f>
        <v>762.95795085662758</v>
      </c>
      <c r="N990" s="89">
        <f>+L990+M990</f>
        <v>3450.2059220018032</v>
      </c>
      <c r="O990" s="89">
        <f>+O$5*E990</f>
        <v>38147.897542831379</v>
      </c>
      <c r="P990" s="73">
        <v>1.9690000000000001</v>
      </c>
      <c r="Q990" s="48" t="s">
        <v>3228</v>
      </c>
      <c r="R990" s="87">
        <v>1049.1337999952</v>
      </c>
      <c r="S990" s="87">
        <v>100</v>
      </c>
      <c r="T990" s="87">
        <v>0.43326026201248002</v>
      </c>
      <c r="U990" s="87">
        <v>0.83182609081268</v>
      </c>
      <c r="V990" s="87">
        <v>0.64233170420515995</v>
      </c>
      <c r="W990" s="87">
        <f>+(S990/100)*R990</f>
        <v>1049.1337999952</v>
      </c>
      <c r="Z990" t="e">
        <v>#N/A</v>
      </c>
      <c r="AA990" t="e">
        <v>#N/A</v>
      </c>
    </row>
    <row r="991" spans="1:27">
      <c r="A991" s="52" t="s">
        <v>2186</v>
      </c>
      <c r="B991" s="52" t="s">
        <v>8</v>
      </c>
      <c r="C991" s="52">
        <v>5443890</v>
      </c>
      <c r="D991" s="52" t="s">
        <v>2187</v>
      </c>
      <c r="E991" s="80">
        <f>+IF(F991="x",1,0)+IF(G991="x",0.25,0)+IF(H991="x",1,0)+IF(I991="x",0.3,0)</f>
        <v>2.25</v>
      </c>
      <c r="F991" s="80" t="s">
        <v>3212</v>
      </c>
      <c r="G991" s="80" t="s">
        <v>3212</v>
      </c>
      <c r="H991" s="80" t="s">
        <v>3212</v>
      </c>
      <c r="I991" s="85"/>
      <c r="J991" s="48"/>
      <c r="K991" s="48"/>
      <c r="L991" s="89">
        <f>+L$5*E991</f>
        <v>2687.2479711451756</v>
      </c>
      <c r="M991" s="89">
        <f>+M$5*E991</f>
        <v>762.95795085662758</v>
      </c>
      <c r="N991" s="89">
        <f>+L991+M991</f>
        <v>3450.2059220018032</v>
      </c>
      <c r="O991" s="89">
        <f>+O$5*E991</f>
        <v>38147.897542831379</v>
      </c>
      <c r="P991" s="73">
        <v>2.036</v>
      </c>
      <c r="Q991" s="48" t="s">
        <v>3228</v>
      </c>
      <c r="R991" s="87">
        <v>883.78835699473996</v>
      </c>
      <c r="S991" s="87">
        <v>100</v>
      </c>
      <c r="T991" s="87">
        <v>0.25968280434607999</v>
      </c>
      <c r="U991" s="87">
        <v>0.66876208782196001</v>
      </c>
      <c r="V991" s="87">
        <v>0.46774085673666999</v>
      </c>
      <c r="W991" s="87">
        <f>+(S991/100)*R991</f>
        <v>883.78835699473996</v>
      </c>
      <c r="Z991" t="e">
        <v>#N/A</v>
      </c>
      <c r="AA991" t="e">
        <v>#N/A</v>
      </c>
    </row>
    <row r="992" spans="1:27">
      <c r="A992" s="52" t="s">
        <v>2188</v>
      </c>
      <c r="B992" s="52" t="s">
        <v>8</v>
      </c>
      <c r="C992" s="52">
        <v>5443889</v>
      </c>
      <c r="D992" s="52" t="s">
        <v>2189</v>
      </c>
      <c r="E992" s="80">
        <f>+IF(F992="x",1,0)+IF(G992="x",0.25,0)+IF(H992="x",1,0)+IF(I992="x",0.3,0)</f>
        <v>1.25</v>
      </c>
      <c r="F992" s="80" t="s">
        <v>3212</v>
      </c>
      <c r="G992" s="80" t="s">
        <v>3212</v>
      </c>
      <c r="H992" s="85"/>
      <c r="I992" s="85"/>
      <c r="J992" s="48"/>
      <c r="K992" s="48"/>
      <c r="L992" s="89">
        <f>+L$5*E992</f>
        <v>1492.9155395250975</v>
      </c>
      <c r="M992" s="89">
        <f>+M$5*E992</f>
        <v>423.86552825368199</v>
      </c>
      <c r="N992" s="89">
        <f>+L992+M992</f>
        <v>1916.7810677787795</v>
      </c>
      <c r="O992" s="89">
        <f>+O$5*E992</f>
        <v>21193.276412684099</v>
      </c>
      <c r="P992" s="73">
        <v>2.3170000000000002</v>
      </c>
      <c r="Q992" s="48" t="s">
        <v>3228</v>
      </c>
      <c r="R992" s="87">
        <v>883.74876501429003</v>
      </c>
      <c r="S992" s="87">
        <v>100</v>
      </c>
      <c r="T992" s="87">
        <v>0.1116530969739</v>
      </c>
      <c r="U992" s="87">
        <v>0.4093946814537</v>
      </c>
      <c r="V992" s="87">
        <v>0.21667354393072999</v>
      </c>
      <c r="W992" s="87">
        <f>+(S992/100)*R992</f>
        <v>883.74876501429003</v>
      </c>
      <c r="Z992" t="e">
        <v>#N/A</v>
      </c>
      <c r="AA992" t="e">
        <v>#N/A</v>
      </c>
    </row>
    <row r="993" spans="1:27">
      <c r="A993" s="52" t="s">
        <v>2190</v>
      </c>
      <c r="B993" s="52" t="s">
        <v>8</v>
      </c>
      <c r="C993" s="52">
        <v>5443888</v>
      </c>
      <c r="D993" s="52" t="s">
        <v>2191</v>
      </c>
      <c r="E993" s="80">
        <f>+IF(F993="x",1,0)+IF(G993="x",0.25,0)+IF(H993="x",1,0)+IF(I993="x",0.3,0)</f>
        <v>2.25</v>
      </c>
      <c r="F993" s="80" t="s">
        <v>3212</v>
      </c>
      <c r="G993" s="80" t="s">
        <v>3212</v>
      </c>
      <c r="H993" s="80" t="s">
        <v>3212</v>
      </c>
      <c r="I993" s="85"/>
      <c r="J993" s="48"/>
      <c r="K993" s="48"/>
      <c r="L993" s="89">
        <f>+L$5*E993</f>
        <v>2687.2479711451756</v>
      </c>
      <c r="M993" s="89">
        <f>+M$5*E993</f>
        <v>762.95795085662758</v>
      </c>
      <c r="N993" s="89">
        <f>+L993+M993</f>
        <v>3450.2059220018032</v>
      </c>
      <c r="O993" s="89">
        <f>+O$5*E993</f>
        <v>38147.897542831379</v>
      </c>
      <c r="P993" s="73">
        <v>2.0409999999999999</v>
      </c>
      <c r="Q993" s="48" t="s">
        <v>3228</v>
      </c>
      <c r="R993" s="87">
        <v>1189.1708095161</v>
      </c>
      <c r="S993" s="87">
        <v>100</v>
      </c>
      <c r="T993" s="87">
        <v>0.13446733355522</v>
      </c>
      <c r="U993" s="87">
        <v>0.63207006454467995</v>
      </c>
      <c r="V993" s="87">
        <v>0.36902050738748998</v>
      </c>
      <c r="W993" s="87">
        <f>+(S993/100)*R993</f>
        <v>1189.1708095161</v>
      </c>
      <c r="Z993" t="e">
        <v>#N/A</v>
      </c>
      <c r="AA993" t="e">
        <v>#N/A</v>
      </c>
    </row>
    <row r="994" spans="1:27">
      <c r="A994" s="52" t="s">
        <v>2170</v>
      </c>
      <c r="B994" s="52" t="s">
        <v>8</v>
      </c>
      <c r="C994" s="52">
        <v>5443911</v>
      </c>
      <c r="D994" s="52" t="s">
        <v>2171</v>
      </c>
      <c r="E994" s="80">
        <f>+IF(F994="x",1,0)+IF(G994="x",0.25,0)+IF(H994="x",1,0)+IF(I994="x",0.3,0)</f>
        <v>2.25</v>
      </c>
      <c r="F994" s="80" t="s">
        <v>3212</v>
      </c>
      <c r="G994" s="80" t="s">
        <v>3212</v>
      </c>
      <c r="H994" s="80" t="s">
        <v>3212</v>
      </c>
      <c r="I994" s="85"/>
      <c r="J994" s="48"/>
      <c r="K994" s="48"/>
      <c r="L994" s="89">
        <f>+L$5*E994</f>
        <v>2687.2479711451756</v>
      </c>
      <c r="M994" s="89">
        <f>+M$5*E994</f>
        <v>762.95795085662758</v>
      </c>
      <c r="N994" s="89">
        <f>+L994+M994</f>
        <v>3450.2059220018032</v>
      </c>
      <c r="O994" s="89">
        <f>+O$5*E994</f>
        <v>38147.897542831379</v>
      </c>
      <c r="P994" s="73">
        <v>1.5669999999999999</v>
      </c>
      <c r="Q994" s="48" t="s">
        <v>3228</v>
      </c>
      <c r="R994" s="87">
        <v>1178.8659805038001</v>
      </c>
      <c r="S994" s="87">
        <v>100</v>
      </c>
      <c r="T994" s="87">
        <v>0.77883815765381004</v>
      </c>
      <c r="U994" s="87">
        <v>0.89606338739394997</v>
      </c>
      <c r="V994" s="87">
        <v>0.81804229845019005</v>
      </c>
      <c r="W994" s="87">
        <f>+(S994/100)*R994</f>
        <v>1178.8659805038001</v>
      </c>
      <c r="Z994" t="e">
        <v>#N/A</v>
      </c>
      <c r="AA994" t="e">
        <v>#N/A</v>
      </c>
    </row>
    <row r="995" spans="1:27">
      <c r="A995" s="52" t="s">
        <v>2172</v>
      </c>
      <c r="B995" s="52" t="s">
        <v>8</v>
      </c>
      <c r="C995" s="52">
        <v>5443907</v>
      </c>
      <c r="D995" s="52" t="s">
        <v>2173</v>
      </c>
      <c r="E995" s="80">
        <f>+IF(F995="x",1,0)+IF(G995="x",0.25,0)+IF(H995="x",1,0)+IF(I995="x",0.3,0)</f>
        <v>2.25</v>
      </c>
      <c r="F995" s="80" t="s">
        <v>3212</v>
      </c>
      <c r="G995" s="80" t="s">
        <v>3212</v>
      </c>
      <c r="H995" s="80" t="s">
        <v>3212</v>
      </c>
      <c r="I995" s="85"/>
      <c r="J995" s="48"/>
      <c r="K995" s="48"/>
      <c r="L995" s="89">
        <f>+L$5*E995</f>
        <v>2687.2479711451756</v>
      </c>
      <c r="M995" s="89">
        <f>+M$5*E995</f>
        <v>762.95795085662758</v>
      </c>
      <c r="N995" s="89">
        <f>+L995+M995</f>
        <v>3450.2059220018032</v>
      </c>
      <c r="O995" s="89">
        <f>+O$5*E995</f>
        <v>38147.897542831379</v>
      </c>
      <c r="P995" s="73">
        <v>1.7210000000000001</v>
      </c>
      <c r="Q995" s="48" t="s">
        <v>3228</v>
      </c>
      <c r="R995" s="87">
        <v>909.82750301222995</v>
      </c>
      <c r="S995" s="87">
        <v>100</v>
      </c>
      <c r="T995" s="87">
        <v>0.67790883779526001</v>
      </c>
      <c r="U995" s="87">
        <v>0.86830782890320002</v>
      </c>
      <c r="V995" s="87">
        <v>0.77365725612109004</v>
      </c>
      <c r="W995" s="87">
        <f>+(S995/100)*R995</f>
        <v>909.82750301222995</v>
      </c>
      <c r="Z995" t="e">
        <v>#N/A</v>
      </c>
      <c r="AA995" t="e">
        <v>#N/A</v>
      </c>
    </row>
    <row r="996" spans="1:27">
      <c r="A996" s="52" t="s">
        <v>2174</v>
      </c>
      <c r="B996" s="52" t="s">
        <v>8</v>
      </c>
      <c r="C996" s="52">
        <v>5443910</v>
      </c>
      <c r="D996" s="52" t="s">
        <v>2175</v>
      </c>
      <c r="E996" s="80">
        <f>+IF(F996="x",1,0)+IF(G996="x",0.25,0)+IF(H996="x",1,0)+IF(I996="x",0.3,0)</f>
        <v>2.25</v>
      </c>
      <c r="F996" s="80" t="s">
        <v>3212</v>
      </c>
      <c r="G996" s="80" t="s">
        <v>3212</v>
      </c>
      <c r="H996" s="80" t="s">
        <v>3212</v>
      </c>
      <c r="I996" s="85"/>
      <c r="J996" s="48"/>
      <c r="K996" s="48"/>
      <c r="L996" s="89">
        <f>+L$5*E996</f>
        <v>2687.2479711451756</v>
      </c>
      <c r="M996" s="89">
        <f>+M$5*E996</f>
        <v>762.95795085662758</v>
      </c>
      <c r="N996" s="89">
        <f>+L996+M996</f>
        <v>3450.2059220018032</v>
      </c>
      <c r="O996" s="89">
        <f>+O$5*E996</f>
        <v>38147.897542831379</v>
      </c>
      <c r="P996" s="73">
        <v>1.522</v>
      </c>
      <c r="Q996" s="48" t="s">
        <v>3228</v>
      </c>
      <c r="R996" s="87">
        <v>987.73524600652001</v>
      </c>
      <c r="S996" s="87">
        <v>100</v>
      </c>
      <c r="T996" s="87">
        <v>0.76580148935318004</v>
      </c>
      <c r="U996" s="87">
        <v>0.93180924654007002</v>
      </c>
      <c r="V996" s="87">
        <v>0.86545771482455003</v>
      </c>
      <c r="W996" s="87">
        <f>+(S996/100)*R996</f>
        <v>987.73524600652001</v>
      </c>
      <c r="Z996" t="e">
        <v>#N/A</v>
      </c>
      <c r="AA996" t="e">
        <v>#N/A</v>
      </c>
    </row>
    <row r="997" spans="1:27">
      <c r="A997" s="52" t="s">
        <v>2176</v>
      </c>
      <c r="B997" s="52" t="s">
        <v>8</v>
      </c>
      <c r="C997" s="52">
        <v>5443892</v>
      </c>
      <c r="D997" s="52" t="s">
        <v>2177</v>
      </c>
      <c r="E997" s="80">
        <f>+IF(F997="x",1,0)+IF(G997="x",0.25,0)+IF(H997="x",1,0)+IF(I997="x",0.3,0)</f>
        <v>2.25</v>
      </c>
      <c r="F997" s="80" t="s">
        <v>3212</v>
      </c>
      <c r="G997" s="80" t="s">
        <v>3212</v>
      </c>
      <c r="H997" s="80" t="s">
        <v>3212</v>
      </c>
      <c r="I997" s="85"/>
      <c r="J997" s="48"/>
      <c r="K997" s="48"/>
      <c r="L997" s="89">
        <f>+L$5*E997</f>
        <v>2687.2479711451756</v>
      </c>
      <c r="M997" s="89">
        <f>+M$5*E997</f>
        <v>762.95795085662758</v>
      </c>
      <c r="N997" s="89">
        <f>+L997+M997</f>
        <v>3450.2059220018032</v>
      </c>
      <c r="O997" s="89">
        <f>+O$5*E997</f>
        <v>38147.897542831379</v>
      </c>
      <c r="P997" s="73">
        <v>1.75</v>
      </c>
      <c r="Q997" s="48" t="s">
        <v>3228</v>
      </c>
      <c r="R997" s="87">
        <v>883.83220999576997</v>
      </c>
      <c r="S997" s="87">
        <v>100</v>
      </c>
      <c r="T997" s="87">
        <v>0.64784026145935003</v>
      </c>
      <c r="U997" s="87">
        <v>0.80522698163985995</v>
      </c>
      <c r="V997" s="87">
        <v>0.71920068891903999</v>
      </c>
      <c r="W997" s="87">
        <f>+(S997/100)*R997</f>
        <v>883.83220999576997</v>
      </c>
      <c r="Z997" t="e">
        <v>#N/A</v>
      </c>
      <c r="AA997" t="e">
        <v>#N/A</v>
      </c>
    </row>
    <row r="998" spans="1:27">
      <c r="A998" s="52" t="s">
        <v>2178</v>
      </c>
      <c r="B998" s="52" t="s">
        <v>8</v>
      </c>
      <c r="C998" s="52">
        <v>5443909</v>
      </c>
      <c r="D998" s="52" t="s">
        <v>2179</v>
      </c>
      <c r="E998" s="80">
        <f>+IF(F998="x",1,0)+IF(G998="x",0.25,0)+IF(H998="x",1,0)+IF(I998="x",0.3,0)</f>
        <v>2.25</v>
      </c>
      <c r="F998" s="80" t="s">
        <v>3212</v>
      </c>
      <c r="G998" s="80" t="s">
        <v>3212</v>
      </c>
      <c r="H998" s="80" t="s">
        <v>3212</v>
      </c>
      <c r="I998" s="85"/>
      <c r="J998" s="48"/>
      <c r="K998" s="48"/>
      <c r="L998" s="89">
        <f>+L$5*E998</f>
        <v>2687.2479711451756</v>
      </c>
      <c r="M998" s="89">
        <f>+M$5*E998</f>
        <v>762.95795085662758</v>
      </c>
      <c r="N998" s="89">
        <f>+L998+M998</f>
        <v>3450.2059220018032</v>
      </c>
      <c r="O998" s="89">
        <f>+O$5*E998</f>
        <v>38147.897542831379</v>
      </c>
      <c r="P998" s="73">
        <v>1.77</v>
      </c>
      <c r="Q998" s="48" t="s">
        <v>3228</v>
      </c>
      <c r="R998" s="87">
        <v>909.78977300551003</v>
      </c>
      <c r="S998" s="87">
        <v>100</v>
      </c>
      <c r="T998" s="87">
        <v>0.59127777814865001</v>
      </c>
      <c r="U998" s="87">
        <v>0.80039077997207997</v>
      </c>
      <c r="V998" s="87">
        <v>0.7372724287572</v>
      </c>
      <c r="W998" s="87">
        <f>+(S998/100)*R998</f>
        <v>909.78977300551003</v>
      </c>
      <c r="Z998" t="e">
        <v>#N/A</v>
      </c>
      <c r="AA998" t="e">
        <v>#N/A</v>
      </c>
    </row>
    <row r="999" spans="1:27">
      <c r="A999" s="52" t="s">
        <v>2180</v>
      </c>
      <c r="B999" s="52" t="s">
        <v>8</v>
      </c>
      <c r="C999" s="52">
        <v>5443887</v>
      </c>
      <c r="D999" s="52" t="s">
        <v>2181</v>
      </c>
      <c r="E999" s="80">
        <f>+IF(F999="x",1,0)+IF(G999="x",0.25,0)+IF(H999="x",1,0)+IF(I999="x",0.3,0)</f>
        <v>2.25</v>
      </c>
      <c r="F999" s="80" t="s">
        <v>3212</v>
      </c>
      <c r="G999" s="80" t="s">
        <v>3212</v>
      </c>
      <c r="H999" s="80" t="s">
        <v>3212</v>
      </c>
      <c r="I999" s="85"/>
      <c r="J999" s="48"/>
      <c r="K999" s="48"/>
      <c r="L999" s="89">
        <f>+L$5*E999</f>
        <v>2687.2479711451756</v>
      </c>
      <c r="M999" s="89">
        <f>+M$5*E999</f>
        <v>762.95795085662758</v>
      </c>
      <c r="N999" s="89">
        <f>+L999+M999</f>
        <v>3450.2059220018032</v>
      </c>
      <c r="O999" s="89">
        <f>+O$5*E999</f>
        <v>38147.897542831379</v>
      </c>
      <c r="P999" s="73">
        <v>1.7629999999999999</v>
      </c>
      <c r="Q999" s="48" t="s">
        <v>3228</v>
      </c>
      <c r="R999" s="87">
        <v>883.80817599693</v>
      </c>
      <c r="S999" s="87">
        <v>100</v>
      </c>
      <c r="T999" s="87">
        <v>0.34473681449889998</v>
      </c>
      <c r="U999" s="87">
        <v>0.70240521430969005</v>
      </c>
      <c r="V999" s="87">
        <v>0.51576157670581002</v>
      </c>
      <c r="W999" s="87">
        <f>+(S999/100)*R999</f>
        <v>883.80817599693</v>
      </c>
      <c r="Z999" t="e">
        <v>#N/A</v>
      </c>
      <c r="AA999" t="e">
        <v>#N/A</v>
      </c>
    </row>
    <row r="1000" spans="1:27">
      <c r="A1000" s="52" t="s">
        <v>2182</v>
      </c>
      <c r="B1000" s="52" t="s">
        <v>8</v>
      </c>
      <c r="C1000" s="52">
        <v>5443908</v>
      </c>
      <c r="D1000" s="52" t="s">
        <v>2183</v>
      </c>
      <c r="E1000" s="80">
        <f>+IF(F1000="x",1,0)+IF(G1000="x",0.25,0)+IF(H1000="x",1,0)+IF(I1000="x",0.3,0)</f>
        <v>2.25</v>
      </c>
      <c r="F1000" s="80" t="s">
        <v>3212</v>
      </c>
      <c r="G1000" s="80" t="s">
        <v>3212</v>
      </c>
      <c r="H1000" s="80" t="s">
        <v>3212</v>
      </c>
      <c r="I1000" s="85"/>
      <c r="J1000" s="48"/>
      <c r="K1000" s="48"/>
      <c r="L1000" s="89">
        <f>+L$5*E1000</f>
        <v>2687.2479711451756</v>
      </c>
      <c r="M1000" s="89">
        <f>+M$5*E1000</f>
        <v>762.95795085662758</v>
      </c>
      <c r="N1000" s="89">
        <f>+L1000+M1000</f>
        <v>3450.2059220018032</v>
      </c>
      <c r="O1000" s="89">
        <f>+O$5*E1000</f>
        <v>38147.897542831379</v>
      </c>
      <c r="P1000" s="73">
        <v>1.639</v>
      </c>
      <c r="Q1000" s="48" t="s">
        <v>3228</v>
      </c>
      <c r="R1000" s="87">
        <v>1083.1738655129</v>
      </c>
      <c r="S1000" s="87">
        <v>100</v>
      </c>
      <c r="T1000" s="87">
        <v>0.60704797506331998</v>
      </c>
      <c r="U1000" s="87">
        <v>0.86841297149658003</v>
      </c>
      <c r="V1000" s="87">
        <v>0.79521823080279996</v>
      </c>
      <c r="W1000" s="87">
        <f>+(S1000/100)*R1000</f>
        <v>1083.1738655129</v>
      </c>
      <c r="Z1000" t="e">
        <v>#N/A</v>
      </c>
      <c r="AA1000" t="e">
        <v>#N/A</v>
      </c>
    </row>
    <row r="1001" spans="1:27">
      <c r="A1001" s="49" t="s">
        <v>1202</v>
      </c>
      <c r="B1001" s="49" t="s">
        <v>64</v>
      </c>
      <c r="C1001" s="49">
        <v>7979601</v>
      </c>
      <c r="D1001" s="49" t="s">
        <v>1203</v>
      </c>
      <c r="E1001" s="126">
        <f>+IF(F1001="x",1,0)+IF(G1001="x",0.25,0)+IF(H1001="x",1,0)+IF(I1001="x",0.3,0)+J1001</f>
        <v>1.5471535258371776</v>
      </c>
      <c r="F1001" s="80" t="s">
        <v>3212</v>
      </c>
      <c r="G1001" s="85"/>
      <c r="H1001" s="85"/>
      <c r="I1001" s="85"/>
      <c r="J1001" s="48">
        <f>0.75*(W1001/10000)</f>
        <v>0.54715352583717747</v>
      </c>
      <c r="K1001" s="48"/>
      <c r="L1001" s="89">
        <f>+L$5*E1001</f>
        <v>1847.8156326026935</v>
      </c>
      <c r="M1001" s="89">
        <f>+M$5*E1001</f>
        <v>524.62803721481748</v>
      </c>
      <c r="N1001" s="89">
        <f>+L1001+M1001</f>
        <v>2372.4436698175109</v>
      </c>
      <c r="O1001" s="89">
        <f>+O$5*E1001</f>
        <v>26231.401860740876</v>
      </c>
      <c r="P1001" s="72"/>
      <c r="Q1001" s="48"/>
      <c r="R1001" s="87">
        <v>7295.3803444852001</v>
      </c>
      <c r="S1001" s="87">
        <v>100</v>
      </c>
      <c r="T1001" s="87">
        <v>1.1274650096893</v>
      </c>
      <c r="U1001" s="87">
        <v>2.3467125892639</v>
      </c>
      <c r="V1001" s="87">
        <v>1.9879864631197</v>
      </c>
      <c r="W1001" s="87">
        <v>7295.3803444957002</v>
      </c>
      <c r="Z1001" t="e">
        <v>#N/A</v>
      </c>
      <c r="AA1001" t="e">
        <v>#N/A</v>
      </c>
    </row>
    <row r="1002" spans="1:27">
      <c r="A1002" s="51" t="s">
        <v>1206</v>
      </c>
      <c r="B1002" s="51" t="s">
        <v>8</v>
      </c>
      <c r="C1002" s="51">
        <v>5443586</v>
      </c>
      <c r="D1002" s="51" t="s">
        <v>1205</v>
      </c>
      <c r="E1002" s="80">
        <f>+IF(F1002="x",1,0)+IF(G1002="x",0.25,0)+IF(H1002="x",1,0)+IF(I1002="x",0.3,0)</f>
        <v>1</v>
      </c>
      <c r="F1002" s="85" t="s">
        <v>3212</v>
      </c>
      <c r="G1002" s="85"/>
      <c r="H1002" s="85"/>
      <c r="I1002" s="85"/>
      <c r="J1002" s="48"/>
      <c r="K1002" s="48"/>
      <c r="L1002" s="89">
        <f>+L$5*E1002</f>
        <v>1194.3324316200781</v>
      </c>
      <c r="M1002" s="89">
        <f>+M$5*E1002</f>
        <v>339.09242260294559</v>
      </c>
      <c r="N1002" s="89">
        <f>+L1002+M1002</f>
        <v>1533.4248542230237</v>
      </c>
      <c r="O1002" s="89">
        <f>+O$5*E1002</f>
        <v>16954.621130147279</v>
      </c>
      <c r="P1002" s="73" t="e">
        <v>#N/A</v>
      </c>
      <c r="Q1002" s="48" t="e">
        <v>#N/A</v>
      </c>
      <c r="R1002" s="87">
        <v>425.36242149376</v>
      </c>
      <c r="S1002" s="87">
        <v>0</v>
      </c>
      <c r="T1002" s="87">
        <v>0</v>
      </c>
      <c r="U1002" s="87">
        <v>0</v>
      </c>
      <c r="V1002" s="87">
        <v>0</v>
      </c>
      <c r="W1002" s="87">
        <f>+(S1002/100)*R1002</f>
        <v>0</v>
      </c>
      <c r="Z1002" t="e">
        <v>#N/A</v>
      </c>
      <c r="AA1002" t="e">
        <v>#N/A</v>
      </c>
    </row>
    <row r="1003" spans="1:27">
      <c r="A1003" s="51" t="s">
        <v>1204</v>
      </c>
      <c r="B1003" s="51" t="s">
        <v>8</v>
      </c>
      <c r="C1003" s="51">
        <v>5443607</v>
      </c>
      <c r="D1003" s="51" t="s">
        <v>1205</v>
      </c>
      <c r="E1003" s="80">
        <f>+IF(F1003="x",1,0)+IF(G1003="x",0.25,0)+IF(H1003="x",1,0)+IF(I1003="x",0.3,0)</f>
        <v>1</v>
      </c>
      <c r="F1003" s="85" t="s">
        <v>3212</v>
      </c>
      <c r="G1003" s="85"/>
      <c r="H1003" s="85"/>
      <c r="I1003" s="85"/>
      <c r="J1003" s="48"/>
      <c r="K1003" s="48"/>
      <c r="L1003" s="89">
        <f>+L$5*E1003</f>
        <v>1194.3324316200781</v>
      </c>
      <c r="M1003" s="89">
        <f>+M$5*E1003</f>
        <v>339.09242260294559</v>
      </c>
      <c r="N1003" s="89">
        <f>+L1003+M1003</f>
        <v>1533.4248542230237</v>
      </c>
      <c r="O1003" s="89">
        <f>+O$5*E1003</f>
        <v>16954.621130147279</v>
      </c>
      <c r="P1003" s="73" t="e">
        <v>#N/A</v>
      </c>
      <c r="Q1003" s="48" t="e">
        <v>#N/A</v>
      </c>
      <c r="R1003" s="87">
        <v>4197.2175240071001</v>
      </c>
      <c r="S1003" s="87">
        <v>0</v>
      </c>
      <c r="T1003" s="87">
        <v>0</v>
      </c>
      <c r="U1003" s="87">
        <v>0</v>
      </c>
      <c r="V1003" s="87">
        <v>0</v>
      </c>
      <c r="W1003" s="87">
        <f>+(S1003/100)*R1003</f>
        <v>0</v>
      </c>
      <c r="Z1003" t="e">
        <v>#N/A</v>
      </c>
      <c r="AA1003" t="e">
        <v>#N/A</v>
      </c>
    </row>
    <row r="1004" spans="1:27">
      <c r="A1004" s="52" t="s">
        <v>1207</v>
      </c>
      <c r="B1004" s="52" t="s">
        <v>8</v>
      </c>
      <c r="C1004" s="52">
        <v>5443603</v>
      </c>
      <c r="D1004" s="52" t="s">
        <v>1208</v>
      </c>
      <c r="E1004" s="80">
        <f>+IF(F1004="x",1,0)+IF(G1004="x",0.25,0)+IF(H1004="x",1,0)+IF(I1004="x",0.3,0)</f>
        <v>1.25</v>
      </c>
      <c r="F1004" s="85" t="s">
        <v>3212</v>
      </c>
      <c r="G1004" s="85" t="s">
        <v>3212</v>
      </c>
      <c r="H1004" s="85"/>
      <c r="I1004" s="85"/>
      <c r="J1004" s="48"/>
      <c r="K1004" s="48"/>
      <c r="L1004" s="89">
        <f>+L$5*E1004</f>
        <v>1492.9155395250975</v>
      </c>
      <c r="M1004" s="89">
        <f>+M$5*E1004</f>
        <v>423.86552825368199</v>
      </c>
      <c r="N1004" s="89">
        <f>+L1004+M1004</f>
        <v>1916.7810677787795</v>
      </c>
      <c r="O1004" s="89">
        <f>+O$5*E1004</f>
        <v>21193.276412684099</v>
      </c>
      <c r="P1004" s="73" t="e">
        <v>#N/A</v>
      </c>
      <c r="Q1004" s="48" t="e">
        <v>#N/A</v>
      </c>
      <c r="R1004" s="87">
        <v>7682.2841770071</v>
      </c>
      <c r="S1004" s="87">
        <v>13.068099999999999</v>
      </c>
      <c r="T1004" s="87">
        <v>4.8151712864637E-2</v>
      </c>
      <c r="U1004" s="87">
        <v>0.20291005074978</v>
      </c>
      <c r="V1004" s="87">
        <v>0.12007121965015</v>
      </c>
      <c r="W1004" s="87">
        <f>+(S1004/100)*R1004</f>
        <v>1003.9285785354648</v>
      </c>
      <c r="Z1004" t="e">
        <v>#N/A</v>
      </c>
      <c r="AA1004" t="e">
        <v>#N/A</v>
      </c>
    </row>
    <row r="1005" spans="1:27">
      <c r="A1005" s="52" t="s">
        <v>2440</v>
      </c>
      <c r="B1005" s="52" t="s">
        <v>8</v>
      </c>
      <c r="C1005" s="52">
        <v>5444043</v>
      </c>
      <c r="D1005" s="52" t="s">
        <v>2441</v>
      </c>
      <c r="E1005" s="80">
        <f>+IF(F1005="x",1,0)+IF(G1005="x",0.25,0)+IF(H1005="x",1,0)+IF(I1005="x",0.3,0)</f>
        <v>2.25</v>
      </c>
      <c r="F1005" s="80" t="s">
        <v>3212</v>
      </c>
      <c r="G1005" s="80" t="s">
        <v>3212</v>
      </c>
      <c r="H1005" s="80" t="s">
        <v>3212</v>
      </c>
      <c r="I1005" s="85"/>
      <c r="J1005" s="48"/>
      <c r="K1005" s="48"/>
      <c r="L1005" s="89">
        <f>+L$5*E1005</f>
        <v>2687.2479711451756</v>
      </c>
      <c r="M1005" s="89">
        <f>+M$5*E1005</f>
        <v>762.95795085662758</v>
      </c>
      <c r="N1005" s="89">
        <f>+L1005+M1005</f>
        <v>3450.2059220018032</v>
      </c>
      <c r="O1005" s="89">
        <f>+O$5*E1005</f>
        <v>38147.897542831379</v>
      </c>
      <c r="P1005" s="73">
        <v>1.819</v>
      </c>
      <c r="Q1005" s="48" t="s">
        <v>3228</v>
      </c>
      <c r="R1005" s="87">
        <v>799.43947498785997</v>
      </c>
      <c r="S1005" s="87">
        <v>100</v>
      </c>
      <c r="T1005" s="87">
        <v>0.48498657345772</v>
      </c>
      <c r="U1005" s="87">
        <v>1.3489838838577</v>
      </c>
      <c r="V1005" s="87">
        <v>0.76079529449343997</v>
      </c>
      <c r="W1005" s="87">
        <f>+(S1005/100)*R1005</f>
        <v>799.43947498785997</v>
      </c>
      <c r="Z1005" t="e">
        <v>#N/A</v>
      </c>
      <c r="AA1005" t="e">
        <v>#N/A</v>
      </c>
    </row>
    <row r="1006" spans="1:27">
      <c r="A1006" s="52" t="s">
        <v>2430</v>
      </c>
      <c r="B1006" s="52" t="s">
        <v>8</v>
      </c>
      <c r="C1006" s="52">
        <v>5444038</v>
      </c>
      <c r="D1006" s="52" t="s">
        <v>2431</v>
      </c>
      <c r="E1006" s="80">
        <f>+IF(F1006="x",1,0)+IF(G1006="x",0.25,0)+IF(H1006="x",1,0)+IF(I1006="x",0.3,0)</f>
        <v>2.25</v>
      </c>
      <c r="F1006" s="80" t="s">
        <v>3212</v>
      </c>
      <c r="G1006" s="80" t="s">
        <v>3212</v>
      </c>
      <c r="H1006" s="80" t="s">
        <v>3212</v>
      </c>
      <c r="I1006" s="85"/>
      <c r="J1006" s="48"/>
      <c r="K1006" s="48"/>
      <c r="L1006" s="89">
        <f>+L$5*E1006</f>
        <v>2687.2479711451756</v>
      </c>
      <c r="M1006" s="89">
        <f>+M$5*E1006</f>
        <v>762.95795085662758</v>
      </c>
      <c r="N1006" s="89">
        <f>+L1006+M1006</f>
        <v>3450.2059220018032</v>
      </c>
      <c r="O1006" s="89">
        <f>+O$5*E1006</f>
        <v>38147.897542831379</v>
      </c>
      <c r="P1006" s="73">
        <v>2.165</v>
      </c>
      <c r="Q1006" s="48" t="s">
        <v>3228</v>
      </c>
      <c r="R1006" s="87">
        <v>813.41298300383005</v>
      </c>
      <c r="S1006" s="87">
        <v>94.9178</v>
      </c>
      <c r="T1006" s="87">
        <v>3.9951201528310998E-2</v>
      </c>
      <c r="U1006" s="87">
        <v>0.61556392908096003</v>
      </c>
      <c r="V1006" s="87">
        <v>0.28003050067826002</v>
      </c>
      <c r="W1006" s="87">
        <f>+(S1006/100)*R1006</f>
        <v>772.07370838160932</v>
      </c>
      <c r="Z1006" t="e">
        <v>#N/A</v>
      </c>
      <c r="AA1006" t="e">
        <v>#N/A</v>
      </c>
    </row>
    <row r="1007" spans="1:27">
      <c r="A1007" s="52" t="s">
        <v>2438</v>
      </c>
      <c r="B1007" s="52" t="s">
        <v>8</v>
      </c>
      <c r="C1007" s="52">
        <v>5444042</v>
      </c>
      <c r="D1007" s="52" t="s">
        <v>2439</v>
      </c>
      <c r="E1007" s="80">
        <f>+IF(F1007="x",1,0)+IF(G1007="x",0.25,0)+IF(H1007="x",1,0)+IF(I1007="x",0.3,0)</f>
        <v>2.25</v>
      </c>
      <c r="F1007" s="80" t="s">
        <v>3212</v>
      </c>
      <c r="G1007" s="80" t="s">
        <v>3212</v>
      </c>
      <c r="H1007" s="80" t="s">
        <v>3212</v>
      </c>
      <c r="I1007" s="85"/>
      <c r="J1007" s="48"/>
      <c r="K1007" s="48"/>
      <c r="L1007" s="89">
        <f>+L$5*E1007</f>
        <v>2687.2479711451756</v>
      </c>
      <c r="M1007" s="89">
        <f>+M$5*E1007</f>
        <v>762.95795085662758</v>
      </c>
      <c r="N1007" s="89">
        <f>+L1007+M1007</f>
        <v>3450.2059220018032</v>
      </c>
      <c r="O1007" s="89">
        <f>+O$5*E1007</f>
        <v>38147.897542831379</v>
      </c>
      <c r="P1007" s="73">
        <v>1.78</v>
      </c>
      <c r="Q1007" s="48" t="s">
        <v>3228</v>
      </c>
      <c r="R1007" s="87">
        <v>881.00099000265004</v>
      </c>
      <c r="S1007" s="87">
        <v>100</v>
      </c>
      <c r="T1007" s="87">
        <v>0.48582765460013999</v>
      </c>
      <c r="U1007" s="87">
        <v>1.0855162143707</v>
      </c>
      <c r="V1007" s="87">
        <v>0.67943819531340999</v>
      </c>
      <c r="W1007" s="87">
        <f>+(S1007/100)*R1007</f>
        <v>881.00099000265004</v>
      </c>
      <c r="Z1007" t="e">
        <v>#N/A</v>
      </c>
      <c r="AA1007" t="e">
        <v>#N/A</v>
      </c>
    </row>
    <row r="1008" spans="1:27">
      <c r="A1008" s="52" t="s">
        <v>2432</v>
      </c>
      <c r="B1008" s="52" t="s">
        <v>8</v>
      </c>
      <c r="C1008" s="52">
        <v>5444039</v>
      </c>
      <c r="D1008" s="52" t="s">
        <v>2433</v>
      </c>
      <c r="E1008" s="80">
        <f>+IF(F1008="x",1,0)+IF(G1008="x",0.25,0)+IF(H1008="x",1,0)+IF(I1008="x",0.3,0)</f>
        <v>1.25</v>
      </c>
      <c r="F1008" s="80" t="s">
        <v>3212</v>
      </c>
      <c r="G1008" s="80" t="s">
        <v>3212</v>
      </c>
      <c r="H1008" s="85"/>
      <c r="I1008" s="85"/>
      <c r="J1008" s="48"/>
      <c r="K1008" s="48"/>
      <c r="L1008" s="89">
        <f>+L$5*E1008</f>
        <v>1492.9155395250975</v>
      </c>
      <c r="M1008" s="89">
        <f>+M$5*E1008</f>
        <v>423.86552825368199</v>
      </c>
      <c r="N1008" s="89">
        <f>+L1008+M1008</f>
        <v>1916.7810677787795</v>
      </c>
      <c r="O1008" s="89">
        <f>+O$5*E1008</f>
        <v>21193.276412684099</v>
      </c>
      <c r="P1008" s="73">
        <v>2.4380000000000002</v>
      </c>
      <c r="Q1008" s="48" t="s">
        <v>3228</v>
      </c>
      <c r="R1008" s="87">
        <v>825.03228449564995</v>
      </c>
      <c r="S1008" s="87">
        <v>43.491300000000003</v>
      </c>
      <c r="T1008" s="87">
        <v>5.4039258509873997E-2</v>
      </c>
      <c r="U1008" s="87">
        <v>0.39888122677803001</v>
      </c>
      <c r="V1008" s="87">
        <v>0.19741217357417001</v>
      </c>
      <c r="W1008" s="87">
        <f>+(S1008/100)*R1008</f>
        <v>358.81726594685665</v>
      </c>
      <c r="Z1008" t="e">
        <v>#N/A</v>
      </c>
      <c r="AA1008" t="e">
        <v>#N/A</v>
      </c>
    </row>
    <row r="1009" spans="1:27">
      <c r="A1009" s="52" t="s">
        <v>2436</v>
      </c>
      <c r="B1009" s="52" t="s">
        <v>8</v>
      </c>
      <c r="C1009" s="52">
        <v>5444041</v>
      </c>
      <c r="D1009" s="52" t="s">
        <v>2437</v>
      </c>
      <c r="E1009" s="80">
        <f>+IF(F1009="x",1,0)+IF(G1009="x",0.25,0)+IF(H1009="x",1,0)+IF(I1009="x",0.3,0)</f>
        <v>2.25</v>
      </c>
      <c r="F1009" s="80" t="s">
        <v>3212</v>
      </c>
      <c r="G1009" s="80" t="s">
        <v>3212</v>
      </c>
      <c r="H1009" s="80" t="s">
        <v>3212</v>
      </c>
      <c r="I1009" s="85"/>
      <c r="J1009" s="48"/>
      <c r="K1009" s="48"/>
      <c r="L1009" s="89">
        <f>+L$5*E1009</f>
        <v>2687.2479711451756</v>
      </c>
      <c r="M1009" s="89">
        <f>+M$5*E1009</f>
        <v>762.95795085662758</v>
      </c>
      <c r="N1009" s="89">
        <f>+L1009+M1009</f>
        <v>3450.2059220018032</v>
      </c>
      <c r="O1009" s="89">
        <f>+O$5*E1009</f>
        <v>38147.897542831379</v>
      </c>
      <c r="P1009" s="73">
        <v>1.9690000000000001</v>
      </c>
      <c r="Q1009" s="48" t="s">
        <v>3228</v>
      </c>
      <c r="R1009" s="87">
        <v>890.36254549933005</v>
      </c>
      <c r="S1009" s="87">
        <v>100</v>
      </c>
      <c r="T1009" s="87">
        <v>0.30825507640839001</v>
      </c>
      <c r="U1009" s="87">
        <v>0.80070620775223</v>
      </c>
      <c r="V1009" s="87">
        <v>0.48232223138324998</v>
      </c>
      <c r="W1009" s="87">
        <f>+(S1009/100)*R1009</f>
        <v>890.36254549933005</v>
      </c>
      <c r="Z1009" t="e">
        <v>#N/A</v>
      </c>
      <c r="AA1009" t="e">
        <v>#N/A</v>
      </c>
    </row>
    <row r="1010" spans="1:27">
      <c r="A1010" s="52" t="s">
        <v>2434</v>
      </c>
      <c r="B1010" s="52" t="s">
        <v>8</v>
      </c>
      <c r="C1010" s="52">
        <v>5444040</v>
      </c>
      <c r="D1010" s="52" t="s">
        <v>2435</v>
      </c>
      <c r="E1010" s="80">
        <f>+IF(F1010="x",1,0)+IF(G1010="x",0.25,0)+IF(H1010="x",1,0)+IF(I1010="x",0.3,0)</f>
        <v>1.25</v>
      </c>
      <c r="F1010" s="80" t="s">
        <v>3212</v>
      </c>
      <c r="G1010" s="80" t="s">
        <v>3212</v>
      </c>
      <c r="H1010" s="80" t="s">
        <v>3213</v>
      </c>
      <c r="I1010" s="85"/>
      <c r="J1010" s="48"/>
      <c r="K1010" s="48"/>
      <c r="L1010" s="89">
        <f>+L$5*E1010</f>
        <v>1492.9155395250975</v>
      </c>
      <c r="M1010" s="89">
        <f>+M$5*E1010</f>
        <v>423.86552825368199</v>
      </c>
      <c r="N1010" s="89">
        <f>+L1010+M1010</f>
        <v>1916.7810677787795</v>
      </c>
      <c r="O1010" s="89">
        <f>+O$5*E1010</f>
        <v>21193.276412684099</v>
      </c>
      <c r="P1010" s="73">
        <v>2.323</v>
      </c>
      <c r="Q1010" s="48" t="s">
        <v>3228</v>
      </c>
      <c r="R1010" s="87">
        <v>825.49253000963995</v>
      </c>
      <c r="S1010" s="87">
        <v>96.554100000000005</v>
      </c>
      <c r="T1010" s="87">
        <v>7.2648108005524001E-2</v>
      </c>
      <c r="U1010" s="87">
        <v>0.36019161343575001</v>
      </c>
      <c r="V1010" s="87">
        <v>0.23261106263657</v>
      </c>
      <c r="W1010" s="87">
        <f>+(S1010/100)*R1010</f>
        <v>797.0468829180378</v>
      </c>
      <c r="Z1010" t="e">
        <v>#N/A</v>
      </c>
      <c r="AA1010" t="e">
        <v>#N/A</v>
      </c>
    </row>
    <row r="1011" spans="1:27">
      <c r="A1011" s="50" t="s">
        <v>1670</v>
      </c>
      <c r="B1011" s="50" t="s">
        <v>8</v>
      </c>
      <c r="C1011" s="50">
        <v>1354903</v>
      </c>
      <c r="D1011" s="50" t="s">
        <v>1671</v>
      </c>
      <c r="E1011" s="126">
        <f>+IF(F1011="x",1,0)+IF(G1011="x",0.25,0)+IF(H1011="x",1,0)+IF(I1011="x",0.3,0)+J1011</f>
        <v>1.4502024694020323</v>
      </c>
      <c r="F1011" s="80" t="s">
        <v>3212</v>
      </c>
      <c r="G1011" s="80" t="s">
        <v>3213</v>
      </c>
      <c r="H1011" s="85"/>
      <c r="I1011" s="85"/>
      <c r="J1011" s="48">
        <f>0.75*(W1011/10000)</f>
        <v>0.45020246940203246</v>
      </c>
      <c r="K1011" s="48"/>
      <c r="L1011" s="89">
        <f>+L$5*E1011</f>
        <v>1732.0238416223713</v>
      </c>
      <c r="M1011" s="89">
        <f>+M$5*E1011</f>
        <v>491.75266861430924</v>
      </c>
      <c r="N1011" s="89">
        <f>+L1011+M1011</f>
        <v>2223.7765102366807</v>
      </c>
      <c r="O1011" s="89">
        <f>+O$5*E1011</f>
        <v>24587.633430715461</v>
      </c>
      <c r="P1011" s="73">
        <v>2.1320000000000001</v>
      </c>
      <c r="Q1011" s="48" t="s">
        <v>3228</v>
      </c>
      <c r="R1011" s="87">
        <v>6002.6995920271002</v>
      </c>
      <c r="S1011" s="87">
        <v>100</v>
      </c>
      <c r="T1011" s="87">
        <v>0.20837706327437999</v>
      </c>
      <c r="U1011" s="87">
        <v>2.0060760974884002</v>
      </c>
      <c r="V1011" s="87">
        <v>1.0036656135943001</v>
      </c>
      <c r="W1011" s="87">
        <f>+(S1011/100)*R1011</f>
        <v>6002.6995920271002</v>
      </c>
      <c r="Z1011" t="e">
        <v>#N/A</v>
      </c>
      <c r="AA1011" t="e">
        <v>#N/A</v>
      </c>
    </row>
    <row r="1012" spans="1:27">
      <c r="A1012" s="49" t="s">
        <v>939</v>
      </c>
      <c r="B1012" s="49" t="s">
        <v>15</v>
      </c>
      <c r="C1012" s="49">
        <v>1354903</v>
      </c>
      <c r="D1012" s="49" t="s">
        <v>1671</v>
      </c>
      <c r="E1012" s="126">
        <f>+IF(F1012="x",1,0)+IF(G1012="x",0.25,0)+IF(H1012="x",1,0)+IF(I1012="x",0.3,0)+J1012</f>
        <v>0.93470394626504993</v>
      </c>
      <c r="F1012" s="80" t="s">
        <v>3213</v>
      </c>
      <c r="G1012" s="85"/>
      <c r="H1012" s="85"/>
      <c r="I1012" s="85"/>
      <c r="J1012" s="48">
        <f>0.75*(W1012/10000)</f>
        <v>0.93470394626504993</v>
      </c>
      <c r="K1012" s="48"/>
      <c r="L1012" s="89">
        <f>+L$5*E1012</f>
        <v>1116.3472369876199</v>
      </c>
      <c r="M1012" s="89">
        <f>+M$5*E1012</f>
        <v>316.95102555554928</v>
      </c>
      <c r="N1012" s="89">
        <f>+L1012+M1012</f>
        <v>1433.2982625431691</v>
      </c>
      <c r="O1012" s="89">
        <f>+O$5*E1012</f>
        <v>15847.551277777462</v>
      </c>
      <c r="P1012" s="72"/>
      <c r="Q1012" s="48"/>
      <c r="R1012" s="87">
        <v>12462.719283529999</v>
      </c>
      <c r="S1012" s="87">
        <v>100</v>
      </c>
      <c r="T1012" s="87">
        <v>1.4515954256057999</v>
      </c>
      <c r="U1012" s="87">
        <v>2.7853348255157</v>
      </c>
      <c r="V1012" s="87">
        <v>2.1571840564142999</v>
      </c>
      <c r="W1012" s="87">
        <v>12462.719283533999</v>
      </c>
      <c r="Z1012" t="e">
        <v>#N/A</v>
      </c>
      <c r="AA1012" t="e">
        <v>#N/A</v>
      </c>
    </row>
    <row r="1013" spans="1:27">
      <c r="A1013" s="61" t="s">
        <v>3084</v>
      </c>
      <c r="B1013" s="61" t="s">
        <v>8</v>
      </c>
      <c r="C1013" s="61">
        <v>100005929</v>
      </c>
      <c r="D1013" s="61" t="s">
        <v>3085</v>
      </c>
      <c r="E1013" s="80">
        <f>+IF(F1013="x",1,0)+IF(G1013="x",0.25,0)+IF(H1013="x",1,0)+IF(I1013="x",0.3,0)+J1013+K1013</f>
        <v>1</v>
      </c>
      <c r="F1013" s="80" t="s">
        <v>3212</v>
      </c>
      <c r="G1013" s="85"/>
      <c r="H1013" s="85"/>
      <c r="I1013" s="85"/>
      <c r="J1013" s="81">
        <v>0</v>
      </c>
      <c r="K1013" s="48"/>
      <c r="L1013" s="89">
        <f>+L$5*E1013</f>
        <v>1194.3324316200781</v>
      </c>
      <c r="M1013" s="89">
        <f>+M$5*E1013</f>
        <v>339.09242260294559</v>
      </c>
      <c r="N1013" s="89">
        <f>+L1013+M1013</f>
        <v>1533.4248542230237</v>
      </c>
      <c r="O1013" s="89">
        <f>+O$5*E1013</f>
        <v>16954.621130147279</v>
      </c>
      <c r="P1013" s="72"/>
      <c r="Q1013" s="48"/>
      <c r="R1013" s="87">
        <v>1187.8881149967999</v>
      </c>
      <c r="S1013" s="87">
        <v>0</v>
      </c>
      <c r="T1013" s="87">
        <v>0</v>
      </c>
      <c r="U1013" s="87">
        <v>0</v>
      </c>
      <c r="V1013" s="87">
        <v>0</v>
      </c>
      <c r="W1013" s="87">
        <v>0</v>
      </c>
      <c r="Z1013" t="e">
        <v>#N/A</v>
      </c>
      <c r="AA1013" t="e">
        <v>#N/A</v>
      </c>
    </row>
    <row r="1014" spans="1:27">
      <c r="A1014" s="50" t="s">
        <v>2674</v>
      </c>
      <c r="B1014" s="50" t="s">
        <v>8</v>
      </c>
      <c r="C1014" s="50">
        <v>5443957</v>
      </c>
      <c r="D1014" s="50" t="s">
        <v>2675</v>
      </c>
      <c r="E1014" s="126">
        <f>+IF(F1014="x",1,0)+IF(G1014="x",0.25,0)+IF(H1014="x",1,0)+IF(I1014="x",0.3,0)+J1014</f>
        <v>2.3268117715804153</v>
      </c>
      <c r="F1014" s="80" t="s">
        <v>3212</v>
      </c>
      <c r="G1014" s="80" t="s">
        <v>3213</v>
      </c>
      <c r="H1014" s="80" t="s">
        <v>3212</v>
      </c>
      <c r="I1014" s="85"/>
      <c r="J1014" s="48">
        <f>0.75*(W1014/10000)</f>
        <v>0.32681177158041519</v>
      </c>
      <c r="K1014" s="48"/>
      <c r="L1014" s="89">
        <f>+L$5*E1014</f>
        <v>2778.9867610738593</v>
      </c>
      <c r="M1014" s="89">
        <f>+M$5*E1014</f>
        <v>789.00424056625468</v>
      </c>
      <c r="N1014" s="89">
        <f>+L1014+M1014</f>
        <v>3567.9910016401141</v>
      </c>
      <c r="O1014" s="89">
        <f>+O$5*E1014</f>
        <v>39450.212028312737</v>
      </c>
      <c r="P1014" s="73">
        <v>2.0790000000000002</v>
      </c>
      <c r="Q1014" s="48" t="s">
        <v>3228</v>
      </c>
      <c r="R1014" s="87">
        <v>5478.9213985065999</v>
      </c>
      <c r="S1014" s="87">
        <v>79.531899999999993</v>
      </c>
      <c r="T1014" s="87">
        <v>1.366751617752E-3</v>
      </c>
      <c r="U1014" s="87">
        <v>0.74004346132277998</v>
      </c>
      <c r="V1014" s="87">
        <v>0.302665650896</v>
      </c>
      <c r="W1014" s="87">
        <f>+(S1014/100)*R1014</f>
        <v>4357.4902877388695</v>
      </c>
      <c r="Z1014" t="e">
        <v>#N/A</v>
      </c>
      <c r="AA1014" t="e">
        <v>#N/A</v>
      </c>
    </row>
    <row r="1015" spans="1:27">
      <c r="A1015" s="52" t="s">
        <v>2518</v>
      </c>
      <c r="B1015" s="52" t="s">
        <v>8</v>
      </c>
      <c r="C1015" s="52">
        <v>5444049</v>
      </c>
      <c r="D1015" s="52" t="s">
        <v>2519</v>
      </c>
      <c r="E1015" s="80">
        <f>+IF(F1015="x",1,0)+IF(G1015="x",0.25,0)+IF(H1015="x",1,0)+IF(I1015="x",0.3,0)</f>
        <v>2.25</v>
      </c>
      <c r="F1015" s="80" t="s">
        <v>3212</v>
      </c>
      <c r="G1015" s="80" t="s">
        <v>3212</v>
      </c>
      <c r="H1015" s="80" t="s">
        <v>3212</v>
      </c>
      <c r="I1015" s="85"/>
      <c r="J1015" s="48"/>
      <c r="K1015" s="48"/>
      <c r="L1015" s="89">
        <f>+L$5*E1015</f>
        <v>2687.2479711451756</v>
      </c>
      <c r="M1015" s="89">
        <f>+M$5*E1015</f>
        <v>762.95795085662758</v>
      </c>
      <c r="N1015" s="89">
        <f>+L1015+M1015</f>
        <v>3450.2059220018032</v>
      </c>
      <c r="O1015" s="89">
        <f>+O$5*E1015</f>
        <v>38147.897542831379</v>
      </c>
      <c r="P1015" s="73">
        <v>1.0489999999999999</v>
      </c>
      <c r="Q1015" s="48" t="s">
        <v>3228</v>
      </c>
      <c r="R1015" s="87">
        <v>875.09830499314</v>
      </c>
      <c r="S1015" s="87">
        <v>100</v>
      </c>
      <c r="T1015" s="87">
        <v>0.95546454191207997</v>
      </c>
      <c r="U1015" s="87">
        <v>1.6392608880996999</v>
      </c>
      <c r="V1015" s="87">
        <v>1.3179869893434999</v>
      </c>
      <c r="W1015" s="87">
        <f>+(S1015/100)*R1015</f>
        <v>875.09830499314</v>
      </c>
      <c r="Z1015" t="e">
        <v>#N/A</v>
      </c>
      <c r="AA1015" t="e">
        <v>#N/A</v>
      </c>
    </row>
    <row r="1016" spans="1:27">
      <c r="A1016" s="52" t="s">
        <v>1359</v>
      </c>
      <c r="B1016" s="52" t="s">
        <v>8</v>
      </c>
      <c r="C1016" s="52">
        <v>5443951</v>
      </c>
      <c r="D1016" s="52" t="s">
        <v>1360</v>
      </c>
      <c r="E1016" s="80">
        <f>+IF(F1016="x",1,0)+IF(G1016="x",0.25,0)+IF(H1016="x",1,0)+IF(I1016="x",0.3,0)</f>
        <v>1.25</v>
      </c>
      <c r="F1016" s="80" t="s">
        <v>3212</v>
      </c>
      <c r="G1016" s="80" t="s">
        <v>3212</v>
      </c>
      <c r="H1016" s="85"/>
      <c r="I1016" s="85"/>
      <c r="J1016" s="48"/>
      <c r="K1016" s="48"/>
      <c r="L1016" s="89">
        <f>+L$5*E1016</f>
        <v>1492.9155395250975</v>
      </c>
      <c r="M1016" s="89">
        <f>+M$5*E1016</f>
        <v>423.86552825368199</v>
      </c>
      <c r="N1016" s="89">
        <f>+L1016+M1016</f>
        <v>1916.7810677787795</v>
      </c>
      <c r="O1016" s="89">
        <f>+O$5*E1016</f>
        <v>21193.276412684099</v>
      </c>
      <c r="P1016" s="73">
        <v>2.2909999999999999</v>
      </c>
      <c r="Q1016" s="48" t="s">
        <v>3228</v>
      </c>
      <c r="R1016" s="87">
        <v>3015.4552055247</v>
      </c>
      <c r="S1016" s="87">
        <v>100</v>
      </c>
      <c r="T1016" s="87">
        <v>0.29658511281013</v>
      </c>
      <c r="U1016" s="87">
        <v>1.0147604942321999</v>
      </c>
      <c r="V1016" s="87">
        <v>0.60085775812654996</v>
      </c>
      <c r="W1016" s="87">
        <f>+(S1016/100)*R1016</f>
        <v>3015.4552055247</v>
      </c>
      <c r="Z1016" t="e">
        <v>#N/A</v>
      </c>
      <c r="AA1016" t="e">
        <v>#N/A</v>
      </c>
    </row>
    <row r="1017" spans="1:27">
      <c r="A1017" s="52" t="s">
        <v>1209</v>
      </c>
      <c r="B1017" s="52" t="s">
        <v>24</v>
      </c>
      <c r="C1017" s="52">
        <v>5443120</v>
      </c>
      <c r="D1017" s="52" t="s">
        <v>1210</v>
      </c>
      <c r="E1017" s="80">
        <f>+IF(F1017="x",1,0)+IF(G1017="x",0.25,0)+IF(H1017="x",1,0)+IF(I1017="x",0.3,0)</f>
        <v>1</v>
      </c>
      <c r="F1017" s="85" t="s">
        <v>3212</v>
      </c>
      <c r="G1017" s="85"/>
      <c r="H1017" s="85"/>
      <c r="I1017" s="85"/>
      <c r="J1017" s="48"/>
      <c r="K1017" s="48"/>
      <c r="L1017" s="89">
        <f>+L$5*E1017</f>
        <v>1194.3324316200781</v>
      </c>
      <c r="M1017" s="89">
        <f>+M$5*E1017</f>
        <v>339.09242260294559</v>
      </c>
      <c r="N1017" s="89">
        <f>+L1017+M1017</f>
        <v>1533.4248542230237</v>
      </c>
      <c r="O1017" s="89">
        <f>+O$5*E1017</f>
        <v>16954.621130147279</v>
      </c>
      <c r="P1017" s="72">
        <v>2.5910000000000002</v>
      </c>
      <c r="Q1017" s="48" t="e">
        <v>#N/A</v>
      </c>
      <c r="R1017" s="87">
        <v>345.57778598345999</v>
      </c>
      <c r="S1017" s="87">
        <v>7.5937999999999999</v>
      </c>
      <c r="T1017" s="87">
        <v>5.3093045949936003E-2</v>
      </c>
      <c r="U1017" s="87">
        <v>0.12132549285888999</v>
      </c>
      <c r="V1017" s="87">
        <v>8.2305483520031003E-2</v>
      </c>
      <c r="W1017" s="87">
        <f>+(S1017/100)*R1017</f>
        <v>26.242485912011986</v>
      </c>
      <c r="Z1017">
        <v>2.5910000000000002</v>
      </c>
      <c r="AA1017">
        <v>0</v>
      </c>
    </row>
    <row r="1018" spans="1:27">
      <c r="A1018" s="52" t="s">
        <v>2275</v>
      </c>
      <c r="B1018" s="52" t="s">
        <v>8</v>
      </c>
      <c r="C1018" s="52">
        <v>5443690</v>
      </c>
      <c r="D1018" s="52" t="s">
        <v>2276</v>
      </c>
      <c r="E1018" s="80">
        <f>+IF(F1018="x",1,0)+IF(G1018="x",0.25,0)+IF(H1018="x",1,0)+IF(I1018="x",0.3,0)</f>
        <v>1.25</v>
      </c>
      <c r="F1018" s="80" t="s">
        <v>3212</v>
      </c>
      <c r="G1018" s="80" t="s">
        <v>3212</v>
      </c>
      <c r="H1018" s="85"/>
      <c r="I1018" s="85"/>
      <c r="J1018" s="48"/>
      <c r="K1018" s="48"/>
      <c r="L1018" s="89">
        <f>+L$5*E1018</f>
        <v>1492.9155395250975</v>
      </c>
      <c r="M1018" s="89">
        <f>+M$5*E1018</f>
        <v>423.86552825368199</v>
      </c>
      <c r="N1018" s="89">
        <f>+L1018+M1018</f>
        <v>1916.7810677787795</v>
      </c>
      <c r="O1018" s="89">
        <f>+O$5*E1018</f>
        <v>21193.276412684099</v>
      </c>
      <c r="P1018" s="73">
        <v>1.319</v>
      </c>
      <c r="Q1018" s="48" t="s">
        <v>3228</v>
      </c>
      <c r="R1018" s="87">
        <v>1193.8426109978</v>
      </c>
      <c r="S1018" s="87">
        <v>100</v>
      </c>
      <c r="T1018" s="87">
        <v>0.87430053949356001</v>
      </c>
      <c r="U1018" s="87">
        <v>1.578808426857</v>
      </c>
      <c r="V1018" s="87">
        <v>1.3221666634767999</v>
      </c>
      <c r="W1018" s="87">
        <f>+(S1018/100)*R1018</f>
        <v>1193.8426109978</v>
      </c>
      <c r="Z1018" t="e">
        <v>#N/A</v>
      </c>
      <c r="AA1018" t="e">
        <v>#N/A</v>
      </c>
    </row>
    <row r="1019" spans="1:27">
      <c r="A1019" s="52" t="s">
        <v>1361</v>
      </c>
      <c r="B1019" s="52" t="s">
        <v>8</v>
      </c>
      <c r="C1019" s="52">
        <v>5443949</v>
      </c>
      <c r="D1019" s="52" t="s">
        <v>1362</v>
      </c>
      <c r="E1019" s="80">
        <f>+IF(F1019="x",1,0)+IF(G1019="x",0.25,0)+IF(H1019="x",1,0)+IF(I1019="x",0.3,0)</f>
        <v>1.25</v>
      </c>
      <c r="F1019" s="80" t="s">
        <v>3212</v>
      </c>
      <c r="G1019" s="80" t="s">
        <v>3212</v>
      </c>
      <c r="H1019" s="85"/>
      <c r="I1019" s="85"/>
      <c r="J1019" s="48"/>
      <c r="K1019" s="48"/>
      <c r="L1019" s="89">
        <f>+L$5*E1019</f>
        <v>1492.9155395250975</v>
      </c>
      <c r="M1019" s="89">
        <f>+M$5*E1019</f>
        <v>423.86552825368199</v>
      </c>
      <c r="N1019" s="89">
        <f>+L1019+M1019</f>
        <v>1916.7810677787795</v>
      </c>
      <c r="O1019" s="89">
        <f>+O$5*E1019</f>
        <v>21193.276412684099</v>
      </c>
      <c r="P1019" s="73">
        <v>2.016</v>
      </c>
      <c r="Q1019" s="48" t="s">
        <v>3228</v>
      </c>
      <c r="R1019" s="87">
        <v>1015.3729700069</v>
      </c>
      <c r="S1019" s="87">
        <v>100</v>
      </c>
      <c r="T1019" s="87">
        <v>0.36692026257514998</v>
      </c>
      <c r="U1019" s="87">
        <v>0.55448061227797996</v>
      </c>
      <c r="V1019" s="87">
        <v>0.47199092118025998</v>
      </c>
      <c r="W1019" s="87">
        <f>+(S1019/100)*R1019</f>
        <v>1015.3729700069</v>
      </c>
      <c r="Z1019" t="e">
        <v>#N/A</v>
      </c>
      <c r="AA1019" t="e">
        <v>#N/A</v>
      </c>
    </row>
    <row r="1020" spans="1:27">
      <c r="A1020" s="52" t="s">
        <v>1363</v>
      </c>
      <c r="B1020" s="52" t="s">
        <v>8</v>
      </c>
      <c r="C1020" s="52">
        <v>5443674</v>
      </c>
      <c r="D1020" s="52" t="s">
        <v>1364</v>
      </c>
      <c r="E1020" s="80">
        <f>+IF(F1020="x",1,0)+IF(G1020="x",0.25,0)+IF(H1020="x",1,0)+IF(I1020="x",0.3,0)</f>
        <v>2.25</v>
      </c>
      <c r="F1020" s="85" t="s">
        <v>3212</v>
      </c>
      <c r="G1020" s="85" t="s">
        <v>3212</v>
      </c>
      <c r="H1020" s="80" t="s">
        <v>3212</v>
      </c>
      <c r="I1020" s="85"/>
      <c r="J1020" s="48"/>
      <c r="K1020" s="48"/>
      <c r="L1020" s="89">
        <f>+L$5*E1020</f>
        <v>2687.2479711451756</v>
      </c>
      <c r="M1020" s="89">
        <f>+M$5*E1020</f>
        <v>762.95795085662758</v>
      </c>
      <c r="N1020" s="89">
        <f>+L1020+M1020</f>
        <v>3450.2059220018032</v>
      </c>
      <c r="O1020" s="89">
        <f>+O$5*E1020</f>
        <v>38147.897542831379</v>
      </c>
      <c r="P1020" s="73">
        <v>1.31</v>
      </c>
      <c r="Q1020" s="48" t="s">
        <v>3228</v>
      </c>
      <c r="R1020" s="87">
        <v>3757.8719614923002</v>
      </c>
      <c r="S1020" s="87">
        <v>100</v>
      </c>
      <c r="T1020" s="87">
        <v>0.75938826799393</v>
      </c>
      <c r="U1020" s="87">
        <v>1.5361237525939999</v>
      </c>
      <c r="V1020" s="87">
        <v>1.3073871882779999</v>
      </c>
      <c r="W1020" s="87">
        <f>+(S1020/100)*R1020</f>
        <v>3757.8719614923002</v>
      </c>
      <c r="Z1020" t="e">
        <v>#N/A</v>
      </c>
      <c r="AA1020" t="e">
        <v>#N/A</v>
      </c>
    </row>
    <row r="1021" spans="1:27">
      <c r="A1021" s="52" t="s">
        <v>1365</v>
      </c>
      <c r="B1021" s="52" t="s">
        <v>8</v>
      </c>
      <c r="C1021" s="52">
        <v>5443669</v>
      </c>
      <c r="D1021" s="52" t="s">
        <v>1366</v>
      </c>
      <c r="E1021" s="80">
        <f>+IF(F1021="x",1,0)+IF(G1021="x",0.25,0)+IF(H1021="x",1,0)+IF(I1021="x",0.3,0)</f>
        <v>2.25</v>
      </c>
      <c r="F1021" s="80" t="s">
        <v>3212</v>
      </c>
      <c r="G1021" s="80" t="s">
        <v>3212</v>
      </c>
      <c r="H1021" s="80" t="s">
        <v>3212</v>
      </c>
      <c r="I1021" s="85"/>
      <c r="J1021" s="48"/>
      <c r="K1021" s="48"/>
      <c r="L1021" s="89">
        <f>+L$5*E1021</f>
        <v>2687.2479711451756</v>
      </c>
      <c r="M1021" s="89">
        <f>+M$5*E1021</f>
        <v>762.95795085662758</v>
      </c>
      <c r="N1021" s="89">
        <f>+L1021+M1021</f>
        <v>3450.2059220018032</v>
      </c>
      <c r="O1021" s="89">
        <f>+O$5*E1021</f>
        <v>38147.897542831379</v>
      </c>
      <c r="P1021" s="73">
        <v>1.5169999999999999</v>
      </c>
      <c r="Q1021" s="48" t="s">
        <v>3228</v>
      </c>
      <c r="R1021" s="87">
        <v>1976.9998990152999</v>
      </c>
      <c r="S1021" s="87">
        <v>100</v>
      </c>
      <c r="T1021" s="87">
        <v>0.46858555078505998</v>
      </c>
      <c r="U1021" s="87">
        <v>1.3838886022568</v>
      </c>
      <c r="V1021" s="87">
        <v>1.0393781955168999</v>
      </c>
      <c r="W1021" s="87">
        <f>+(S1021/100)*R1021</f>
        <v>1976.9998990152999</v>
      </c>
      <c r="Z1021" t="e">
        <v>#N/A</v>
      </c>
      <c r="AA1021" t="e">
        <v>#N/A</v>
      </c>
    </row>
    <row r="1022" spans="1:27">
      <c r="A1022" s="51" t="s">
        <v>1230</v>
      </c>
      <c r="B1022" s="51" t="s">
        <v>8</v>
      </c>
      <c r="C1022" s="51">
        <v>5444337</v>
      </c>
      <c r="D1022" s="51" t="s">
        <v>1231</v>
      </c>
      <c r="E1022" s="80">
        <f>+IF(F1022="x",1,0)+IF(G1022="x",0.25,0)+IF(H1022="x",1,0)+IF(I1022="x",0.3,0)</f>
        <v>1</v>
      </c>
      <c r="F1022" s="85" t="s">
        <v>3212</v>
      </c>
      <c r="G1022" s="85"/>
      <c r="H1022" s="85"/>
      <c r="I1022" s="85"/>
      <c r="J1022" s="48"/>
      <c r="K1022" s="48"/>
      <c r="L1022" s="89">
        <f>+L$5*E1022</f>
        <v>1194.3324316200781</v>
      </c>
      <c r="M1022" s="89">
        <f>+M$5*E1022</f>
        <v>339.09242260294559</v>
      </c>
      <c r="N1022" s="89">
        <f>+L1022+M1022</f>
        <v>1533.4248542230237</v>
      </c>
      <c r="O1022" s="89">
        <f>+O$5*E1022</f>
        <v>16954.621130147279</v>
      </c>
      <c r="P1022" s="73" t="e">
        <v>#N/A</v>
      </c>
      <c r="Q1022" s="48" t="e">
        <v>#N/A</v>
      </c>
      <c r="R1022" s="87">
        <v>1563.9844079981999</v>
      </c>
      <c r="S1022" s="87">
        <v>0</v>
      </c>
      <c r="T1022" s="87">
        <v>0</v>
      </c>
      <c r="U1022" s="87">
        <v>0</v>
      </c>
      <c r="V1022" s="87">
        <v>0</v>
      </c>
      <c r="W1022" s="87">
        <f>+(S1022/100)*R1022</f>
        <v>0</v>
      </c>
      <c r="Z1022" t="e">
        <v>#N/A</v>
      </c>
      <c r="AA1022" t="e">
        <v>#N/A</v>
      </c>
    </row>
    <row r="1023" spans="1:27">
      <c r="A1023" s="52" t="s">
        <v>1370</v>
      </c>
      <c r="B1023" s="52" t="s">
        <v>8</v>
      </c>
      <c r="C1023" s="52">
        <v>5443670</v>
      </c>
      <c r="D1023" s="52" t="s">
        <v>1371</v>
      </c>
      <c r="E1023" s="80">
        <f>+IF(F1023="x",1,0)+IF(G1023="x",0.25,0)+IF(H1023="x",1,0)+IF(I1023="x",0.3,0)</f>
        <v>2.25</v>
      </c>
      <c r="F1023" s="80" t="s">
        <v>3212</v>
      </c>
      <c r="G1023" s="80" t="s">
        <v>3212</v>
      </c>
      <c r="H1023" s="80" t="s">
        <v>3212</v>
      </c>
      <c r="I1023" s="85"/>
      <c r="J1023" s="48"/>
      <c r="K1023" s="48"/>
      <c r="L1023" s="89">
        <f>+L$5*E1023</f>
        <v>2687.2479711451756</v>
      </c>
      <c r="M1023" s="89">
        <f>+M$5*E1023</f>
        <v>762.95795085662758</v>
      </c>
      <c r="N1023" s="89">
        <f>+L1023+M1023</f>
        <v>3450.2059220018032</v>
      </c>
      <c r="O1023" s="89">
        <f>+O$5*E1023</f>
        <v>38147.897542831379</v>
      </c>
      <c r="P1023" s="73">
        <v>1.756</v>
      </c>
      <c r="Q1023" s="48" t="s">
        <v>3228</v>
      </c>
      <c r="R1023" s="87">
        <v>1916.7391490006</v>
      </c>
      <c r="S1023" s="87">
        <v>100</v>
      </c>
      <c r="T1023" s="87">
        <v>0.23928667604923001</v>
      </c>
      <c r="U1023" s="87">
        <v>1.1237852573395</v>
      </c>
      <c r="V1023" s="87">
        <v>0.73873907486115997</v>
      </c>
      <c r="W1023" s="87">
        <f>+(S1023/100)*R1023</f>
        <v>1916.7391490006</v>
      </c>
      <c r="Z1023" t="e">
        <v>#N/A</v>
      </c>
      <c r="AA1023" t="e">
        <v>#N/A</v>
      </c>
    </row>
    <row r="1024" spans="1:27">
      <c r="A1024" s="50" t="s">
        <v>1372</v>
      </c>
      <c r="B1024" s="50" t="s">
        <v>8</v>
      </c>
      <c r="C1024" s="50">
        <v>5443948</v>
      </c>
      <c r="D1024" s="50" t="s">
        <v>1373</v>
      </c>
      <c r="E1024" s="126">
        <f>+IF(F1024="x",1,0)+IF(G1024="x",0.25,0)+IF(H1024="x",1,0)+IF(I1024="x",0.3,0)+J1024</f>
        <v>1.4721111513055134</v>
      </c>
      <c r="F1024" s="80" t="s">
        <v>3212</v>
      </c>
      <c r="G1024" s="80" t="s">
        <v>3213</v>
      </c>
      <c r="H1024" s="85"/>
      <c r="I1024" s="85"/>
      <c r="J1024" s="48">
        <f>0.75*(W1024/10000)</f>
        <v>0.4721111513055134</v>
      </c>
      <c r="K1024" s="48"/>
      <c r="L1024" s="89">
        <f>+L$5*E1024</f>
        <v>1758.1900909537464</v>
      </c>
      <c r="M1024" s="89">
        <f>+M$5*E1024</f>
        <v>499.18173663699793</v>
      </c>
      <c r="N1024" s="89">
        <f>+L1024+M1024</f>
        <v>2257.3718275907445</v>
      </c>
      <c r="O1024" s="89">
        <f>+O$5*E1024</f>
        <v>24959.086831849898</v>
      </c>
      <c r="P1024" s="73" t="e">
        <v>#N/A</v>
      </c>
      <c r="Q1024" s="48" t="e">
        <v>#N/A</v>
      </c>
      <c r="R1024" s="87">
        <v>8828.5092084825992</v>
      </c>
      <c r="S1024" s="87">
        <v>71.301000000000002</v>
      </c>
      <c r="T1024" s="87">
        <v>5.0464677624403997E-3</v>
      </c>
      <c r="U1024" s="87">
        <v>0.80270373821259</v>
      </c>
      <c r="V1024" s="87">
        <v>0.45905783521513999</v>
      </c>
      <c r="W1024" s="87">
        <f>+(S1024/100)*R1024</f>
        <v>6294.8153507401785</v>
      </c>
      <c r="Z1024" t="e">
        <v>#N/A</v>
      </c>
      <c r="AA1024" t="e">
        <v>#N/A</v>
      </c>
    </row>
    <row r="1025" spans="1:28">
      <c r="A1025" s="49" t="s">
        <v>1377</v>
      </c>
      <c r="B1025" s="49" t="s">
        <v>8</v>
      </c>
      <c r="C1025" s="49">
        <v>7626476</v>
      </c>
      <c r="D1025" s="49" t="s">
        <v>1375</v>
      </c>
      <c r="E1025" s="126">
        <f>+IF(F1025="x",1,0)+IF(G1025="x",0.25,0)+IF(H1025="x",1,0)+IF(I1025="x",0.3,0)+J1025</f>
        <v>7.3672436778357007</v>
      </c>
      <c r="F1025" s="85"/>
      <c r="G1025" s="85"/>
      <c r="H1025" s="85"/>
      <c r="I1025" s="85"/>
      <c r="J1025" s="48">
        <f>0.75*(W1025/10000)</f>
        <v>7.3672436778357007</v>
      </c>
      <c r="K1025" s="48"/>
      <c r="L1025" s="89">
        <f>+L$5*E1025</f>
        <v>8798.9380560871596</v>
      </c>
      <c r="M1025" s="89">
        <f>+M$5*E1025</f>
        <v>2498.1765066235425</v>
      </c>
      <c r="N1025" s="89">
        <f>+L1025+M1025</f>
        <v>11297.114562710702</v>
      </c>
      <c r="O1025" s="89">
        <f>+O$5*E1025</f>
        <v>124908.82533117713</v>
      </c>
      <c r="P1025" s="72"/>
      <c r="Q1025" s="48"/>
      <c r="R1025" s="87">
        <v>276489.25731760002</v>
      </c>
      <c r="S1025" s="87">
        <v>35.5276</v>
      </c>
      <c r="T1025" s="87">
        <v>6.3080847030506004E-4</v>
      </c>
      <c r="U1025" s="87">
        <v>0.67475479841232</v>
      </c>
      <c r="V1025" s="87">
        <v>0.42477143182554</v>
      </c>
      <c r="W1025" s="87">
        <v>98229.915704476007</v>
      </c>
      <c r="Z1025" t="e">
        <v>#N/A</v>
      </c>
      <c r="AA1025" t="e">
        <v>#N/A</v>
      </c>
    </row>
    <row r="1026" spans="1:28">
      <c r="A1026" s="49" t="s">
        <v>468</v>
      </c>
      <c r="B1026" s="49" t="s">
        <v>8</v>
      </c>
      <c r="C1026" s="49">
        <v>7626476</v>
      </c>
      <c r="D1026" s="49" t="s">
        <v>1375</v>
      </c>
      <c r="E1026" s="126">
        <f>+IF(F1026="x",1,0)+IF(G1026="x",0.25,0)+IF(H1026="x",1,0)+IF(I1026="x",0.3,0)+J1026</f>
        <v>2.2835482687059749</v>
      </c>
      <c r="F1026" s="85"/>
      <c r="G1026" s="85"/>
      <c r="H1026" s="85"/>
      <c r="I1026" s="85"/>
      <c r="J1026" s="48">
        <f>0.75*(W1026/10000)</f>
        <v>2.2835482687059749</v>
      </c>
      <c r="K1026" s="48"/>
      <c r="L1026" s="89">
        <f>+L$5*E1026</f>
        <v>2727.3157564854264</v>
      </c>
      <c r="M1026" s="89">
        <f>+M$5*E1026</f>
        <v>774.33391456627123</v>
      </c>
      <c r="N1026" s="89">
        <f>+L1026+M1026</f>
        <v>3501.6496710516976</v>
      </c>
      <c r="O1026" s="89">
        <f>+O$5*E1026</f>
        <v>38716.695728313563</v>
      </c>
      <c r="P1026" s="72"/>
      <c r="Q1026" s="48"/>
      <c r="R1026" s="87">
        <v>33531.175380526001</v>
      </c>
      <c r="S1026" s="87">
        <v>90.802999999999997</v>
      </c>
      <c r="T1026" s="87">
        <v>1.2721303850411999E-2</v>
      </c>
      <c r="U1026" s="87">
        <v>0.56257599592208996</v>
      </c>
      <c r="V1026" s="87">
        <v>0.33886489453622998</v>
      </c>
      <c r="W1026" s="87">
        <v>30447.310249413</v>
      </c>
      <c r="Z1026" t="e">
        <v>#N/A</v>
      </c>
      <c r="AA1026" t="e">
        <v>#N/A</v>
      </c>
    </row>
    <row r="1027" spans="1:28">
      <c r="A1027" s="52" t="s">
        <v>1376</v>
      </c>
      <c r="B1027" s="52" t="s">
        <v>8</v>
      </c>
      <c r="C1027" s="52">
        <v>7626476</v>
      </c>
      <c r="D1027" s="52" t="s">
        <v>1375</v>
      </c>
      <c r="E1027" s="80">
        <f>+IF(F1027="x",1,0)+IF(G1027="x",0.25,0)+IF(H1027="x",1,0)+IF(I1027="x",0.3,0)</f>
        <v>1.25</v>
      </c>
      <c r="F1027" s="80" t="s">
        <v>3212</v>
      </c>
      <c r="G1027" s="80" t="s">
        <v>3212</v>
      </c>
      <c r="H1027" s="85"/>
      <c r="I1027" s="85"/>
      <c r="J1027" s="48"/>
      <c r="K1027" s="48"/>
      <c r="L1027" s="89">
        <f>+L$5*E1027</f>
        <v>1492.9155395250975</v>
      </c>
      <c r="M1027" s="89">
        <f>+M$5*E1027</f>
        <v>423.86552825368199</v>
      </c>
      <c r="N1027" s="89">
        <f>+L1027+M1027</f>
        <v>1916.7810677787795</v>
      </c>
      <c r="O1027" s="89">
        <f>+O$5*E1027</f>
        <v>21193.276412684099</v>
      </c>
      <c r="P1027" s="73" t="e">
        <v>#N/A</v>
      </c>
      <c r="Q1027" s="48" t="e">
        <v>#N/A</v>
      </c>
      <c r="R1027" s="87">
        <v>1278.1876090062999</v>
      </c>
      <c r="S1027" s="87">
        <v>41.310499999999998</v>
      </c>
      <c r="T1027" s="87">
        <v>1.5244537964463E-2</v>
      </c>
      <c r="U1027" s="87">
        <v>0.35777354240416998</v>
      </c>
      <c r="V1027" s="87">
        <v>0.15217334035551</v>
      </c>
      <c r="W1027" s="87">
        <f>+(S1027/100)*R1027</f>
        <v>528.02569221854753</v>
      </c>
      <c r="Z1027" t="e">
        <v>#N/A</v>
      </c>
      <c r="AA1027" t="e">
        <v>#N/A</v>
      </c>
    </row>
    <row r="1028" spans="1:28">
      <c r="A1028" s="50" t="s">
        <v>1374</v>
      </c>
      <c r="B1028" s="50" t="s">
        <v>8</v>
      </c>
      <c r="C1028" s="50">
        <v>7626476</v>
      </c>
      <c r="D1028" s="50" t="s">
        <v>1375</v>
      </c>
      <c r="E1028" s="80">
        <f>+IF(F1028="x",1,0)+IF(G1028="x",0.25,0)+IF(H1028="x",1,0)+IF(I1028="x",0.3,0)</f>
        <v>0.25</v>
      </c>
      <c r="F1028" s="85" t="s">
        <v>3213</v>
      </c>
      <c r="G1028" s="85" t="s">
        <v>3212</v>
      </c>
      <c r="H1028" s="85"/>
      <c r="I1028" s="85"/>
      <c r="J1028" s="48">
        <f>0.75*(W1028/10000)</f>
        <v>0.29777380460415104</v>
      </c>
      <c r="K1028" s="48"/>
      <c r="L1028" s="89">
        <f>+L$5*E1028</f>
        <v>298.58310790501952</v>
      </c>
      <c r="M1028" s="89">
        <f>+M$5*E1028</f>
        <v>84.773105650736397</v>
      </c>
      <c r="N1028" s="89">
        <f>+L1028+M1028</f>
        <v>383.35621355575591</v>
      </c>
      <c r="O1028" s="89">
        <f>+O$5*E1028</f>
        <v>4238.6552825368199</v>
      </c>
      <c r="P1028" s="73" t="e">
        <v>#N/A</v>
      </c>
      <c r="Q1028" s="48" t="e">
        <v>#N/A</v>
      </c>
      <c r="R1028" s="87">
        <v>21955.105645505999</v>
      </c>
      <c r="S1028" s="87">
        <v>18.0838</v>
      </c>
      <c r="T1028" s="87">
        <v>2.5652877986431E-2</v>
      </c>
      <c r="U1028" s="87">
        <v>0.30036994814873003</v>
      </c>
      <c r="V1028" s="87">
        <v>0.14572002585064001</v>
      </c>
      <c r="W1028" s="87">
        <f>+(S1028/100)*R1028</f>
        <v>3970.3173947220139</v>
      </c>
      <c r="Z1028" t="e">
        <v>#N/A</v>
      </c>
      <c r="AA1028" t="e">
        <v>#N/A</v>
      </c>
    </row>
    <row r="1029" spans="1:28">
      <c r="A1029" s="51" t="s">
        <v>1232</v>
      </c>
      <c r="B1029" s="51" t="s">
        <v>8</v>
      </c>
      <c r="C1029" s="51">
        <v>5444292</v>
      </c>
      <c r="D1029" s="51" t="s">
        <v>1233</v>
      </c>
      <c r="E1029" s="80">
        <f>+IF(F1029="x",1,0)+IF(G1029="x",0.25,0)+IF(H1029="x",1,0)+IF(I1029="x",0.3,0)</f>
        <v>1</v>
      </c>
      <c r="F1029" s="85" t="s">
        <v>3212</v>
      </c>
      <c r="G1029" s="85"/>
      <c r="H1029" s="85"/>
      <c r="I1029" s="85"/>
      <c r="J1029" s="48"/>
      <c r="K1029" s="48"/>
      <c r="L1029" s="89">
        <f>+L$5*E1029</f>
        <v>1194.3324316200781</v>
      </c>
      <c r="M1029" s="89">
        <f>+M$5*E1029</f>
        <v>339.09242260294559</v>
      </c>
      <c r="N1029" s="89">
        <f>+L1029+M1029</f>
        <v>1533.4248542230237</v>
      </c>
      <c r="O1029" s="89">
        <f>+O$5*E1029</f>
        <v>16954.621130147279</v>
      </c>
      <c r="P1029" s="73" t="e">
        <v>#N/A</v>
      </c>
      <c r="Q1029" s="48" t="e">
        <v>#N/A</v>
      </c>
      <c r="R1029" s="87">
        <v>664.86843451225002</v>
      </c>
      <c r="S1029" s="87">
        <v>0</v>
      </c>
      <c r="T1029" s="87">
        <v>0</v>
      </c>
      <c r="U1029" s="87">
        <v>0</v>
      </c>
      <c r="V1029" s="87">
        <v>0</v>
      </c>
      <c r="W1029" s="87">
        <f>+(S1029/100)*R1029</f>
        <v>0</v>
      </c>
      <c r="Z1029" t="e">
        <v>#N/A</v>
      </c>
      <c r="AA1029" t="e">
        <v>#N/A</v>
      </c>
    </row>
    <row r="1030" spans="1:28">
      <c r="A1030" s="51" t="s">
        <v>1234</v>
      </c>
      <c r="B1030" s="51" t="s">
        <v>8</v>
      </c>
      <c r="C1030" s="51">
        <v>5444291</v>
      </c>
      <c r="D1030" s="51" t="s">
        <v>1235</v>
      </c>
      <c r="E1030" s="80">
        <f>+IF(F1030="x",1,0)+IF(G1030="x",0.25,0)+IF(H1030="x",1,0)+IF(I1030="x",0.3,0)</f>
        <v>1</v>
      </c>
      <c r="F1030" s="85" t="s">
        <v>3212</v>
      </c>
      <c r="G1030" s="85"/>
      <c r="H1030" s="85"/>
      <c r="I1030" s="85"/>
      <c r="J1030" s="48"/>
      <c r="K1030" s="48"/>
      <c r="L1030" s="89">
        <f>+L$5*E1030</f>
        <v>1194.3324316200781</v>
      </c>
      <c r="M1030" s="89">
        <f>+M$5*E1030</f>
        <v>339.09242260294559</v>
      </c>
      <c r="N1030" s="89">
        <f>+L1030+M1030</f>
        <v>1533.4248542230237</v>
      </c>
      <c r="O1030" s="89">
        <f>+O$5*E1030</f>
        <v>16954.621130147279</v>
      </c>
      <c r="P1030" s="73" t="e">
        <v>#N/A</v>
      </c>
      <c r="Q1030" s="48" t="e">
        <v>#N/A</v>
      </c>
      <c r="R1030" s="87">
        <v>402.55942149177997</v>
      </c>
      <c r="S1030" s="87">
        <v>0</v>
      </c>
      <c r="T1030" s="87">
        <v>0</v>
      </c>
      <c r="U1030" s="87">
        <v>0</v>
      </c>
      <c r="V1030" s="87">
        <v>0</v>
      </c>
      <c r="W1030" s="87">
        <f>+(S1030/100)*R1030</f>
        <v>0</v>
      </c>
      <c r="Z1030" t="e">
        <v>#N/A</v>
      </c>
      <c r="AA1030" t="e">
        <v>#N/A</v>
      </c>
    </row>
    <row r="1031" spans="1:28">
      <c r="A1031" s="52" t="s">
        <v>1236</v>
      </c>
      <c r="B1031" s="52" t="s">
        <v>8</v>
      </c>
      <c r="C1031" s="52">
        <v>5444290</v>
      </c>
      <c r="D1031" s="52" t="s">
        <v>1237</v>
      </c>
      <c r="E1031" s="80">
        <f>+IF(F1031="x",1,0)+IF(G1031="x",0.25,0)+IF(H1031="x",1,0)+IF(I1031="x",0.3,0)</f>
        <v>1.25</v>
      </c>
      <c r="F1031" s="85" t="s">
        <v>3212</v>
      </c>
      <c r="G1031" s="85" t="s">
        <v>3212</v>
      </c>
      <c r="H1031" s="85"/>
      <c r="I1031" s="85"/>
      <c r="J1031" s="48"/>
      <c r="K1031" s="48"/>
      <c r="L1031" s="89">
        <f>+L$5*E1031</f>
        <v>1492.9155395250975</v>
      </c>
      <c r="M1031" s="89">
        <f>+M$5*E1031</f>
        <v>423.86552825368199</v>
      </c>
      <c r="N1031" s="89">
        <f>+L1031+M1031</f>
        <v>1916.7810677787795</v>
      </c>
      <c r="O1031" s="89">
        <f>+O$5*E1031</f>
        <v>21193.276412684099</v>
      </c>
      <c r="P1031" s="73">
        <v>2.7959999999999998</v>
      </c>
      <c r="Q1031" s="48">
        <v>2.5369999999999999</v>
      </c>
      <c r="R1031" s="87">
        <v>1567.337053492</v>
      </c>
      <c r="S1031" s="87">
        <v>11.0824</v>
      </c>
      <c r="T1031" s="87">
        <v>3.1014749780296998E-2</v>
      </c>
      <c r="U1031" s="87">
        <v>0.20522302389145</v>
      </c>
      <c r="V1031" s="87">
        <v>0.10188281680618</v>
      </c>
      <c r="W1031" s="87">
        <f>+(S1031/100)*R1031</f>
        <v>173.6985616161974</v>
      </c>
      <c r="Z1031" t="e">
        <v>#N/A</v>
      </c>
      <c r="AA1031" t="e">
        <v>#N/A</v>
      </c>
    </row>
    <row r="1032" spans="1:28">
      <c r="A1032" s="52" t="s">
        <v>1214</v>
      </c>
      <c r="B1032" s="52" t="s">
        <v>24</v>
      </c>
      <c r="C1032" s="52">
        <v>5443114</v>
      </c>
      <c r="D1032" s="52" t="s">
        <v>1212</v>
      </c>
      <c r="E1032" s="80">
        <f>+IF(F1032="x",1,0)+IF(G1032="x",0.25,0)+IF(H1032="x",1,0)+IF(I1032="x",0.3,0)</f>
        <v>2.5499999999999998</v>
      </c>
      <c r="F1032" s="80" t="s">
        <v>3212</v>
      </c>
      <c r="G1032" s="80" t="s">
        <v>3212</v>
      </c>
      <c r="H1032" s="80" t="s">
        <v>3212</v>
      </c>
      <c r="I1032" s="80" t="s">
        <v>3212</v>
      </c>
      <c r="J1032" s="48"/>
      <c r="K1032" s="48"/>
      <c r="L1032" s="89">
        <f>+L$5*E1032</f>
        <v>3045.5477006311989</v>
      </c>
      <c r="M1032" s="89">
        <f>+M$5*E1032</f>
        <v>864.68567763751116</v>
      </c>
      <c r="N1032" s="89">
        <f>+L1032+M1032</f>
        <v>3910.2333782687101</v>
      </c>
      <c r="O1032" s="89">
        <f>+O$5*E1032</f>
        <v>43234.283881875563</v>
      </c>
      <c r="P1032" s="73">
        <v>1.7110000000000001</v>
      </c>
      <c r="Q1032" s="48">
        <v>0.91900000000000004</v>
      </c>
      <c r="R1032" s="87">
        <v>281.47872150059999</v>
      </c>
      <c r="S1032" s="87">
        <v>100</v>
      </c>
      <c r="T1032" s="87">
        <v>0.24916933476924999</v>
      </c>
      <c r="U1032" s="87">
        <v>1.3927199840546001</v>
      </c>
      <c r="V1032" s="87">
        <v>0.85608786234730005</v>
      </c>
      <c r="W1032" s="87">
        <f>+(S1032/100)*R1032</f>
        <v>281.47872150059999</v>
      </c>
      <c r="Z1032" t="e">
        <v>#N/A</v>
      </c>
      <c r="AA1032" t="e">
        <v>#N/A</v>
      </c>
    </row>
    <row r="1033" spans="1:28">
      <c r="A1033" s="53" t="s">
        <v>1215</v>
      </c>
      <c r="B1033" s="54" t="s">
        <v>24</v>
      </c>
      <c r="C1033" s="53">
        <v>5443116</v>
      </c>
      <c r="D1033" s="53" t="s">
        <v>1212</v>
      </c>
      <c r="E1033" s="80">
        <f>+IF(F1033="x",1,0)+IF(G1033="x",0.25,0)+IF(H1033="x",1,0)+IF(I1033="x",0.3,0)+J1033+K1033</f>
        <v>2.25</v>
      </c>
      <c r="F1033" s="80" t="s">
        <v>3212</v>
      </c>
      <c r="G1033" s="85" t="s">
        <v>3212</v>
      </c>
      <c r="H1033" s="85" t="s">
        <v>3212</v>
      </c>
      <c r="I1033" s="85"/>
      <c r="J1033" s="48"/>
      <c r="K1033" s="48"/>
      <c r="L1033" s="89">
        <f>+L$5*E1033</f>
        <v>2687.2479711451756</v>
      </c>
      <c r="M1033" s="89">
        <f>+M$5*E1033</f>
        <v>762.95795085662758</v>
      </c>
      <c r="N1033" s="89">
        <f>+L1033+M1033</f>
        <v>3450.2059220018032</v>
      </c>
      <c r="O1033" s="89">
        <f>+O$5*E1033</f>
        <v>38147.897542831379</v>
      </c>
      <c r="P1033" s="72"/>
      <c r="Q1033" s="48"/>
      <c r="R1033" s="87">
        <v>150.68197498697</v>
      </c>
      <c r="S1033" s="87">
        <v>100</v>
      </c>
      <c r="T1033" s="87">
        <v>0.33958521485329002</v>
      </c>
      <c r="U1033" s="87">
        <v>1.3613897562027</v>
      </c>
      <c r="V1033" s="87">
        <v>0.85810287125774998</v>
      </c>
      <c r="W1033" s="87">
        <v>150.6819749881</v>
      </c>
      <c r="Z1033" t="e">
        <v>#N/A</v>
      </c>
      <c r="AA1033" t="e">
        <v>#N/A</v>
      </c>
      <c r="AB1033" t="s">
        <v>3315</v>
      </c>
    </row>
    <row r="1034" spans="1:28">
      <c r="A1034" s="53" t="s">
        <v>1211</v>
      </c>
      <c r="B1034" s="53" t="s">
        <v>24</v>
      </c>
      <c r="C1034" s="53">
        <v>5443108</v>
      </c>
      <c r="D1034" s="53" t="s">
        <v>1212</v>
      </c>
      <c r="E1034" s="80">
        <f>+IF(F1034="x",1,0)+IF(G1034="x",0.25,0)+IF(H1034="x",1,0)+IF(I1034="x",0.3,0)+J1034+K1034</f>
        <v>1.25</v>
      </c>
      <c r="F1034" s="80" t="s">
        <v>3212</v>
      </c>
      <c r="G1034" s="85" t="s">
        <v>3212</v>
      </c>
      <c r="H1034" s="85"/>
      <c r="I1034" s="85"/>
      <c r="J1034" s="48"/>
      <c r="K1034" s="48"/>
      <c r="L1034" s="89">
        <f>+L$5*E1034</f>
        <v>1492.9155395250975</v>
      </c>
      <c r="M1034" s="89">
        <f>+M$5*E1034</f>
        <v>423.86552825368199</v>
      </c>
      <c r="N1034" s="89">
        <f>+L1034+M1034</f>
        <v>1916.7810677787795</v>
      </c>
      <c r="O1034" s="89">
        <f>+O$5*E1034</f>
        <v>21193.276412684099</v>
      </c>
      <c r="P1034" s="72"/>
      <c r="Q1034" s="48"/>
      <c r="R1034" s="87">
        <v>138.78689299568001</v>
      </c>
      <c r="S1034" s="87">
        <v>100</v>
      </c>
      <c r="T1034" s="87">
        <v>1.3324776887894001</v>
      </c>
      <c r="U1034" s="87">
        <v>1.5544171333312999</v>
      </c>
      <c r="V1034" s="87">
        <v>1.4718786102754</v>
      </c>
      <c r="W1034" s="87">
        <v>138.78689299598</v>
      </c>
      <c r="Z1034" t="e">
        <v>#N/A</v>
      </c>
      <c r="AA1034" t="e">
        <v>#N/A</v>
      </c>
    </row>
    <row r="1035" spans="1:28">
      <c r="A1035" s="53" t="s">
        <v>1213</v>
      </c>
      <c r="B1035" s="54" t="s">
        <v>24</v>
      </c>
      <c r="C1035" s="53">
        <v>5443109</v>
      </c>
      <c r="D1035" s="53" t="s">
        <v>1212</v>
      </c>
      <c r="E1035" s="80">
        <f>+IF(F1035="x",1,0)+IF(G1035="x",0.25,0)+IF(H1035="x",1,0)+IF(I1035="x",0.3,0)+J1035+K1035</f>
        <v>1.25</v>
      </c>
      <c r="F1035" s="80" t="s">
        <v>3212</v>
      </c>
      <c r="G1035" s="85" t="s">
        <v>3212</v>
      </c>
      <c r="H1035" s="85"/>
      <c r="I1035" s="85"/>
      <c r="J1035" s="48"/>
      <c r="K1035" s="48"/>
      <c r="L1035" s="89">
        <f>+L$5*E1035</f>
        <v>1492.9155395250975</v>
      </c>
      <c r="M1035" s="89">
        <f>+M$5*E1035</f>
        <v>423.86552825368199</v>
      </c>
      <c r="N1035" s="89">
        <f>+L1035+M1035</f>
        <v>1916.7810677787795</v>
      </c>
      <c r="O1035" s="89">
        <f>+O$5*E1035</f>
        <v>21193.276412684099</v>
      </c>
      <c r="P1035" s="72"/>
      <c r="Q1035" s="48"/>
      <c r="R1035" s="87">
        <v>122.45280599933</v>
      </c>
      <c r="S1035" s="87">
        <v>100</v>
      </c>
      <c r="T1035" s="87">
        <v>1.2966268062591999</v>
      </c>
      <c r="U1035" s="87">
        <v>1.5244537591934</v>
      </c>
      <c r="V1035" s="87">
        <v>1.4506105622467</v>
      </c>
      <c r="W1035" s="87">
        <v>122.45280600013</v>
      </c>
      <c r="Z1035" t="e">
        <v>#N/A</v>
      </c>
      <c r="AA1035" t="e">
        <v>#N/A</v>
      </c>
    </row>
    <row r="1036" spans="1:28">
      <c r="A1036" s="52" t="s">
        <v>1238</v>
      </c>
      <c r="B1036" s="52" t="s">
        <v>8</v>
      </c>
      <c r="C1036" s="52">
        <v>5444287</v>
      </c>
      <c r="D1036" s="52" t="s">
        <v>1239</v>
      </c>
      <c r="E1036" s="80">
        <f>+IF(F1036="x",1,0)+IF(G1036="x",0.25,0)+IF(H1036="x",1,0)+IF(I1036="x",0.3,0)</f>
        <v>1</v>
      </c>
      <c r="F1036" s="85" t="s">
        <v>3212</v>
      </c>
      <c r="G1036" s="85"/>
      <c r="H1036" s="85"/>
      <c r="I1036" s="85"/>
      <c r="J1036" s="48"/>
      <c r="K1036" s="48"/>
      <c r="L1036" s="89">
        <f>+L$5*E1036</f>
        <v>1194.3324316200781</v>
      </c>
      <c r="M1036" s="89">
        <f>+M$5*E1036</f>
        <v>339.09242260294559</v>
      </c>
      <c r="N1036" s="89">
        <f>+L1036+M1036</f>
        <v>1533.4248542230237</v>
      </c>
      <c r="O1036" s="89">
        <f>+O$5*E1036</f>
        <v>16954.621130147279</v>
      </c>
      <c r="P1036" s="72">
        <v>2.7450000000000001</v>
      </c>
      <c r="Q1036" s="48" t="e">
        <v>#N/A</v>
      </c>
      <c r="R1036" s="87">
        <v>426.24355448717</v>
      </c>
      <c r="S1036" s="87">
        <v>4.0050999999999997</v>
      </c>
      <c r="T1036" s="87">
        <v>1.8083175644279002E-2</v>
      </c>
      <c r="U1036" s="87">
        <v>3.7217698991299002E-2</v>
      </c>
      <c r="V1036" s="87">
        <v>2.3725406784149999E-2</v>
      </c>
      <c r="W1036" s="87">
        <f>+(S1036/100)*R1036</f>
        <v>17.071480600765643</v>
      </c>
      <c r="Z1036">
        <v>2.7450000000000001</v>
      </c>
      <c r="AA1036">
        <v>0</v>
      </c>
    </row>
    <row r="1037" spans="1:28">
      <c r="A1037" s="52" t="s">
        <v>1240</v>
      </c>
      <c r="B1037" s="52" t="s">
        <v>8</v>
      </c>
      <c r="C1037" s="52">
        <v>5444284</v>
      </c>
      <c r="D1037" s="52" t="s">
        <v>1241</v>
      </c>
      <c r="E1037" s="80">
        <f>+IF(F1037="x",1,0)+IF(G1037="x",0.25,0)+IF(H1037="x",1,0)+IF(I1037="x",0.3,0)</f>
        <v>1.25</v>
      </c>
      <c r="F1037" s="80" t="s">
        <v>3212</v>
      </c>
      <c r="G1037" s="80" t="s">
        <v>3212</v>
      </c>
      <c r="H1037" s="85"/>
      <c r="I1037" s="85"/>
      <c r="J1037" s="48"/>
      <c r="K1037" s="48"/>
      <c r="L1037" s="89">
        <f>+L$5*E1037</f>
        <v>1492.9155395250975</v>
      </c>
      <c r="M1037" s="89">
        <f>+M$5*E1037</f>
        <v>423.86552825368199</v>
      </c>
      <c r="N1037" s="89">
        <f>+L1037+M1037</f>
        <v>1916.7810677787795</v>
      </c>
      <c r="O1037" s="89">
        <f>+O$5*E1037</f>
        <v>21193.276412684099</v>
      </c>
      <c r="P1037" s="73">
        <v>2.577</v>
      </c>
      <c r="Q1037" s="48" t="s">
        <v>3228</v>
      </c>
      <c r="R1037" s="87">
        <v>409.91030801092001</v>
      </c>
      <c r="S1037" s="87">
        <v>71.816100000000006</v>
      </c>
      <c r="T1037" s="87">
        <v>1.7136963084339998E-2</v>
      </c>
      <c r="U1037" s="87">
        <v>0.14003947377205</v>
      </c>
      <c r="V1037" s="87">
        <v>5.6064484660562998E-2</v>
      </c>
      <c r="W1037" s="87">
        <f>+(S1037/100)*R1037</f>
        <v>294.38159671143035</v>
      </c>
      <c r="Z1037" t="e">
        <v>#N/A</v>
      </c>
      <c r="AA1037" t="e">
        <v>#N/A</v>
      </c>
    </row>
    <row r="1038" spans="1:28">
      <c r="A1038" s="50" t="s">
        <v>1249</v>
      </c>
      <c r="B1038" s="50" t="s">
        <v>8</v>
      </c>
      <c r="C1038" s="50">
        <v>5444867</v>
      </c>
      <c r="D1038" s="50" t="s">
        <v>1250</v>
      </c>
      <c r="E1038" s="126">
        <f>+IF(F1038="x",1,0)+IF(G1038="x",0.25,0)+IF(H1038="x",1,0)+IF(I1038="x",0.3,0)+J1038</f>
        <v>1.6864767406458943</v>
      </c>
      <c r="F1038" s="80" t="s">
        <v>3212</v>
      </c>
      <c r="G1038" s="80" t="s">
        <v>3213</v>
      </c>
      <c r="H1038" s="85"/>
      <c r="I1038" s="80" t="s">
        <v>3212</v>
      </c>
      <c r="J1038" s="48">
        <f>0.75*(W1038/10000)</f>
        <v>0.38647674064589421</v>
      </c>
      <c r="K1038" s="48"/>
      <c r="L1038" s="89">
        <f>+L$5*E1038</f>
        <v>2014.2138665263146</v>
      </c>
      <c r="M1038" s="89">
        <f>+M$5*E1038</f>
        <v>571.87148364913583</v>
      </c>
      <c r="N1038" s="89">
        <f>+L1038+M1038</f>
        <v>2586.0853501754505</v>
      </c>
      <c r="O1038" s="89">
        <f>+O$5*E1038</f>
        <v>28593.574182456792</v>
      </c>
      <c r="P1038" s="73">
        <v>2.4540000000000002</v>
      </c>
      <c r="Q1038" s="48">
        <v>1.526</v>
      </c>
      <c r="R1038" s="87">
        <v>5181.6518350002998</v>
      </c>
      <c r="S1038" s="87">
        <v>99.447500000000005</v>
      </c>
      <c r="T1038" s="87">
        <v>0.14088055491446999</v>
      </c>
      <c r="U1038" s="87">
        <v>1.8362834453582999</v>
      </c>
      <c r="V1038" s="87">
        <v>1.1884240953172001</v>
      </c>
      <c r="W1038" s="87">
        <f>+(S1038/100)*R1038</f>
        <v>5153.0232086119231</v>
      </c>
      <c r="Z1038" t="e">
        <v>#N/A</v>
      </c>
      <c r="AA1038" t="e">
        <v>#N/A</v>
      </c>
    </row>
    <row r="1039" spans="1:28">
      <c r="A1039" s="52" t="s">
        <v>240</v>
      </c>
      <c r="B1039" s="52" t="s">
        <v>8</v>
      </c>
      <c r="C1039" s="52">
        <v>5444466</v>
      </c>
      <c r="D1039" s="52" t="s">
        <v>1242</v>
      </c>
      <c r="E1039" s="80">
        <f>+IF(F1039="x",1,0)+IF(G1039="x",0.25,0)+IF(H1039="x",1,0)+IF(I1039="x",0.3,0)</f>
        <v>2.25</v>
      </c>
      <c r="F1039" s="80" t="s">
        <v>3212</v>
      </c>
      <c r="G1039" s="80" t="s">
        <v>3212</v>
      </c>
      <c r="H1039" s="80" t="s">
        <v>3212</v>
      </c>
      <c r="I1039" s="85"/>
      <c r="J1039" s="48"/>
      <c r="K1039" s="48"/>
      <c r="L1039" s="89">
        <f>+L$5*E1039</f>
        <v>2687.2479711451756</v>
      </c>
      <c r="M1039" s="89">
        <f>+M$5*E1039</f>
        <v>762.95795085662758</v>
      </c>
      <c r="N1039" s="89">
        <f>+L1039+M1039</f>
        <v>3450.2059220018032</v>
      </c>
      <c r="O1039" s="89">
        <f>+O$5*E1039</f>
        <v>38147.897542831379</v>
      </c>
      <c r="P1039" s="73">
        <v>2.0699999999999998</v>
      </c>
      <c r="Q1039" s="48" t="s">
        <v>3228</v>
      </c>
      <c r="R1039" s="87">
        <v>1421.3346995042</v>
      </c>
      <c r="S1039" s="87">
        <v>99.076599999999999</v>
      </c>
      <c r="T1039" s="87">
        <v>2.7650436386465999E-2</v>
      </c>
      <c r="U1039" s="87">
        <v>0.32823067903518999</v>
      </c>
      <c r="V1039" s="87">
        <v>0.18291425326922001</v>
      </c>
      <c r="W1039" s="87">
        <f>+(S1039/100)*R1039</f>
        <v>1408.2100948889783</v>
      </c>
      <c r="Z1039" t="e">
        <v>#N/A</v>
      </c>
      <c r="AA1039" t="e">
        <v>#N/A</v>
      </c>
    </row>
    <row r="1040" spans="1:28">
      <c r="A1040" s="52" t="s">
        <v>1243</v>
      </c>
      <c r="B1040" s="52" t="s">
        <v>8</v>
      </c>
      <c r="C1040" s="52">
        <v>5444473</v>
      </c>
      <c r="D1040" s="52" t="s">
        <v>1244</v>
      </c>
      <c r="E1040" s="80">
        <f>+IF(F1040="x",1,0)+IF(G1040="x",0.25,0)+IF(H1040="x",1,0)+IF(I1040="x",0.3,0)</f>
        <v>2.25</v>
      </c>
      <c r="F1040" s="80" t="s">
        <v>3212</v>
      </c>
      <c r="G1040" s="80" t="s">
        <v>3212</v>
      </c>
      <c r="H1040" s="80" t="s">
        <v>3212</v>
      </c>
      <c r="I1040" s="85"/>
      <c r="J1040" s="48"/>
      <c r="K1040" s="48"/>
      <c r="L1040" s="89">
        <f>+L$5*E1040</f>
        <v>2687.2479711451756</v>
      </c>
      <c r="M1040" s="89">
        <f>+M$5*E1040</f>
        <v>762.95795085662758</v>
      </c>
      <c r="N1040" s="89">
        <f>+L1040+M1040</f>
        <v>3450.2059220018032</v>
      </c>
      <c r="O1040" s="89">
        <f>+O$5*E1040</f>
        <v>38147.897542831379</v>
      </c>
      <c r="P1040" s="73">
        <v>2.6909999999999998</v>
      </c>
      <c r="Q1040" s="48">
        <v>1.9370000000000001</v>
      </c>
      <c r="R1040" s="87">
        <v>588.17590099245001</v>
      </c>
      <c r="S1040" s="87">
        <v>97.258200000000002</v>
      </c>
      <c r="T1040" s="87">
        <v>6.1608958989381998E-2</v>
      </c>
      <c r="U1040" s="87">
        <v>0.39562204480170998</v>
      </c>
      <c r="V1040" s="87">
        <v>0.23284717080520001</v>
      </c>
      <c r="W1040" s="87">
        <f>+(S1040/100)*R1040</f>
        <v>572.04929413903903</v>
      </c>
      <c r="Z1040" t="e">
        <v>#N/A</v>
      </c>
      <c r="AA1040" t="e">
        <v>#N/A</v>
      </c>
    </row>
    <row r="1041" spans="1:27">
      <c r="A1041" s="52" t="s">
        <v>1245</v>
      </c>
      <c r="B1041" s="52" t="s">
        <v>8</v>
      </c>
      <c r="C1041" s="52">
        <v>5444472</v>
      </c>
      <c r="D1041" s="52" t="s">
        <v>1246</v>
      </c>
      <c r="E1041" s="80">
        <f>+IF(F1041="x",1,0)+IF(G1041="x",0.25,0)+IF(H1041="x",1,0)+IF(I1041="x",0.3,0)</f>
        <v>1.25</v>
      </c>
      <c r="F1041" s="80" t="s">
        <v>3212</v>
      </c>
      <c r="G1041" s="80" t="s">
        <v>3212</v>
      </c>
      <c r="H1041" s="85"/>
      <c r="I1041" s="85"/>
      <c r="J1041" s="48"/>
      <c r="K1041" s="48"/>
      <c r="L1041" s="89">
        <f>+L$5*E1041</f>
        <v>1492.9155395250975</v>
      </c>
      <c r="M1041" s="89">
        <f>+M$5*E1041</f>
        <v>423.86552825368199</v>
      </c>
      <c r="N1041" s="89">
        <f>+L1041+M1041</f>
        <v>1916.7810677787795</v>
      </c>
      <c r="O1041" s="89">
        <f>+O$5*E1041</f>
        <v>21193.276412684099</v>
      </c>
      <c r="P1041" s="73">
        <v>2.2850000000000001</v>
      </c>
      <c r="Q1041" s="48" t="s">
        <v>3228</v>
      </c>
      <c r="R1041" s="87">
        <v>605.22058250404996</v>
      </c>
      <c r="S1041" s="87">
        <v>100</v>
      </c>
      <c r="T1041" s="87">
        <v>7.5171343982220001E-2</v>
      </c>
      <c r="U1041" s="87">
        <v>0.48740467429161</v>
      </c>
      <c r="V1041" s="87">
        <v>0.31014857410462998</v>
      </c>
      <c r="W1041" s="87">
        <f>+(S1041/100)*R1041</f>
        <v>605.22058250404996</v>
      </c>
      <c r="Z1041" t="e">
        <v>#N/A</v>
      </c>
      <c r="AA1041" t="e">
        <v>#N/A</v>
      </c>
    </row>
    <row r="1042" spans="1:27">
      <c r="A1042" s="52" t="s">
        <v>1216</v>
      </c>
      <c r="B1042" s="52" t="s">
        <v>24</v>
      </c>
      <c r="C1042" s="52">
        <v>5443121</v>
      </c>
      <c r="D1042" s="52" t="s">
        <v>1217</v>
      </c>
      <c r="E1042" s="80">
        <f>+IF(F1042="x",1,0)+IF(G1042="x",0.25,0)+IF(H1042="x",1,0)+IF(I1042="x",0.3,0)</f>
        <v>1</v>
      </c>
      <c r="F1042" s="85" t="s">
        <v>3212</v>
      </c>
      <c r="G1042" s="85"/>
      <c r="H1042" s="85"/>
      <c r="I1042" s="85"/>
      <c r="J1042" s="48"/>
      <c r="K1042" s="48"/>
      <c r="L1042" s="89">
        <f>+L$5*E1042</f>
        <v>1194.3324316200781</v>
      </c>
      <c r="M1042" s="89">
        <f>+M$5*E1042</f>
        <v>339.09242260294559</v>
      </c>
      <c r="N1042" s="89">
        <f>+L1042+M1042</f>
        <v>1533.4248542230237</v>
      </c>
      <c r="O1042" s="89">
        <f>+O$5*E1042</f>
        <v>16954.621130147279</v>
      </c>
      <c r="P1042" s="73">
        <v>2.7749999999999999</v>
      </c>
      <c r="Q1042" s="48" t="s">
        <v>3228</v>
      </c>
      <c r="R1042" s="87">
        <v>714.35915351562005</v>
      </c>
      <c r="S1042" s="87">
        <v>0.62580000000000002</v>
      </c>
      <c r="T1042" s="87">
        <v>6.6129751503468004E-2</v>
      </c>
      <c r="U1042" s="87">
        <v>8.7577238678931996E-2</v>
      </c>
      <c r="V1042" s="87">
        <v>7.3930750787257998E-2</v>
      </c>
      <c r="W1042" s="87">
        <f>+(S1042/100)*R1042</f>
        <v>4.4704595827007507</v>
      </c>
      <c r="Z1042" t="e">
        <v>#N/A</v>
      </c>
      <c r="AA1042" t="e">
        <v>#N/A</v>
      </c>
    </row>
    <row r="1043" spans="1:27">
      <c r="A1043" s="52" t="s">
        <v>1247</v>
      </c>
      <c r="B1043" s="52" t="s">
        <v>8</v>
      </c>
      <c r="C1043" s="52">
        <v>5444478</v>
      </c>
      <c r="D1043" s="52" t="s">
        <v>1248</v>
      </c>
      <c r="E1043" s="80">
        <f>+IF(F1043="x",1,0)+IF(G1043="x",0.25,0)+IF(H1043="x",1,0)+IF(I1043="x",0.3,0)</f>
        <v>1.25</v>
      </c>
      <c r="F1043" s="80" t="s">
        <v>3212</v>
      </c>
      <c r="G1043" s="80" t="s">
        <v>3212</v>
      </c>
      <c r="H1043" s="85"/>
      <c r="I1043" s="85"/>
      <c r="J1043" s="48"/>
      <c r="K1043" s="48"/>
      <c r="L1043" s="89">
        <f>+L$5*E1043</f>
        <v>1492.9155395250975</v>
      </c>
      <c r="M1043" s="89">
        <f>+M$5*E1043</f>
        <v>423.86552825368199</v>
      </c>
      <c r="N1043" s="89">
        <f>+L1043+M1043</f>
        <v>1916.7810677787795</v>
      </c>
      <c r="O1043" s="89">
        <f>+O$5*E1043</f>
        <v>21193.276412684099</v>
      </c>
      <c r="P1043" s="73">
        <v>2.431</v>
      </c>
      <c r="Q1043" s="48" t="s">
        <v>3228</v>
      </c>
      <c r="R1043" s="87">
        <v>506.09297799046999</v>
      </c>
      <c r="S1043" s="87">
        <v>100</v>
      </c>
      <c r="T1043" s="87">
        <v>0.10692203044890999</v>
      </c>
      <c r="U1043" s="87">
        <v>0.52272993326187001</v>
      </c>
      <c r="V1043" s="87">
        <v>0.39388331683756</v>
      </c>
      <c r="W1043" s="87">
        <f>+(S1043/100)*R1043</f>
        <v>506.09297799046999</v>
      </c>
      <c r="Z1043" t="e">
        <v>#N/A</v>
      </c>
      <c r="AA1043" t="e">
        <v>#N/A</v>
      </c>
    </row>
    <row r="1044" spans="1:27">
      <c r="A1044" s="52" t="s">
        <v>254</v>
      </c>
      <c r="B1044" s="52" t="s">
        <v>8</v>
      </c>
      <c r="C1044" s="52">
        <v>5444471</v>
      </c>
      <c r="D1044" s="52" t="s">
        <v>1251</v>
      </c>
      <c r="E1044" s="80">
        <f>+IF(F1044="x",1,0)+IF(G1044="x",0.25,0)+IF(H1044="x",1,0)+IF(I1044="x",0.3,0)</f>
        <v>1.25</v>
      </c>
      <c r="F1044" s="80" t="s">
        <v>3212</v>
      </c>
      <c r="G1044" s="80" t="s">
        <v>3212</v>
      </c>
      <c r="H1044" s="85"/>
      <c r="I1044" s="85"/>
      <c r="J1044" s="48"/>
      <c r="K1044" s="48"/>
      <c r="L1044" s="89">
        <f>+L$5*E1044</f>
        <v>1492.9155395250975</v>
      </c>
      <c r="M1044" s="89">
        <f>+M$5*E1044</f>
        <v>423.86552825368199</v>
      </c>
      <c r="N1044" s="89">
        <f>+L1044+M1044</f>
        <v>1916.7810677787795</v>
      </c>
      <c r="O1044" s="89">
        <f>+O$5*E1044</f>
        <v>21193.276412684099</v>
      </c>
      <c r="P1044" s="73">
        <v>2.407</v>
      </c>
      <c r="Q1044" s="48" t="s">
        <v>3228</v>
      </c>
      <c r="R1044" s="87">
        <v>529.19528600782996</v>
      </c>
      <c r="S1044" s="87">
        <v>100</v>
      </c>
      <c r="T1044" s="87">
        <v>0.12363845854998</v>
      </c>
      <c r="U1044" s="87">
        <v>0.52272993326187001</v>
      </c>
      <c r="V1044" s="87">
        <v>0.40543140577418002</v>
      </c>
      <c r="W1044" s="87">
        <f>+(S1044/100)*R1044</f>
        <v>529.19528600782996</v>
      </c>
      <c r="Z1044" t="e">
        <v>#N/A</v>
      </c>
      <c r="AA1044" t="e">
        <v>#N/A</v>
      </c>
    </row>
    <row r="1045" spans="1:27">
      <c r="A1045" s="52" t="s">
        <v>1252</v>
      </c>
      <c r="B1045" s="52" t="s">
        <v>8</v>
      </c>
      <c r="C1045" s="52">
        <v>5444871</v>
      </c>
      <c r="D1045" s="52" t="s">
        <v>1253</v>
      </c>
      <c r="E1045" s="80">
        <f>+IF(F1045="x",1,0)+IF(G1045="x",0.25,0)+IF(H1045="x",1,0)+IF(I1045="x",0.3,0)</f>
        <v>2.5499999999999998</v>
      </c>
      <c r="F1045" s="85" t="s">
        <v>3212</v>
      </c>
      <c r="G1045" s="85" t="s">
        <v>3212</v>
      </c>
      <c r="H1045" s="85" t="s">
        <v>3212</v>
      </c>
      <c r="I1045" s="85" t="s">
        <v>3212</v>
      </c>
      <c r="J1045" s="48"/>
      <c r="K1045" s="48"/>
      <c r="L1045" s="89">
        <f>+L$5*E1045</f>
        <v>3045.5477006311989</v>
      </c>
      <c r="M1045" s="89">
        <f>+M$5*E1045</f>
        <v>864.68567763751116</v>
      </c>
      <c r="N1045" s="89">
        <f>+L1045+M1045</f>
        <v>3910.2333782687101</v>
      </c>
      <c r="O1045" s="89">
        <f>+O$5*E1045</f>
        <v>43234.283881875563</v>
      </c>
      <c r="P1045" s="73">
        <v>2.161</v>
      </c>
      <c r="Q1045" s="48">
        <v>1.8939999999999999</v>
      </c>
      <c r="R1045" s="87">
        <v>503.66908299365002</v>
      </c>
      <c r="S1045" s="87">
        <v>77.538700000000006</v>
      </c>
      <c r="T1045" s="87">
        <v>6.7391373217106004E-2</v>
      </c>
      <c r="U1045" s="87">
        <v>0.74771827459335005</v>
      </c>
      <c r="V1045" s="87">
        <v>0.43261136761942998</v>
      </c>
      <c r="W1045" s="87">
        <f>+(S1045/100)*R1045</f>
        <v>390.53845925519732</v>
      </c>
      <c r="Z1045" t="e">
        <v>#N/A</v>
      </c>
      <c r="AA1045" t="e">
        <v>#N/A</v>
      </c>
    </row>
    <row r="1046" spans="1:27">
      <c r="A1046" s="52" t="s">
        <v>1254</v>
      </c>
      <c r="B1046" s="52" t="s">
        <v>8</v>
      </c>
      <c r="C1046" s="52">
        <v>5444872</v>
      </c>
      <c r="D1046" s="52" t="s">
        <v>1253</v>
      </c>
      <c r="E1046" s="80">
        <f>+IF(F1046="x",1,0)+IF(G1046="x",0.25,0)+IF(H1046="x",1,0)+IF(I1046="x",0.3,0)</f>
        <v>2.5499999999999998</v>
      </c>
      <c r="F1046" s="85" t="s">
        <v>3212</v>
      </c>
      <c r="G1046" s="85" t="s">
        <v>3212</v>
      </c>
      <c r="H1046" s="85" t="s">
        <v>3212</v>
      </c>
      <c r="I1046" s="85" t="s">
        <v>3212</v>
      </c>
      <c r="J1046" s="48"/>
      <c r="K1046" s="48"/>
      <c r="L1046" s="89">
        <f>+L$5*E1046</f>
        <v>3045.5477006311989</v>
      </c>
      <c r="M1046" s="89">
        <f>+M$5*E1046</f>
        <v>864.68567763751116</v>
      </c>
      <c r="N1046" s="89">
        <f>+L1046+M1046</f>
        <v>3910.2333782687101</v>
      </c>
      <c r="O1046" s="89">
        <f>+O$5*E1046</f>
        <v>43234.283881875563</v>
      </c>
      <c r="P1046" s="73">
        <v>2.1720000000000002</v>
      </c>
      <c r="Q1046" s="48">
        <v>1.762</v>
      </c>
      <c r="R1046" s="87">
        <v>481.09578600931002</v>
      </c>
      <c r="S1046" s="87">
        <v>68.6721</v>
      </c>
      <c r="T1046" s="87">
        <v>0.16453586518763999</v>
      </c>
      <c r="U1046" s="87">
        <v>0.72196024656295998</v>
      </c>
      <c r="V1046" s="87">
        <v>0.45000431001787999</v>
      </c>
      <c r="W1046" s="87">
        <f>+(S1046/100)*R1046</f>
        <v>330.37857926409941</v>
      </c>
      <c r="Z1046" t="e">
        <v>#N/A</v>
      </c>
      <c r="AA1046" t="e">
        <v>#N/A</v>
      </c>
    </row>
    <row r="1047" spans="1:27">
      <c r="A1047" s="52" t="s">
        <v>235</v>
      </c>
      <c r="B1047" s="52" t="s">
        <v>8</v>
      </c>
      <c r="C1047" s="52">
        <v>5444468</v>
      </c>
      <c r="D1047" s="52" t="s">
        <v>1255</v>
      </c>
      <c r="E1047" s="80">
        <f>+IF(F1047="x",1,0)+IF(G1047="x",0.25,0)+IF(H1047="x",1,0)+IF(I1047="x",0.3,0)</f>
        <v>1.25</v>
      </c>
      <c r="F1047" s="80" t="s">
        <v>3212</v>
      </c>
      <c r="G1047" s="80" t="s">
        <v>3212</v>
      </c>
      <c r="H1047" s="85"/>
      <c r="I1047" s="85"/>
      <c r="J1047" s="48"/>
      <c r="K1047" s="48"/>
      <c r="L1047" s="89">
        <f>+L$5*E1047</f>
        <v>1492.9155395250975</v>
      </c>
      <c r="M1047" s="89">
        <f>+M$5*E1047</f>
        <v>423.86552825368199</v>
      </c>
      <c r="N1047" s="89">
        <f>+L1047+M1047</f>
        <v>1916.7810677787795</v>
      </c>
      <c r="O1047" s="89">
        <f>+O$5*E1047</f>
        <v>21193.276412684099</v>
      </c>
      <c r="P1047" s="73">
        <v>2.3580000000000001</v>
      </c>
      <c r="Q1047" s="48" t="s">
        <v>3228</v>
      </c>
      <c r="R1047" s="87">
        <v>538.57392200985998</v>
      </c>
      <c r="S1047" s="87">
        <v>100</v>
      </c>
      <c r="T1047" s="87">
        <v>0.13846245408058</v>
      </c>
      <c r="U1047" s="87">
        <v>0.47247552871704002</v>
      </c>
      <c r="V1047" s="87">
        <v>0.35802181241876002</v>
      </c>
      <c r="W1047" s="87">
        <f>+(S1047/100)*R1047</f>
        <v>538.57392200985998</v>
      </c>
      <c r="Z1047" t="e">
        <v>#N/A</v>
      </c>
      <c r="AA1047" t="e">
        <v>#N/A</v>
      </c>
    </row>
    <row r="1048" spans="1:27">
      <c r="A1048" s="52" t="s">
        <v>1256</v>
      </c>
      <c r="B1048" s="52" t="s">
        <v>8</v>
      </c>
      <c r="C1048" s="52">
        <v>5444870</v>
      </c>
      <c r="D1048" s="52" t="s">
        <v>1257</v>
      </c>
      <c r="E1048" s="80">
        <f>+IF(F1048="x",1,0)+IF(G1048="x",0.25,0)+IF(H1048="x",1,0)+IF(I1048="x",0.3,0)</f>
        <v>2.25</v>
      </c>
      <c r="F1048" s="85" t="s">
        <v>3212</v>
      </c>
      <c r="G1048" s="85" t="s">
        <v>3212</v>
      </c>
      <c r="H1048" s="80" t="s">
        <v>3212</v>
      </c>
      <c r="I1048" s="85"/>
      <c r="J1048" s="48"/>
      <c r="K1048" s="48"/>
      <c r="L1048" s="89">
        <f>+L$5*E1048</f>
        <v>2687.2479711451756</v>
      </c>
      <c r="M1048" s="89">
        <f>+M$5*E1048</f>
        <v>762.95795085662758</v>
      </c>
      <c r="N1048" s="89">
        <f>+L1048+M1048</f>
        <v>3450.2059220018032</v>
      </c>
      <c r="O1048" s="89">
        <f>+O$5*E1048</f>
        <v>38147.897542831379</v>
      </c>
      <c r="P1048" s="73">
        <v>2.4830000000000001</v>
      </c>
      <c r="Q1048" s="48">
        <v>2.4140000000000001</v>
      </c>
      <c r="R1048" s="87">
        <v>927.21221101205003</v>
      </c>
      <c r="S1048" s="87">
        <v>100</v>
      </c>
      <c r="T1048" s="87">
        <v>0.14529621601105</v>
      </c>
      <c r="U1048" s="87">
        <v>0.85453516244887995</v>
      </c>
      <c r="V1048" s="87">
        <v>0.56032574198463003</v>
      </c>
      <c r="W1048" s="87">
        <f>+(S1048/100)*R1048</f>
        <v>927.21221101205003</v>
      </c>
      <c r="Z1048" t="e">
        <v>#N/A</v>
      </c>
      <c r="AA1048" t="e">
        <v>#N/A</v>
      </c>
    </row>
    <row r="1049" spans="1:27">
      <c r="A1049" s="52" t="s">
        <v>248</v>
      </c>
      <c r="B1049" s="52" t="s">
        <v>8</v>
      </c>
      <c r="C1049" s="52">
        <v>5444467</v>
      </c>
      <c r="D1049" s="52" t="s">
        <v>1258</v>
      </c>
      <c r="E1049" s="80">
        <f>+IF(F1049="x",1,0)+IF(G1049="x",0.25,0)+IF(H1049="x",1,0)+IF(I1049="x",0.3,0)</f>
        <v>1.25</v>
      </c>
      <c r="F1049" s="80" t="s">
        <v>3212</v>
      </c>
      <c r="G1049" s="80" t="s">
        <v>3212</v>
      </c>
      <c r="H1049" s="85"/>
      <c r="I1049" s="85"/>
      <c r="J1049" s="48"/>
      <c r="K1049" s="48"/>
      <c r="L1049" s="89">
        <f>+L$5*E1049</f>
        <v>1492.9155395250975</v>
      </c>
      <c r="M1049" s="89">
        <f>+M$5*E1049</f>
        <v>423.86552825368199</v>
      </c>
      <c r="N1049" s="89">
        <f>+L1049+M1049</f>
        <v>1916.7810677787795</v>
      </c>
      <c r="O1049" s="89">
        <f>+O$5*E1049</f>
        <v>21193.276412684099</v>
      </c>
      <c r="P1049" s="73">
        <v>2.4089999999999998</v>
      </c>
      <c r="Q1049" s="48" t="s">
        <v>3228</v>
      </c>
      <c r="R1049" s="87">
        <v>579.55989349876995</v>
      </c>
      <c r="S1049" s="87">
        <v>100</v>
      </c>
      <c r="T1049" s="87">
        <v>0.17757257819176001</v>
      </c>
      <c r="U1049" s="87">
        <v>0.38079804182053001</v>
      </c>
      <c r="V1049" s="87">
        <v>0.30862856962179003</v>
      </c>
      <c r="W1049" s="87">
        <f>+(S1049/100)*R1049</f>
        <v>579.55989349876995</v>
      </c>
      <c r="Z1049" t="e">
        <v>#N/A</v>
      </c>
      <c r="AA1049" t="e">
        <v>#N/A</v>
      </c>
    </row>
    <row r="1050" spans="1:27">
      <c r="A1050" s="52" t="s">
        <v>1261</v>
      </c>
      <c r="B1050" s="52" t="s">
        <v>8</v>
      </c>
      <c r="C1050" s="52">
        <v>5444827</v>
      </c>
      <c r="D1050" s="52" t="s">
        <v>1262</v>
      </c>
      <c r="E1050" s="80">
        <f>+IF(F1050="x",1,0)+IF(G1050="x",0.25,0)+IF(H1050="x",1,0)+IF(I1050="x",0.3,0)</f>
        <v>2.25</v>
      </c>
      <c r="F1050" s="80" t="s">
        <v>3212</v>
      </c>
      <c r="G1050" s="80" t="s">
        <v>3212</v>
      </c>
      <c r="H1050" s="80" t="s">
        <v>3212</v>
      </c>
      <c r="I1050" s="85"/>
      <c r="J1050" s="48"/>
      <c r="K1050" s="48"/>
      <c r="L1050" s="89">
        <f>+L$5*E1050</f>
        <v>2687.2479711451756</v>
      </c>
      <c r="M1050" s="89">
        <f>+M$5*E1050</f>
        <v>762.95795085662758</v>
      </c>
      <c r="N1050" s="89">
        <f>+L1050+M1050</f>
        <v>3450.2059220018032</v>
      </c>
      <c r="O1050" s="89">
        <f>+O$5*E1050</f>
        <v>38147.897542831379</v>
      </c>
      <c r="P1050" s="73">
        <v>2.1120000000000001</v>
      </c>
      <c r="Q1050" s="48" t="s">
        <v>3228</v>
      </c>
      <c r="R1050" s="87">
        <v>457.62096101161001</v>
      </c>
      <c r="S1050" s="87">
        <v>100</v>
      </c>
      <c r="T1050" s="87">
        <v>0.20953354239464</v>
      </c>
      <c r="U1050" s="87">
        <v>0.33254119753838002</v>
      </c>
      <c r="V1050" s="87">
        <v>0.28419845039938002</v>
      </c>
      <c r="W1050" s="87">
        <f>+(S1050/100)*R1050</f>
        <v>457.62096101161001</v>
      </c>
      <c r="Z1050" t="e">
        <v>#N/A</v>
      </c>
      <c r="AA1050" t="e">
        <v>#N/A</v>
      </c>
    </row>
    <row r="1051" spans="1:27">
      <c r="A1051" s="52" t="s">
        <v>1218</v>
      </c>
      <c r="B1051" s="52" t="s">
        <v>8</v>
      </c>
      <c r="C1051" s="52">
        <v>5444863</v>
      </c>
      <c r="D1051" s="52" t="s">
        <v>1219</v>
      </c>
      <c r="E1051" s="80">
        <f>+IF(F1051="x",1,0)+IF(G1051="x",0.25,0)+IF(H1051="x",1,0)+IF(I1051="x",0.3,0)</f>
        <v>1.55</v>
      </c>
      <c r="F1051" s="80" t="s">
        <v>3212</v>
      </c>
      <c r="G1051" s="80" t="s">
        <v>3212</v>
      </c>
      <c r="H1051" s="85"/>
      <c r="I1051" s="80" t="s">
        <v>3212</v>
      </c>
      <c r="J1051" s="48"/>
      <c r="K1051" s="48"/>
      <c r="L1051" s="89">
        <f>+L$5*E1051</f>
        <v>1851.2152690111211</v>
      </c>
      <c r="M1051" s="89">
        <f>+M$5*E1051</f>
        <v>525.59325503456569</v>
      </c>
      <c r="N1051" s="89">
        <f>+L1051+M1051</f>
        <v>2376.8085240456867</v>
      </c>
      <c r="O1051" s="89">
        <f>+O$5*E1051</f>
        <v>26279.662751728283</v>
      </c>
      <c r="P1051" s="73">
        <v>2.5449999999999999</v>
      </c>
      <c r="Q1051" s="48">
        <v>1.8089999999999999</v>
      </c>
      <c r="R1051" s="87">
        <v>748.90017200407999</v>
      </c>
      <c r="S1051" s="87">
        <v>100</v>
      </c>
      <c r="T1051" s="87">
        <v>0.14603215456009</v>
      </c>
      <c r="U1051" s="87">
        <v>1.6040407419205001</v>
      </c>
      <c r="V1051" s="87">
        <v>1.1368911730966</v>
      </c>
      <c r="W1051" s="87">
        <f>+(S1051/100)*R1051</f>
        <v>748.90017200407999</v>
      </c>
      <c r="Z1051" t="e">
        <v>#N/A</v>
      </c>
      <c r="AA1051" t="e">
        <v>#N/A</v>
      </c>
    </row>
    <row r="1052" spans="1:27">
      <c r="A1052" s="52" t="s">
        <v>1265</v>
      </c>
      <c r="B1052" s="52" t="s">
        <v>8</v>
      </c>
      <c r="C1052" s="52">
        <v>5444825</v>
      </c>
      <c r="D1052" s="52" t="s">
        <v>1266</v>
      </c>
      <c r="E1052" s="80">
        <f>+IF(F1052="x",1,0)+IF(G1052="x",0.25,0)+IF(H1052="x",1,0)+IF(I1052="x",0.3,0)</f>
        <v>1.25</v>
      </c>
      <c r="F1052" s="80" t="s">
        <v>3212</v>
      </c>
      <c r="G1052" s="80" t="s">
        <v>3212</v>
      </c>
      <c r="H1052" s="85"/>
      <c r="I1052" s="85"/>
      <c r="J1052" s="48"/>
      <c r="K1052" s="48"/>
      <c r="L1052" s="89">
        <f>+L$5*E1052</f>
        <v>1492.9155395250975</v>
      </c>
      <c r="M1052" s="89">
        <f>+M$5*E1052</f>
        <v>423.86552825368199</v>
      </c>
      <c r="N1052" s="89">
        <f>+L1052+M1052</f>
        <v>1916.7810677787795</v>
      </c>
      <c r="O1052" s="89">
        <f>+O$5*E1052</f>
        <v>21193.276412684099</v>
      </c>
      <c r="P1052" s="73">
        <v>2.4119999999999999</v>
      </c>
      <c r="Q1052" s="48" t="s">
        <v>3228</v>
      </c>
      <c r="R1052" s="87">
        <v>318.77908700123999</v>
      </c>
      <c r="S1052" s="87">
        <v>100</v>
      </c>
      <c r="T1052" s="87">
        <v>0.20932327210903001</v>
      </c>
      <c r="U1052" s="87">
        <v>0.44408914446830999</v>
      </c>
      <c r="V1052" s="87">
        <v>0.31601279515486003</v>
      </c>
      <c r="W1052" s="87">
        <f>+(S1052/100)*R1052</f>
        <v>318.77908700123999</v>
      </c>
      <c r="Z1052" t="e">
        <v>#N/A</v>
      </c>
      <c r="AA1052" t="e">
        <v>#N/A</v>
      </c>
    </row>
    <row r="1053" spans="1:27">
      <c r="A1053" s="52" t="s">
        <v>1267</v>
      </c>
      <c r="B1053" s="52" t="s">
        <v>8</v>
      </c>
      <c r="C1053" s="52">
        <v>5444822</v>
      </c>
      <c r="D1053" s="52" t="s">
        <v>1268</v>
      </c>
      <c r="E1053" s="80">
        <f>+IF(F1053="x",1,0)+IF(G1053="x",0.25,0)+IF(H1053="x",1,0)+IF(I1053="x",0.3,0)</f>
        <v>2.25</v>
      </c>
      <c r="F1053" s="80" t="s">
        <v>3212</v>
      </c>
      <c r="G1053" s="80" t="s">
        <v>3212</v>
      </c>
      <c r="H1053" s="80" t="s">
        <v>3212</v>
      </c>
      <c r="I1053" s="85"/>
      <c r="J1053" s="48"/>
      <c r="K1053" s="48"/>
      <c r="L1053" s="89">
        <f>+L$5*E1053</f>
        <v>2687.2479711451756</v>
      </c>
      <c r="M1053" s="89">
        <f>+M$5*E1053</f>
        <v>762.95795085662758</v>
      </c>
      <c r="N1053" s="89">
        <f>+L1053+M1053</f>
        <v>3450.2059220018032</v>
      </c>
      <c r="O1053" s="89">
        <f>+O$5*E1053</f>
        <v>38147.897542831379</v>
      </c>
      <c r="P1053" s="73">
        <v>2.133</v>
      </c>
      <c r="Q1053" s="48" t="s">
        <v>3228</v>
      </c>
      <c r="R1053" s="87">
        <v>470.40016449893</v>
      </c>
      <c r="S1053" s="87">
        <v>100</v>
      </c>
      <c r="T1053" s="87">
        <v>0.21321326494216999</v>
      </c>
      <c r="U1053" s="87">
        <v>0.49297681450844</v>
      </c>
      <c r="V1053" s="87">
        <v>0.33712548897569999</v>
      </c>
      <c r="W1053" s="87">
        <f>+(S1053/100)*R1053</f>
        <v>470.40016449893</v>
      </c>
      <c r="Z1053" t="e">
        <v>#N/A</v>
      </c>
      <c r="AA1053" t="e">
        <v>#N/A</v>
      </c>
    </row>
    <row r="1054" spans="1:27">
      <c r="A1054" s="53" t="s">
        <v>1271</v>
      </c>
      <c r="B1054" s="53" t="s">
        <v>8</v>
      </c>
      <c r="C1054" s="53">
        <v>5444842</v>
      </c>
      <c r="D1054" s="53" t="s">
        <v>1270</v>
      </c>
      <c r="E1054" s="80">
        <f>+IF(F1054="x",1,0)+IF(G1054="x",0.25,0)+IF(H1054="x",1,0)+IF(I1054="x",0.3,0)+J1054+K1054</f>
        <v>1.25</v>
      </c>
      <c r="F1054" s="80" t="s">
        <v>3212</v>
      </c>
      <c r="G1054" s="85" t="s">
        <v>3212</v>
      </c>
      <c r="H1054" s="85"/>
      <c r="I1054" s="85"/>
      <c r="J1054" s="48"/>
      <c r="K1054" s="48"/>
      <c r="L1054" s="89">
        <f>+L$5*E1054</f>
        <v>1492.9155395250975</v>
      </c>
      <c r="M1054" s="89">
        <f>+M$5*E1054</f>
        <v>423.86552825368199</v>
      </c>
      <c r="N1054" s="89">
        <f>+L1054+M1054</f>
        <v>1916.7810677787795</v>
      </c>
      <c r="O1054" s="89">
        <f>+O$5*E1054</f>
        <v>21193.276412684099</v>
      </c>
      <c r="P1054" s="72"/>
      <c r="Q1054" s="48"/>
      <c r="R1054" s="87">
        <v>677.99902550018999</v>
      </c>
      <c r="S1054" s="87">
        <v>100</v>
      </c>
      <c r="T1054" s="87">
        <v>0.81079912185669001</v>
      </c>
      <c r="U1054" s="87">
        <v>1.1913869380951001</v>
      </c>
      <c r="V1054" s="87">
        <v>0.99516453278752004</v>
      </c>
      <c r="W1054" s="87">
        <v>677.99902549692001</v>
      </c>
      <c r="Z1054" t="e">
        <v>#N/A</v>
      </c>
      <c r="AA1054" t="e">
        <v>#N/A</v>
      </c>
    </row>
    <row r="1055" spans="1:27">
      <c r="A1055" s="52" t="s">
        <v>1269</v>
      </c>
      <c r="B1055" s="52" t="s">
        <v>8</v>
      </c>
      <c r="C1055" s="52">
        <v>5444841</v>
      </c>
      <c r="D1055" s="52" t="s">
        <v>1270</v>
      </c>
      <c r="E1055" s="80">
        <f>+IF(F1055="x",1,0)+IF(G1055="x",0.25,0)+IF(H1055="x",1,0)+IF(I1055="x",0.3,0)</f>
        <v>1.25</v>
      </c>
      <c r="F1055" s="80" t="s">
        <v>3212</v>
      </c>
      <c r="G1055" s="80" t="s">
        <v>3212</v>
      </c>
      <c r="H1055" s="85"/>
      <c r="I1055" s="85"/>
      <c r="J1055" s="48"/>
      <c r="K1055" s="48"/>
      <c r="L1055" s="89">
        <f>+L$5*E1055</f>
        <v>1492.9155395250975</v>
      </c>
      <c r="M1055" s="89">
        <f>+M$5*E1055</f>
        <v>423.86552825368199</v>
      </c>
      <c r="N1055" s="89">
        <f>+L1055+M1055</f>
        <v>1916.7810677787795</v>
      </c>
      <c r="O1055" s="89">
        <f>+O$5*E1055</f>
        <v>21193.276412684099</v>
      </c>
      <c r="P1055" s="73">
        <v>2.234</v>
      </c>
      <c r="Q1055" s="48" t="s">
        <v>3228</v>
      </c>
      <c r="R1055" s="87">
        <v>2117.5419179995001</v>
      </c>
      <c r="S1055" s="87">
        <v>100</v>
      </c>
      <c r="T1055" s="87">
        <v>0.23339912295341</v>
      </c>
      <c r="U1055" s="87">
        <v>1.1258879899979</v>
      </c>
      <c r="V1055" s="87">
        <v>0.58813784826572002</v>
      </c>
      <c r="W1055" s="87">
        <f>+(S1055/100)*R1055</f>
        <v>2117.5419179995001</v>
      </c>
      <c r="Z1055" t="e">
        <v>#N/A</v>
      </c>
      <c r="AA1055" t="e">
        <v>#N/A</v>
      </c>
    </row>
    <row r="1056" spans="1:27">
      <c r="A1056" s="52" t="s">
        <v>1272</v>
      </c>
      <c r="B1056" s="52" t="s">
        <v>8</v>
      </c>
      <c r="C1056" s="52">
        <v>5444829</v>
      </c>
      <c r="D1056" s="52" t="s">
        <v>1273</v>
      </c>
      <c r="E1056" s="80">
        <f>+IF(F1056="x",1,0)+IF(G1056="x",0.25,0)+IF(H1056="x",1,0)+IF(I1056="x",0.3,0)</f>
        <v>1.55</v>
      </c>
      <c r="F1056" s="80" t="s">
        <v>3212</v>
      </c>
      <c r="G1056" s="80" t="s">
        <v>3212</v>
      </c>
      <c r="H1056" s="85"/>
      <c r="I1056" s="80" t="s">
        <v>3212</v>
      </c>
      <c r="J1056" s="48"/>
      <c r="K1056" s="48"/>
      <c r="L1056" s="89">
        <f>+L$5*E1056</f>
        <v>1851.2152690111211</v>
      </c>
      <c r="M1056" s="89">
        <f>+M$5*E1056</f>
        <v>525.59325503456569</v>
      </c>
      <c r="N1056" s="89">
        <f>+L1056+M1056</f>
        <v>2376.8085240456867</v>
      </c>
      <c r="O1056" s="89">
        <f>+O$5*E1056</f>
        <v>26279.662751728283</v>
      </c>
      <c r="P1056" s="73">
        <v>2.4020000000000001</v>
      </c>
      <c r="Q1056" s="48">
        <v>1.359</v>
      </c>
      <c r="R1056" s="87">
        <v>1100.5255069975999</v>
      </c>
      <c r="S1056" s="87">
        <v>100</v>
      </c>
      <c r="T1056" s="87">
        <v>0.41843628883362</v>
      </c>
      <c r="U1056" s="87">
        <v>0.95052319765090998</v>
      </c>
      <c r="V1056" s="87">
        <v>0.68067189203574996</v>
      </c>
      <c r="W1056" s="87">
        <f>+(S1056/100)*R1056</f>
        <v>1100.5255069975999</v>
      </c>
      <c r="Z1056" t="e">
        <v>#N/A</v>
      </c>
      <c r="AA1056" t="e">
        <v>#N/A</v>
      </c>
    </row>
    <row r="1057" spans="1:27">
      <c r="A1057" s="52" t="s">
        <v>1274</v>
      </c>
      <c r="B1057" s="54" t="s">
        <v>8</v>
      </c>
      <c r="C1057" s="52">
        <v>5444839</v>
      </c>
      <c r="D1057" s="52" t="s">
        <v>1275</v>
      </c>
      <c r="E1057" s="80">
        <f>+IF(F1057="x",1,0)+IF(G1057="x",0.25,0)+IF(H1057="x",1,0)+IF(I1057="x",0.3,0)</f>
        <v>2.5499999999999998</v>
      </c>
      <c r="F1057" s="85" t="s">
        <v>3212</v>
      </c>
      <c r="G1057" s="85" t="s">
        <v>3212</v>
      </c>
      <c r="H1057" s="85" t="s">
        <v>3212</v>
      </c>
      <c r="I1057" s="80" t="s">
        <v>3212</v>
      </c>
      <c r="J1057" s="48"/>
      <c r="K1057" s="48"/>
      <c r="L1057" s="89">
        <f>+L$5*E1057</f>
        <v>3045.5477006311989</v>
      </c>
      <c r="M1057" s="89">
        <f>+M$5*E1057</f>
        <v>864.68567763751116</v>
      </c>
      <c r="N1057" s="89">
        <f>+L1057+M1057</f>
        <v>3910.2333782687101</v>
      </c>
      <c r="O1057" s="89">
        <f>+O$5*E1057</f>
        <v>43234.283881875563</v>
      </c>
      <c r="P1057" s="73">
        <v>2.1280000000000001</v>
      </c>
      <c r="Q1057" s="48">
        <v>1.4370000000000001</v>
      </c>
      <c r="R1057" s="87">
        <v>437.25692800876999</v>
      </c>
      <c r="S1057" s="87">
        <v>100</v>
      </c>
      <c r="T1057" s="87">
        <v>0.33916467428206998</v>
      </c>
      <c r="U1057" s="87">
        <v>0.84402173757553001</v>
      </c>
      <c r="V1057" s="87">
        <v>0.53607529146331001</v>
      </c>
      <c r="W1057" s="87">
        <f>+(S1057/100)*R1057</f>
        <v>437.25692800876999</v>
      </c>
      <c r="Z1057" t="e">
        <v>#N/A</v>
      </c>
      <c r="AA1057" t="e">
        <v>#N/A</v>
      </c>
    </row>
    <row r="1058" spans="1:27">
      <c r="A1058" s="52" t="s">
        <v>1276</v>
      </c>
      <c r="B1058" s="52" t="s">
        <v>8</v>
      </c>
      <c r="C1058" s="52">
        <v>5443651</v>
      </c>
      <c r="D1058" s="52" t="s">
        <v>1277</v>
      </c>
      <c r="E1058" s="80">
        <f>+IF(F1058="x",1,0)+IF(G1058="x",0.25,0)+IF(H1058="x",1,0)+IF(I1058="x",0.3,0)</f>
        <v>2.25</v>
      </c>
      <c r="F1058" s="80" t="s">
        <v>3212</v>
      </c>
      <c r="G1058" s="80" t="s">
        <v>3212</v>
      </c>
      <c r="H1058" s="80" t="s">
        <v>3212</v>
      </c>
      <c r="I1058" s="85"/>
      <c r="J1058" s="48"/>
      <c r="K1058" s="48"/>
      <c r="L1058" s="89">
        <f>+L$5*E1058</f>
        <v>2687.2479711451756</v>
      </c>
      <c r="M1058" s="89">
        <f>+M$5*E1058</f>
        <v>762.95795085662758</v>
      </c>
      <c r="N1058" s="89">
        <f>+L1058+M1058</f>
        <v>3450.2059220018032</v>
      </c>
      <c r="O1058" s="89">
        <f>+O$5*E1058</f>
        <v>38147.897542831379</v>
      </c>
      <c r="P1058" s="73">
        <v>1.8660000000000001</v>
      </c>
      <c r="Q1058" s="48" t="s">
        <v>3228</v>
      </c>
      <c r="R1058" s="87">
        <v>1082.4145125038001</v>
      </c>
      <c r="S1058" s="87">
        <v>100</v>
      </c>
      <c r="T1058" s="87">
        <v>0.53503072261810003</v>
      </c>
      <c r="U1058" s="87">
        <v>1.2000079154968</v>
      </c>
      <c r="V1058" s="87">
        <v>0.89860345091565996</v>
      </c>
      <c r="W1058" s="87">
        <f>+(S1058/100)*R1058</f>
        <v>1082.4145125038001</v>
      </c>
      <c r="Z1058" t="e">
        <v>#N/A</v>
      </c>
      <c r="AA1058" t="e">
        <v>#N/A</v>
      </c>
    </row>
    <row r="1059" spans="1:27">
      <c r="A1059" s="52" t="s">
        <v>1278</v>
      </c>
      <c r="B1059" s="52" t="s">
        <v>8</v>
      </c>
      <c r="C1059" s="52">
        <v>5444835</v>
      </c>
      <c r="D1059" s="52" t="s">
        <v>1279</v>
      </c>
      <c r="E1059" s="80">
        <f>+IF(F1059="x",1,0)+IF(G1059="x",0.25,0)+IF(H1059="x",1,0)+IF(I1059="x",0.3,0)</f>
        <v>2.5499999999999998</v>
      </c>
      <c r="F1059" s="80" t="s">
        <v>3212</v>
      </c>
      <c r="G1059" s="80" t="s">
        <v>3212</v>
      </c>
      <c r="H1059" s="80" t="s">
        <v>3212</v>
      </c>
      <c r="I1059" s="80" t="s">
        <v>3212</v>
      </c>
      <c r="J1059" s="48"/>
      <c r="K1059" s="48"/>
      <c r="L1059" s="89">
        <f>+L$5*E1059</f>
        <v>3045.5477006311989</v>
      </c>
      <c r="M1059" s="89">
        <f>+M$5*E1059</f>
        <v>864.68567763751116</v>
      </c>
      <c r="N1059" s="89">
        <f>+L1059+M1059</f>
        <v>3910.2333782687101</v>
      </c>
      <c r="O1059" s="89">
        <f>+O$5*E1059</f>
        <v>43234.283881875563</v>
      </c>
      <c r="P1059" s="73">
        <v>1.504</v>
      </c>
      <c r="Q1059" s="48">
        <v>1.1950000000000001</v>
      </c>
      <c r="R1059" s="87">
        <v>410.79675699153</v>
      </c>
      <c r="S1059" s="87">
        <v>100</v>
      </c>
      <c r="T1059" s="87">
        <v>0.46290826797485002</v>
      </c>
      <c r="U1059" s="87">
        <v>1.0429366827011</v>
      </c>
      <c r="V1059" s="87">
        <v>0.73818501695654004</v>
      </c>
      <c r="W1059" s="87">
        <f>+(S1059/100)*R1059</f>
        <v>410.79675699153</v>
      </c>
      <c r="Z1059" t="e">
        <v>#N/A</v>
      </c>
      <c r="AA1059" t="e">
        <v>#N/A</v>
      </c>
    </row>
    <row r="1060" spans="1:27">
      <c r="A1060" s="52" t="s">
        <v>1282</v>
      </c>
      <c r="B1060" s="52" t="s">
        <v>8</v>
      </c>
      <c r="C1060" s="52">
        <v>5444836</v>
      </c>
      <c r="D1060" s="52" t="s">
        <v>1283</v>
      </c>
      <c r="E1060" s="80">
        <f>+IF(F1060="x",1,0)+IF(G1060="x",0.25,0)+IF(H1060="x",1,0)+IF(I1060="x",0.3,0)</f>
        <v>2.25</v>
      </c>
      <c r="F1060" s="80" t="s">
        <v>3212</v>
      </c>
      <c r="G1060" s="80" t="s">
        <v>3212</v>
      </c>
      <c r="H1060" s="80" t="s">
        <v>3212</v>
      </c>
      <c r="I1060" s="85"/>
      <c r="J1060" s="48"/>
      <c r="K1060" s="48"/>
      <c r="L1060" s="89">
        <f>+L$5*E1060</f>
        <v>2687.2479711451756</v>
      </c>
      <c r="M1060" s="89">
        <f>+M$5*E1060</f>
        <v>762.95795085662758</v>
      </c>
      <c r="N1060" s="89">
        <f>+L1060+M1060</f>
        <v>3450.2059220018032</v>
      </c>
      <c r="O1060" s="89">
        <f>+O$5*E1060</f>
        <v>38147.897542831379</v>
      </c>
      <c r="P1060" s="73">
        <v>1.1379999999999999</v>
      </c>
      <c r="Q1060" s="48" t="s">
        <v>3228</v>
      </c>
      <c r="R1060" s="87">
        <v>446.84974249688003</v>
      </c>
      <c r="S1060" s="87">
        <v>100</v>
      </c>
      <c r="T1060" s="87">
        <v>0.53229719400405995</v>
      </c>
      <c r="U1060" s="87">
        <v>1.0746873617171999</v>
      </c>
      <c r="V1060" s="87">
        <v>0.87772027760336002</v>
      </c>
      <c r="W1060" s="87">
        <f>+(S1060/100)*R1060</f>
        <v>446.84974249688003</v>
      </c>
      <c r="Z1060" t="e">
        <v>#N/A</v>
      </c>
      <c r="AA1060" t="e">
        <v>#N/A</v>
      </c>
    </row>
    <row r="1061" spans="1:27">
      <c r="A1061" s="53" t="s">
        <v>1284</v>
      </c>
      <c r="B1061" s="54" t="s">
        <v>8</v>
      </c>
      <c r="C1061" s="53">
        <v>5444843</v>
      </c>
      <c r="D1061" s="53" t="s">
        <v>1283</v>
      </c>
      <c r="E1061" s="80">
        <f>+IF(F1061="x",1,0)+IF(G1061="x",0.25,0)+IF(H1061="x",1,0)+IF(I1061="x",0.3,0)+J1061+K1061</f>
        <v>1.25</v>
      </c>
      <c r="F1061" s="80" t="s">
        <v>3212</v>
      </c>
      <c r="G1061" s="85" t="s">
        <v>3212</v>
      </c>
      <c r="H1061" s="85"/>
      <c r="I1061" s="85"/>
      <c r="J1061" s="48"/>
      <c r="K1061" s="48"/>
      <c r="L1061" s="89">
        <f>+L$5*E1061</f>
        <v>1492.9155395250975</v>
      </c>
      <c r="M1061" s="89">
        <f>+M$5*E1061</f>
        <v>423.86552825368199</v>
      </c>
      <c r="N1061" s="89">
        <f>+L1061+M1061</f>
        <v>1916.7810677787795</v>
      </c>
      <c r="O1061" s="89">
        <f>+O$5*E1061</f>
        <v>21193.276412684099</v>
      </c>
      <c r="P1061" s="72"/>
      <c r="Q1061" s="48"/>
      <c r="R1061" s="87">
        <v>404.34811249832001</v>
      </c>
      <c r="S1061" s="87">
        <v>100</v>
      </c>
      <c r="T1061" s="87">
        <v>1.0021443367003999</v>
      </c>
      <c r="U1061" s="87">
        <v>1.2988345623016</v>
      </c>
      <c r="V1061" s="87">
        <v>1.1114861176563999</v>
      </c>
      <c r="W1061" s="87">
        <v>404.34811249847002</v>
      </c>
      <c r="Z1061" t="e">
        <v>#N/A</v>
      </c>
      <c r="AA1061" t="e">
        <v>#N/A</v>
      </c>
    </row>
    <row r="1062" spans="1:27">
      <c r="A1062" s="52" t="s">
        <v>1280</v>
      </c>
      <c r="B1062" s="52" t="s">
        <v>8</v>
      </c>
      <c r="C1062" s="52">
        <v>5443650</v>
      </c>
      <c r="D1062" s="52" t="s">
        <v>1281</v>
      </c>
      <c r="E1062" s="80">
        <f>+IF(F1062="x",1,0)+IF(G1062="x",0.25,0)+IF(H1062="x",1,0)+IF(I1062="x",0.3,0)</f>
        <v>2.5499999999999998</v>
      </c>
      <c r="F1062" s="80" t="s">
        <v>3212</v>
      </c>
      <c r="G1062" s="80" t="s">
        <v>3212</v>
      </c>
      <c r="H1062" s="80" t="s">
        <v>3212</v>
      </c>
      <c r="I1062" s="80" t="s">
        <v>3212</v>
      </c>
      <c r="J1062" s="48"/>
      <c r="K1062" s="48"/>
      <c r="L1062" s="89">
        <f>+L$5*E1062</f>
        <v>3045.5477006311989</v>
      </c>
      <c r="M1062" s="89">
        <f>+M$5*E1062</f>
        <v>864.68567763751116</v>
      </c>
      <c r="N1062" s="89">
        <f>+L1062+M1062</f>
        <v>3910.2333782687101</v>
      </c>
      <c r="O1062" s="89">
        <f>+O$5*E1062</f>
        <v>43234.283881875563</v>
      </c>
      <c r="P1062" s="73">
        <v>1.948</v>
      </c>
      <c r="Q1062" s="48">
        <v>1.29</v>
      </c>
      <c r="R1062" s="87">
        <v>1440.6179979952999</v>
      </c>
      <c r="S1062" s="87">
        <v>100</v>
      </c>
      <c r="T1062" s="87">
        <v>0.63291114568710005</v>
      </c>
      <c r="U1062" s="87">
        <v>1.4641064405441</v>
      </c>
      <c r="V1062" s="87">
        <v>1.1368004381657</v>
      </c>
      <c r="W1062" s="87">
        <f>+(S1062/100)*R1062</f>
        <v>1440.6179979952999</v>
      </c>
      <c r="Z1062" t="e">
        <v>#N/A</v>
      </c>
      <c r="AA1062" t="e">
        <v>#N/A</v>
      </c>
    </row>
    <row r="1063" spans="1:27">
      <c r="A1063" s="51" t="s">
        <v>1220</v>
      </c>
      <c r="B1063" s="51" t="s">
        <v>24</v>
      </c>
      <c r="C1063" s="51">
        <v>5443119</v>
      </c>
      <c r="D1063" s="51" t="s">
        <v>1221</v>
      </c>
      <c r="E1063" s="80">
        <f>+IF(F1063="x",1,0)+IF(G1063="x",0.25,0)+IF(H1063="x",1,0)+IF(I1063="x",0.3,0)</f>
        <v>1</v>
      </c>
      <c r="F1063" s="85" t="s">
        <v>3212</v>
      </c>
      <c r="G1063" s="85"/>
      <c r="H1063" s="85"/>
      <c r="I1063" s="85"/>
      <c r="J1063" s="48"/>
      <c r="K1063" s="48"/>
      <c r="L1063" s="89">
        <f>+L$5*E1063</f>
        <v>1194.3324316200781</v>
      </c>
      <c r="M1063" s="89">
        <f>+M$5*E1063</f>
        <v>339.09242260294559</v>
      </c>
      <c r="N1063" s="89">
        <f>+L1063+M1063</f>
        <v>1533.4248542230237</v>
      </c>
      <c r="O1063" s="89">
        <f>+O$5*E1063</f>
        <v>16954.621130147279</v>
      </c>
      <c r="P1063" s="73" t="e">
        <v>#N/A</v>
      </c>
      <c r="Q1063" s="48" t="e">
        <v>#N/A</v>
      </c>
      <c r="R1063" s="87">
        <v>391.18593448577002</v>
      </c>
      <c r="S1063" s="87">
        <v>0</v>
      </c>
      <c r="T1063" s="87">
        <v>0</v>
      </c>
      <c r="U1063" s="87">
        <v>0</v>
      </c>
      <c r="V1063" s="87">
        <v>0</v>
      </c>
      <c r="W1063" s="87">
        <f>+(S1063/100)*R1063</f>
        <v>0</v>
      </c>
      <c r="Z1063" t="e">
        <v>#N/A</v>
      </c>
      <c r="AA1063" t="e">
        <v>#N/A</v>
      </c>
    </row>
    <row r="1064" spans="1:27">
      <c r="A1064" s="52" t="s">
        <v>1285</v>
      </c>
      <c r="B1064" s="52" t="s">
        <v>8</v>
      </c>
      <c r="C1064" s="52">
        <v>5444837</v>
      </c>
      <c r="D1064" s="52" t="s">
        <v>1286</v>
      </c>
      <c r="E1064" s="80">
        <f>+IF(F1064="x",1,0)+IF(G1064="x",0.25,0)+IF(H1064="x",1,0)+IF(I1064="x",0.3,0)</f>
        <v>2.5499999999999998</v>
      </c>
      <c r="F1064" s="80" t="s">
        <v>3212</v>
      </c>
      <c r="G1064" s="80" t="s">
        <v>3212</v>
      </c>
      <c r="H1064" s="80" t="s">
        <v>3212</v>
      </c>
      <c r="I1064" s="80" t="s">
        <v>3212</v>
      </c>
      <c r="J1064" s="48"/>
      <c r="K1064" s="48"/>
      <c r="L1064" s="89">
        <f>+L$5*E1064</f>
        <v>3045.5477006311989</v>
      </c>
      <c r="M1064" s="89">
        <f>+M$5*E1064</f>
        <v>864.68567763751116</v>
      </c>
      <c r="N1064" s="89">
        <f>+L1064+M1064</f>
        <v>3910.2333782687101</v>
      </c>
      <c r="O1064" s="89">
        <f>+O$5*E1064</f>
        <v>43234.283881875563</v>
      </c>
      <c r="P1064" s="73">
        <v>2.1619999999999999</v>
      </c>
      <c r="Q1064" s="48">
        <v>1.089</v>
      </c>
      <c r="R1064" s="87">
        <v>480.33599499611</v>
      </c>
      <c r="S1064" s="87">
        <v>100</v>
      </c>
      <c r="T1064" s="87">
        <v>0.53135097026824996</v>
      </c>
      <c r="U1064" s="87">
        <v>1.1037045717239</v>
      </c>
      <c r="V1064" s="87">
        <v>0.87293308276634995</v>
      </c>
      <c r="W1064" s="87">
        <f>+(S1064/100)*R1064</f>
        <v>480.33599499611</v>
      </c>
      <c r="Z1064" t="e">
        <v>#N/A</v>
      </c>
      <c r="AA1064" t="e">
        <v>#N/A</v>
      </c>
    </row>
    <row r="1065" spans="1:27">
      <c r="A1065" s="53" t="s">
        <v>1287</v>
      </c>
      <c r="B1065" s="54" t="s">
        <v>8</v>
      </c>
      <c r="C1065" s="53">
        <v>5444844</v>
      </c>
      <c r="D1065" s="53" t="s">
        <v>1286</v>
      </c>
      <c r="E1065" s="80">
        <f>+IF(F1065="x",1,0)+IF(G1065="x",0.25,0)+IF(H1065="x",1,0)+IF(I1065="x",0.3,0)+J1065+K1065</f>
        <v>2.25</v>
      </c>
      <c r="F1065" s="80" t="s">
        <v>3212</v>
      </c>
      <c r="G1065" s="80" t="s">
        <v>3212</v>
      </c>
      <c r="H1065" s="80" t="s">
        <v>3212</v>
      </c>
      <c r="I1065" s="85"/>
      <c r="J1065" s="48"/>
      <c r="K1065" s="48"/>
      <c r="L1065" s="89">
        <f>+L$5*E1065</f>
        <v>2687.2479711451756</v>
      </c>
      <c r="M1065" s="89">
        <f>+M$5*E1065</f>
        <v>762.95795085662758</v>
      </c>
      <c r="N1065" s="89">
        <f>+L1065+M1065</f>
        <v>3450.2059220018032</v>
      </c>
      <c r="O1065" s="89">
        <f>+O$5*E1065</f>
        <v>38147.897542831379</v>
      </c>
      <c r="P1065" s="72"/>
      <c r="Q1065" s="65" t="s">
        <v>3241</v>
      </c>
      <c r="R1065" s="87">
        <v>384.63548399589001</v>
      </c>
      <c r="S1065" s="87">
        <v>100</v>
      </c>
      <c r="T1065" s="87">
        <v>1.0871983766555999</v>
      </c>
      <c r="U1065" s="87">
        <v>1.4272041320801001</v>
      </c>
      <c r="V1065" s="87">
        <v>1.2118101687200999</v>
      </c>
      <c r="W1065" s="87">
        <v>384.63548399396001</v>
      </c>
      <c r="Z1065" t="e">
        <v>#N/A</v>
      </c>
      <c r="AA1065" t="e">
        <v>#N/A</v>
      </c>
    </row>
    <row r="1066" spans="1:27">
      <c r="A1066" s="52" t="s">
        <v>1288</v>
      </c>
      <c r="B1066" s="52" t="s">
        <v>8</v>
      </c>
      <c r="C1066" s="52">
        <v>5443647</v>
      </c>
      <c r="D1066" s="52" t="s">
        <v>1289</v>
      </c>
      <c r="E1066" s="80">
        <f>+IF(F1066="x",1,0)+IF(G1066="x",0.25,0)+IF(H1066="x",1,0)+IF(I1066="x",0.3,0)</f>
        <v>1.25</v>
      </c>
      <c r="F1066" s="80" t="s">
        <v>3212</v>
      </c>
      <c r="G1066" s="80" t="s">
        <v>3212</v>
      </c>
      <c r="H1066" s="85"/>
      <c r="I1066" s="85"/>
      <c r="J1066" s="48"/>
      <c r="K1066" s="48"/>
      <c r="L1066" s="89">
        <f>+L$5*E1066</f>
        <v>1492.9155395250975</v>
      </c>
      <c r="M1066" s="89">
        <f>+M$5*E1066</f>
        <v>423.86552825368199</v>
      </c>
      <c r="N1066" s="89">
        <f>+L1066+M1066</f>
        <v>1916.7810677787795</v>
      </c>
      <c r="O1066" s="89">
        <f>+O$5*E1066</f>
        <v>21193.276412684099</v>
      </c>
      <c r="P1066" s="73">
        <v>2.3479999999999999</v>
      </c>
      <c r="Q1066" s="48" t="s">
        <v>3228</v>
      </c>
      <c r="R1066" s="87">
        <v>563.97838799230999</v>
      </c>
      <c r="S1066" s="87">
        <v>100</v>
      </c>
      <c r="T1066" s="87">
        <v>0.64815568923949995</v>
      </c>
      <c r="U1066" s="87">
        <v>1.4287811517714999</v>
      </c>
      <c r="V1066" s="87">
        <v>1.1078885295297001</v>
      </c>
      <c r="W1066" s="87">
        <f>+(S1066/100)*R1066</f>
        <v>563.97838799230999</v>
      </c>
      <c r="Z1066" t="e">
        <v>#N/A</v>
      </c>
      <c r="AA1066" t="e">
        <v>#N/A</v>
      </c>
    </row>
    <row r="1067" spans="1:27">
      <c r="A1067" s="52" t="s">
        <v>1290</v>
      </c>
      <c r="B1067" s="52" t="s">
        <v>8</v>
      </c>
      <c r="C1067" s="52">
        <v>5444838</v>
      </c>
      <c r="D1067" s="52" t="s">
        <v>1291</v>
      </c>
      <c r="E1067" s="80">
        <f>+IF(F1067="x",1,0)+IF(G1067="x",0.25,0)+IF(H1067="x",1,0)+IF(I1067="x",0.3,0)</f>
        <v>1.55</v>
      </c>
      <c r="F1067" s="80" t="s">
        <v>3212</v>
      </c>
      <c r="G1067" s="80" t="s">
        <v>3212</v>
      </c>
      <c r="H1067" s="85"/>
      <c r="I1067" s="80" t="s">
        <v>3212</v>
      </c>
      <c r="J1067" s="48"/>
      <c r="K1067" s="48"/>
      <c r="L1067" s="89">
        <f>+L$5*E1067</f>
        <v>1851.2152690111211</v>
      </c>
      <c r="M1067" s="89">
        <f>+M$5*E1067</f>
        <v>525.59325503456569</v>
      </c>
      <c r="N1067" s="89">
        <f>+L1067+M1067</f>
        <v>2376.8085240456867</v>
      </c>
      <c r="O1067" s="89">
        <f>+O$5*E1067</f>
        <v>26279.662751728283</v>
      </c>
      <c r="P1067" s="73">
        <v>2.274</v>
      </c>
      <c r="Q1067" s="48">
        <v>1.4159999999999999</v>
      </c>
      <c r="R1067" s="87">
        <v>512.72147250014996</v>
      </c>
      <c r="S1067" s="87">
        <v>100</v>
      </c>
      <c r="T1067" s="87">
        <v>0.42905488610268</v>
      </c>
      <c r="U1067" s="87">
        <v>1.1181080341339</v>
      </c>
      <c r="V1067" s="87">
        <v>0.78737085490869996</v>
      </c>
      <c r="W1067" s="87">
        <f>+(S1067/100)*R1067</f>
        <v>512.72147250014996</v>
      </c>
      <c r="Z1067" t="e">
        <v>#N/A</v>
      </c>
      <c r="AA1067" t="e">
        <v>#N/A</v>
      </c>
    </row>
    <row r="1068" spans="1:27">
      <c r="A1068" s="52" t="s">
        <v>1292</v>
      </c>
      <c r="B1068" s="52" t="s">
        <v>8</v>
      </c>
      <c r="C1068" s="52">
        <v>5443656</v>
      </c>
      <c r="D1068" s="52" t="s">
        <v>1293</v>
      </c>
      <c r="E1068" s="80">
        <f>+IF(F1068="x",1,0)+IF(G1068="x",0.25,0)+IF(H1068="x",1,0)+IF(I1068="x",0.3,0)</f>
        <v>2.25</v>
      </c>
      <c r="F1068" s="80" t="s">
        <v>3212</v>
      </c>
      <c r="G1068" s="80" t="s">
        <v>3212</v>
      </c>
      <c r="H1068" s="80" t="s">
        <v>3212</v>
      </c>
      <c r="I1068" s="85"/>
      <c r="J1068" s="48"/>
      <c r="K1068" s="48"/>
      <c r="L1068" s="89">
        <f>+L$5*E1068</f>
        <v>2687.2479711451756</v>
      </c>
      <c r="M1068" s="89">
        <f>+M$5*E1068</f>
        <v>762.95795085662758</v>
      </c>
      <c r="N1068" s="89">
        <f>+L1068+M1068</f>
        <v>3450.2059220018032</v>
      </c>
      <c r="O1068" s="89">
        <f>+O$5*E1068</f>
        <v>38147.897542831379</v>
      </c>
      <c r="P1068" s="73">
        <v>0.79600000000000004</v>
      </c>
      <c r="Q1068" s="48" t="s">
        <v>3228</v>
      </c>
      <c r="R1068" s="87">
        <v>1081.1323820127</v>
      </c>
      <c r="S1068" s="87">
        <v>100</v>
      </c>
      <c r="T1068" s="87">
        <v>0.52514803409576005</v>
      </c>
      <c r="U1068" s="87">
        <v>1.4992214441299001</v>
      </c>
      <c r="V1068" s="87">
        <v>1.0336809020776001</v>
      </c>
      <c r="W1068" s="87">
        <f>+(S1068/100)*R1068</f>
        <v>1081.1323820127</v>
      </c>
      <c r="Z1068" t="e">
        <v>#N/A</v>
      </c>
      <c r="AA1068" t="e">
        <v>#N/A</v>
      </c>
    </row>
    <row r="1069" spans="1:27">
      <c r="A1069" s="52" t="s">
        <v>1295</v>
      </c>
      <c r="B1069" s="52" t="s">
        <v>8</v>
      </c>
      <c r="C1069" s="52">
        <v>5444834</v>
      </c>
      <c r="D1069" s="52" t="s">
        <v>1296</v>
      </c>
      <c r="E1069" s="80">
        <f>+IF(F1069="x",1,0)+IF(G1069="x",0.25,0)+IF(H1069="x",1,0)+IF(I1069="x",0.3,0)</f>
        <v>2.25</v>
      </c>
      <c r="F1069" s="80" t="s">
        <v>3212</v>
      </c>
      <c r="G1069" s="80" t="s">
        <v>3212</v>
      </c>
      <c r="H1069" s="80" t="s">
        <v>3212</v>
      </c>
      <c r="I1069" s="85"/>
      <c r="J1069" s="48"/>
      <c r="K1069" s="48"/>
      <c r="L1069" s="89">
        <f>+L$5*E1069</f>
        <v>2687.2479711451756</v>
      </c>
      <c r="M1069" s="89">
        <f>+M$5*E1069</f>
        <v>762.95795085662758</v>
      </c>
      <c r="N1069" s="89">
        <f>+L1069+M1069</f>
        <v>3450.2059220018032</v>
      </c>
      <c r="O1069" s="89">
        <f>+O$5*E1069</f>
        <v>38147.897542831379</v>
      </c>
      <c r="P1069" s="73">
        <v>2.0110000000000001</v>
      </c>
      <c r="Q1069" s="48" t="s">
        <v>3228</v>
      </c>
      <c r="R1069" s="87">
        <v>409.75923999917001</v>
      </c>
      <c r="S1069" s="87">
        <v>100</v>
      </c>
      <c r="T1069" s="87">
        <v>0.44524562358856001</v>
      </c>
      <c r="U1069" s="87">
        <v>1.1912817955017001</v>
      </c>
      <c r="V1069" s="87">
        <v>0.83968764588014</v>
      </c>
      <c r="W1069" s="87">
        <f>+(S1069/100)*R1069</f>
        <v>409.75923999917001</v>
      </c>
      <c r="Z1069" t="e">
        <v>#N/A</v>
      </c>
      <c r="AA1069" t="e">
        <v>#N/A</v>
      </c>
    </row>
    <row r="1070" spans="1:27">
      <c r="A1070" s="53" t="s">
        <v>1297</v>
      </c>
      <c r="B1070" s="53" t="s">
        <v>8</v>
      </c>
      <c r="C1070" s="53">
        <v>5444845</v>
      </c>
      <c r="D1070" s="53" t="s">
        <v>1296</v>
      </c>
      <c r="E1070" s="80">
        <f>+IF(F1070="x",1,0)+IF(G1070="x",0.25,0)+IF(H1070="x",1,0)+IF(I1070="x",0.3,0)+J1070+K1070</f>
        <v>1.25</v>
      </c>
      <c r="F1070" s="80" t="s">
        <v>3212</v>
      </c>
      <c r="G1070" s="85" t="s">
        <v>3212</v>
      </c>
      <c r="H1070" s="85"/>
      <c r="I1070" s="85"/>
      <c r="J1070" s="48"/>
      <c r="K1070" s="48"/>
      <c r="L1070" s="89">
        <f>+L$5*E1070</f>
        <v>1492.9155395250975</v>
      </c>
      <c r="M1070" s="89">
        <f>+M$5*E1070</f>
        <v>423.86552825368199</v>
      </c>
      <c r="N1070" s="89">
        <f>+L1070+M1070</f>
        <v>1916.7810677787795</v>
      </c>
      <c r="O1070" s="89">
        <f>+O$5*E1070</f>
        <v>21193.276412684099</v>
      </c>
      <c r="P1070" s="72"/>
      <c r="Q1070" s="48"/>
      <c r="R1070" s="87">
        <v>466.65478150754001</v>
      </c>
      <c r="S1070" s="87">
        <v>100</v>
      </c>
      <c r="T1070" s="87">
        <v>1.0922448635101001</v>
      </c>
      <c r="U1070" s="87">
        <v>1.4609524011612001</v>
      </c>
      <c r="V1070" s="87">
        <v>1.2766360534381</v>
      </c>
      <c r="W1070" s="87">
        <v>466.65478151027997</v>
      </c>
      <c r="Z1070" t="e">
        <v>#N/A</v>
      </c>
      <c r="AA1070" t="e">
        <v>#N/A</v>
      </c>
    </row>
    <row r="1071" spans="1:27">
      <c r="A1071" s="52" t="s">
        <v>1298</v>
      </c>
      <c r="B1071" s="52" t="s">
        <v>8</v>
      </c>
      <c r="C1071" s="52">
        <v>5443635</v>
      </c>
      <c r="D1071" s="52" t="s">
        <v>1299</v>
      </c>
      <c r="E1071" s="80">
        <f>+IF(F1071="x",1,0)+IF(G1071="x",0.25,0)+IF(H1071="x",1,0)+IF(I1071="x",0.3,0)</f>
        <v>2.25</v>
      </c>
      <c r="F1071" s="80" t="s">
        <v>3212</v>
      </c>
      <c r="G1071" s="80" t="s">
        <v>3212</v>
      </c>
      <c r="H1071" s="80" t="s">
        <v>3212</v>
      </c>
      <c r="I1071" s="85"/>
      <c r="J1071" s="48"/>
      <c r="K1071" s="48"/>
      <c r="L1071" s="89">
        <f>+L$5*E1071</f>
        <v>2687.2479711451756</v>
      </c>
      <c r="M1071" s="89">
        <f>+M$5*E1071</f>
        <v>762.95795085662758</v>
      </c>
      <c r="N1071" s="89">
        <f>+L1071+M1071</f>
        <v>3450.2059220018032</v>
      </c>
      <c r="O1071" s="89">
        <f>+O$5*E1071</f>
        <v>38147.897542831379</v>
      </c>
      <c r="P1071" s="73">
        <v>1.944</v>
      </c>
      <c r="Q1071" s="48" t="s">
        <v>3228</v>
      </c>
      <c r="R1071" s="87">
        <v>1166.632034002</v>
      </c>
      <c r="S1071" s="87">
        <v>100</v>
      </c>
      <c r="T1071" s="87">
        <v>0.47363200783729997</v>
      </c>
      <c r="U1071" s="87">
        <v>1.5256102085114001</v>
      </c>
      <c r="V1071" s="87">
        <v>0.94968147857270002</v>
      </c>
      <c r="W1071" s="87">
        <f>+(S1071/100)*R1071</f>
        <v>1166.632034002</v>
      </c>
      <c r="Z1071" t="e">
        <v>#N/A</v>
      </c>
      <c r="AA1071" t="e">
        <v>#N/A</v>
      </c>
    </row>
    <row r="1072" spans="1:27">
      <c r="A1072" s="53" t="s">
        <v>1300</v>
      </c>
      <c r="B1072" s="53" t="s">
        <v>8</v>
      </c>
      <c r="C1072" s="53">
        <v>5444824</v>
      </c>
      <c r="D1072" s="53" t="s">
        <v>1301</v>
      </c>
      <c r="E1072" s="80">
        <f>+IF(F1072="x",1,0)+IF(G1072="x",0.25,0)+IF(H1072="x",1,0)+IF(I1072="x",0.3,0)+J1072+K1072</f>
        <v>2.25</v>
      </c>
      <c r="F1072" s="80" t="s">
        <v>3212</v>
      </c>
      <c r="G1072" s="85" t="s">
        <v>3212</v>
      </c>
      <c r="H1072" s="80" t="s">
        <v>3212</v>
      </c>
      <c r="I1072" s="85"/>
      <c r="J1072" s="81">
        <v>0</v>
      </c>
      <c r="K1072" s="48"/>
      <c r="L1072" s="89">
        <f>+L$5*E1072</f>
        <v>2687.2479711451756</v>
      </c>
      <c r="M1072" s="89">
        <f>+M$5*E1072</f>
        <v>762.95795085662758</v>
      </c>
      <c r="N1072" s="89">
        <f>+L1072+M1072</f>
        <v>3450.2059220018032</v>
      </c>
      <c r="O1072" s="89">
        <f>+O$5*E1072</f>
        <v>38147.897542831379</v>
      </c>
      <c r="P1072" s="72">
        <v>0.97399999999999998</v>
      </c>
      <c r="Q1072" s="48"/>
      <c r="R1072" s="87">
        <v>616.12721149665003</v>
      </c>
      <c r="S1072" s="87">
        <v>100</v>
      </c>
      <c r="T1072" s="87">
        <v>1.1860250234604</v>
      </c>
      <c r="U1072" s="87">
        <v>1.5329697132111</v>
      </c>
      <c r="V1072" s="87">
        <v>1.4136530551858999</v>
      </c>
      <c r="W1072" s="87">
        <v>616.12721149720005</v>
      </c>
      <c r="Z1072">
        <v>0.97399999999999998</v>
      </c>
      <c r="AA1072">
        <v>0</v>
      </c>
    </row>
    <row r="1073" spans="1:27">
      <c r="A1073" s="52" t="s">
        <v>1302</v>
      </c>
      <c r="B1073" s="52" t="s">
        <v>8</v>
      </c>
      <c r="C1073" s="52">
        <v>5444833</v>
      </c>
      <c r="D1073" s="52" t="s">
        <v>1301</v>
      </c>
      <c r="E1073" s="80">
        <f>+IF(F1073="x",1,0)+IF(G1073="x",0.25,0)+IF(H1073="x",1,0)+IF(I1073="x",0.3,0)</f>
        <v>2.25</v>
      </c>
      <c r="F1073" s="80" t="s">
        <v>3212</v>
      </c>
      <c r="G1073" s="80" t="s">
        <v>3212</v>
      </c>
      <c r="H1073" s="80" t="s">
        <v>3212</v>
      </c>
      <c r="I1073" s="85"/>
      <c r="J1073" s="48"/>
      <c r="K1073" s="48"/>
      <c r="L1073" s="89">
        <f>+L$5*E1073</f>
        <v>2687.2479711451756</v>
      </c>
      <c r="M1073" s="89">
        <f>+M$5*E1073</f>
        <v>762.95795085662758</v>
      </c>
      <c r="N1073" s="89">
        <f>+L1073+M1073</f>
        <v>3450.2059220018032</v>
      </c>
      <c r="O1073" s="89">
        <f>+O$5*E1073</f>
        <v>38147.897542831379</v>
      </c>
      <c r="P1073" s="73">
        <v>1.1220000000000001</v>
      </c>
      <c r="Q1073" s="48" t="s">
        <v>3228</v>
      </c>
      <c r="R1073" s="87">
        <v>539.19300448987997</v>
      </c>
      <c r="S1073" s="87">
        <v>100</v>
      </c>
      <c r="T1073" s="87">
        <v>0.57834619283676003</v>
      </c>
      <c r="U1073" s="87">
        <v>1.3797883987427</v>
      </c>
      <c r="V1073" s="87">
        <v>1.0057514817232001</v>
      </c>
      <c r="W1073" s="87">
        <f>+(S1073/100)*R1073</f>
        <v>539.19300448987997</v>
      </c>
      <c r="Z1073" t="e">
        <v>#N/A</v>
      </c>
      <c r="AA1073" t="e">
        <v>#N/A</v>
      </c>
    </row>
    <row r="1074" spans="1:27">
      <c r="A1074" s="52" t="s">
        <v>1303</v>
      </c>
      <c r="B1074" s="52" t="s">
        <v>8</v>
      </c>
      <c r="C1074" s="52">
        <v>5443636</v>
      </c>
      <c r="D1074" s="52" t="s">
        <v>1304</v>
      </c>
      <c r="E1074" s="80">
        <f>+IF(F1074="x",1,0)+IF(G1074="x",0.25,0)+IF(H1074="x",1,0)+IF(I1074="x",0.3,0)</f>
        <v>2.25</v>
      </c>
      <c r="F1074" s="80" t="s">
        <v>3212</v>
      </c>
      <c r="G1074" s="80" t="s">
        <v>3212</v>
      </c>
      <c r="H1074" s="80" t="s">
        <v>3212</v>
      </c>
      <c r="I1074" s="85"/>
      <c r="J1074" s="48"/>
      <c r="K1074" s="48"/>
      <c r="L1074" s="89">
        <f>+L$5*E1074</f>
        <v>2687.2479711451756</v>
      </c>
      <c r="M1074" s="89">
        <f>+M$5*E1074</f>
        <v>762.95795085662758</v>
      </c>
      <c r="N1074" s="89">
        <f>+L1074+M1074</f>
        <v>3450.2059220018032</v>
      </c>
      <c r="O1074" s="89">
        <f>+O$5*E1074</f>
        <v>38147.897542831379</v>
      </c>
      <c r="P1074" s="73">
        <v>1.869</v>
      </c>
      <c r="Q1074" s="48" t="s">
        <v>3228</v>
      </c>
      <c r="R1074" s="87">
        <v>426.41408099112999</v>
      </c>
      <c r="S1074" s="87">
        <v>100</v>
      </c>
      <c r="T1074" s="87">
        <v>0.49192544817924</v>
      </c>
      <c r="U1074" s="87">
        <v>1.5219305753707999</v>
      </c>
      <c r="V1074" s="87">
        <v>0.83035044095346</v>
      </c>
      <c r="W1074" s="87">
        <f>+(S1074/100)*R1074</f>
        <v>426.41408099112999</v>
      </c>
      <c r="Z1074" t="e">
        <v>#N/A</v>
      </c>
      <c r="AA1074" t="e">
        <v>#N/A</v>
      </c>
    </row>
    <row r="1075" spans="1:27">
      <c r="A1075" s="52" t="s">
        <v>1305</v>
      </c>
      <c r="B1075" s="52" t="s">
        <v>8</v>
      </c>
      <c r="C1075" s="52">
        <v>1354882</v>
      </c>
      <c r="D1075" s="52" t="s">
        <v>1306</v>
      </c>
      <c r="E1075" s="80">
        <f>+IF(F1075="x",1,0)+IF(G1075="x",0.25,0)+IF(H1075="x",1,0)+IF(I1075="x",0.3,0)</f>
        <v>2.5499999999999998</v>
      </c>
      <c r="F1075" s="80" t="s">
        <v>3212</v>
      </c>
      <c r="G1075" s="80" t="s">
        <v>3212</v>
      </c>
      <c r="H1075" s="80" t="s">
        <v>3212</v>
      </c>
      <c r="I1075" s="80" t="s">
        <v>3212</v>
      </c>
      <c r="J1075" s="48"/>
      <c r="K1075" s="48"/>
      <c r="L1075" s="89">
        <f>+L$5*E1075</f>
        <v>3045.5477006311989</v>
      </c>
      <c r="M1075" s="89">
        <f>+M$5*E1075</f>
        <v>864.68567763751116</v>
      </c>
      <c r="N1075" s="89">
        <f>+L1075+M1075</f>
        <v>3910.2333782687101</v>
      </c>
      <c r="O1075" s="89">
        <f>+O$5*E1075</f>
        <v>43234.283881875563</v>
      </c>
      <c r="P1075" s="73">
        <v>2.1120000000000001</v>
      </c>
      <c r="Q1075" s="48">
        <v>1.5509999999999999</v>
      </c>
      <c r="R1075" s="87">
        <v>808.85571850329995</v>
      </c>
      <c r="S1075" s="87">
        <v>100</v>
      </c>
      <c r="T1075" s="87">
        <v>0.61913847923278997</v>
      </c>
      <c r="U1075" s="87">
        <v>1.4703093767166</v>
      </c>
      <c r="V1075" s="87">
        <v>1.1871917279143001</v>
      </c>
      <c r="W1075" s="87">
        <f>+(S1075/100)*R1075</f>
        <v>808.85571850329995</v>
      </c>
      <c r="Z1075" t="e">
        <v>#N/A</v>
      </c>
      <c r="AA1075" t="e">
        <v>#N/A</v>
      </c>
    </row>
    <row r="1076" spans="1:27">
      <c r="A1076" s="52" t="s">
        <v>1307</v>
      </c>
      <c r="B1076" s="52" t="s">
        <v>8</v>
      </c>
      <c r="C1076" s="52">
        <v>5443637</v>
      </c>
      <c r="D1076" s="52" t="s">
        <v>1308</v>
      </c>
      <c r="E1076" s="80">
        <f>+IF(F1076="x",1,0)+IF(G1076="x",0.25,0)+IF(H1076="x",1,0)+IF(I1076="x",0.3,0)</f>
        <v>2.5499999999999998</v>
      </c>
      <c r="F1076" s="80" t="s">
        <v>3212</v>
      </c>
      <c r="G1076" s="80" t="s">
        <v>3212</v>
      </c>
      <c r="H1076" s="80" t="s">
        <v>3212</v>
      </c>
      <c r="I1076" s="80" t="s">
        <v>3212</v>
      </c>
      <c r="J1076" s="48"/>
      <c r="K1076" s="48"/>
      <c r="L1076" s="89">
        <f>+L$5*E1076</f>
        <v>3045.5477006311989</v>
      </c>
      <c r="M1076" s="89">
        <f>+M$5*E1076</f>
        <v>864.68567763751116</v>
      </c>
      <c r="N1076" s="89">
        <f>+L1076+M1076</f>
        <v>3910.2333782687101</v>
      </c>
      <c r="O1076" s="89">
        <f>+O$5*E1076</f>
        <v>43234.283881875563</v>
      </c>
      <c r="P1076" s="73">
        <v>1.966</v>
      </c>
      <c r="Q1076" s="48">
        <v>1.44</v>
      </c>
      <c r="R1076" s="87">
        <v>401.50580298923001</v>
      </c>
      <c r="S1076" s="87">
        <v>100</v>
      </c>
      <c r="T1076" s="87">
        <v>0.50475192070007002</v>
      </c>
      <c r="U1076" s="87">
        <v>1.4327762126923</v>
      </c>
      <c r="V1076" s="87">
        <v>0.86408047622709006</v>
      </c>
      <c r="W1076" s="87">
        <f>+(S1076/100)*R1076</f>
        <v>401.50580298923001</v>
      </c>
      <c r="Z1076" t="e">
        <v>#N/A</v>
      </c>
      <c r="AA1076" t="e">
        <v>#N/A</v>
      </c>
    </row>
    <row r="1077" spans="1:27">
      <c r="A1077" s="52" t="s">
        <v>1222</v>
      </c>
      <c r="B1077" s="52" t="s">
        <v>8</v>
      </c>
      <c r="C1077" s="52">
        <v>5444864</v>
      </c>
      <c r="D1077" s="52" t="s">
        <v>1223</v>
      </c>
      <c r="E1077" s="80">
        <f>+IF(F1077="x",1,0)+IF(G1077="x",0.25,0)+IF(H1077="x",1,0)+IF(I1077="x",0.3,0)</f>
        <v>1.55</v>
      </c>
      <c r="F1077" s="80" t="s">
        <v>3212</v>
      </c>
      <c r="G1077" s="80" t="s">
        <v>3212</v>
      </c>
      <c r="H1077" s="85"/>
      <c r="I1077" s="80" t="s">
        <v>3212</v>
      </c>
      <c r="J1077" s="48"/>
      <c r="K1077" s="48"/>
      <c r="L1077" s="89">
        <f>+L$5*E1077</f>
        <v>1851.2152690111211</v>
      </c>
      <c r="M1077" s="89">
        <f>+M$5*E1077</f>
        <v>525.59325503456569</v>
      </c>
      <c r="N1077" s="89">
        <f>+L1077+M1077</f>
        <v>2376.8085240456867</v>
      </c>
      <c r="O1077" s="89">
        <f>+O$5*E1077</f>
        <v>26279.662751728283</v>
      </c>
      <c r="P1077" s="73">
        <v>2.69</v>
      </c>
      <c r="Q1077" s="48">
        <v>1.5</v>
      </c>
      <c r="R1077" s="87">
        <v>643.92318949541004</v>
      </c>
      <c r="S1077" s="87">
        <v>100</v>
      </c>
      <c r="T1077" s="87">
        <v>0.11386092752217999</v>
      </c>
      <c r="U1077" s="87">
        <v>1.6040407419205001</v>
      </c>
      <c r="V1077" s="87">
        <v>1.0606938519974001</v>
      </c>
      <c r="W1077" s="87">
        <f>+(S1077/100)*R1077</f>
        <v>643.92318949541004</v>
      </c>
      <c r="Z1077" t="e">
        <v>#N/A</v>
      </c>
      <c r="AA1077" t="e">
        <v>#N/A</v>
      </c>
    </row>
    <row r="1078" spans="1:27">
      <c r="A1078" s="52" t="s">
        <v>1309</v>
      </c>
      <c r="B1078" s="52" t="s">
        <v>8</v>
      </c>
      <c r="C1078" s="52">
        <v>1354881</v>
      </c>
      <c r="D1078" s="52" t="s">
        <v>1310</v>
      </c>
      <c r="E1078" s="80">
        <f>+IF(F1078="x",1,0)+IF(G1078="x",0.25,0)+IF(H1078="x",1,0)+IF(I1078="x",0.3,0)</f>
        <v>2.5499999999999998</v>
      </c>
      <c r="F1078" s="80" t="s">
        <v>3212</v>
      </c>
      <c r="G1078" s="80" t="s">
        <v>3212</v>
      </c>
      <c r="H1078" s="80" t="s">
        <v>3212</v>
      </c>
      <c r="I1078" s="80" t="s">
        <v>3212</v>
      </c>
      <c r="J1078" s="48"/>
      <c r="K1078" s="48"/>
      <c r="L1078" s="89">
        <f>+L$5*E1078</f>
        <v>3045.5477006311989</v>
      </c>
      <c r="M1078" s="89">
        <f>+M$5*E1078</f>
        <v>864.68567763751116</v>
      </c>
      <c r="N1078" s="89">
        <f>+L1078+M1078</f>
        <v>3910.2333782687101</v>
      </c>
      <c r="O1078" s="89">
        <f>+O$5*E1078</f>
        <v>43234.283881875563</v>
      </c>
      <c r="P1078" s="73">
        <v>1.23</v>
      </c>
      <c r="Q1078" s="48">
        <v>1.4379999999999999</v>
      </c>
      <c r="R1078" s="87">
        <v>699.35214700359995</v>
      </c>
      <c r="S1078" s="87">
        <v>100</v>
      </c>
      <c r="T1078" s="87">
        <v>0.65761780738830999</v>
      </c>
      <c r="U1078" s="87">
        <v>1.3272210359573</v>
      </c>
      <c r="V1078" s="87">
        <v>1.0902183435926001</v>
      </c>
      <c r="W1078" s="87">
        <f>+(S1078/100)*R1078</f>
        <v>699.35214700359995</v>
      </c>
      <c r="Z1078" t="e">
        <v>#N/A</v>
      </c>
      <c r="AA1078" t="e">
        <v>#N/A</v>
      </c>
    </row>
    <row r="1079" spans="1:27">
      <c r="A1079" s="52" t="s">
        <v>1311</v>
      </c>
      <c r="B1079" s="52" t="s">
        <v>8</v>
      </c>
      <c r="C1079" s="52">
        <v>5443638</v>
      </c>
      <c r="D1079" s="52" t="s">
        <v>1312</v>
      </c>
      <c r="E1079" s="80">
        <f>+IF(F1079="x",1,0)+IF(G1079="x",0.25,0)+IF(H1079="x",1,0)+IF(I1079="x",0.3,0)</f>
        <v>2.25</v>
      </c>
      <c r="F1079" s="80" t="s">
        <v>3212</v>
      </c>
      <c r="G1079" s="80" t="s">
        <v>3212</v>
      </c>
      <c r="H1079" s="80" t="s">
        <v>3212</v>
      </c>
      <c r="I1079" s="85"/>
      <c r="J1079" s="48"/>
      <c r="K1079" s="48"/>
      <c r="L1079" s="89">
        <f>+L$5*E1079</f>
        <v>2687.2479711451756</v>
      </c>
      <c r="M1079" s="89">
        <f>+M$5*E1079</f>
        <v>762.95795085662758</v>
      </c>
      <c r="N1079" s="89">
        <f>+L1079+M1079</f>
        <v>3450.2059220018032</v>
      </c>
      <c r="O1079" s="89">
        <f>+O$5*E1079</f>
        <v>38147.897542831379</v>
      </c>
      <c r="P1079" s="73">
        <v>1.9930000000000001</v>
      </c>
      <c r="Q1079" s="48" t="s">
        <v>3228</v>
      </c>
      <c r="R1079" s="87">
        <v>414.68931352072002</v>
      </c>
      <c r="S1079" s="87">
        <v>100</v>
      </c>
      <c r="T1079" s="87">
        <v>0.5055930018425</v>
      </c>
      <c r="U1079" s="87">
        <v>1.4471796751021999</v>
      </c>
      <c r="V1079" s="87">
        <v>0.89145170342653002</v>
      </c>
      <c r="W1079" s="87">
        <f>+(S1079/100)*R1079</f>
        <v>414.68931352072002</v>
      </c>
      <c r="Z1079" t="e">
        <v>#N/A</v>
      </c>
      <c r="AA1079" t="e">
        <v>#N/A</v>
      </c>
    </row>
    <row r="1080" spans="1:27">
      <c r="A1080" s="52" t="s">
        <v>1313</v>
      </c>
      <c r="B1080" s="52" t="s">
        <v>8</v>
      </c>
      <c r="C1080" s="52">
        <v>1354880</v>
      </c>
      <c r="D1080" s="52" t="s">
        <v>1314</v>
      </c>
      <c r="E1080" s="80">
        <f>+IF(F1080="x",1,0)+IF(G1080="x",0.25,0)+IF(H1080="x",1,0)+IF(I1080="x",0.3,0)</f>
        <v>1.55</v>
      </c>
      <c r="F1080" s="80" t="s">
        <v>3212</v>
      </c>
      <c r="G1080" s="80" t="s">
        <v>3212</v>
      </c>
      <c r="H1080" s="85"/>
      <c r="I1080" s="80" t="s">
        <v>3212</v>
      </c>
      <c r="J1080" s="48"/>
      <c r="K1080" s="48"/>
      <c r="L1080" s="89">
        <f>+L$5*E1080</f>
        <v>1851.2152690111211</v>
      </c>
      <c r="M1080" s="89">
        <f>+M$5*E1080</f>
        <v>525.59325503456569</v>
      </c>
      <c r="N1080" s="89">
        <f>+L1080+M1080</f>
        <v>2376.8085240456867</v>
      </c>
      <c r="O1080" s="89">
        <f>+O$5*E1080</f>
        <v>26279.662751728283</v>
      </c>
      <c r="P1080" s="73">
        <v>2.4430000000000001</v>
      </c>
      <c r="Q1080" s="48">
        <v>0.82699999999999996</v>
      </c>
      <c r="R1080" s="87">
        <v>722.42316250640999</v>
      </c>
      <c r="S1080" s="87">
        <v>100</v>
      </c>
      <c r="T1080" s="87">
        <v>0.64763003587723</v>
      </c>
      <c r="U1080" s="87">
        <v>1.2115727663039999</v>
      </c>
      <c r="V1080" s="87">
        <v>0.99437648954644997</v>
      </c>
      <c r="W1080" s="87">
        <f>+(S1080/100)*R1080</f>
        <v>722.42316250640999</v>
      </c>
      <c r="Z1080" t="e">
        <v>#N/A</v>
      </c>
      <c r="AA1080" t="e">
        <v>#N/A</v>
      </c>
    </row>
    <row r="1081" spans="1:27">
      <c r="A1081" s="53" t="s">
        <v>1315</v>
      </c>
      <c r="B1081" s="53" t="s">
        <v>8</v>
      </c>
      <c r="C1081" s="53">
        <v>1354880</v>
      </c>
      <c r="D1081" s="53" t="s">
        <v>1314</v>
      </c>
      <c r="E1081" s="80">
        <f>+IF(F1081="x",1,0)+IF(G1081="x",0.25,0)+IF(H1081="x",1,0)+IF(I1081="x",0.3,0)+J1081+K1081</f>
        <v>1.25</v>
      </c>
      <c r="F1081" s="80" t="s">
        <v>3212</v>
      </c>
      <c r="G1081" s="85" t="s">
        <v>3212</v>
      </c>
      <c r="H1081" s="85"/>
      <c r="I1081" s="85"/>
      <c r="J1081" s="48"/>
      <c r="K1081" s="48"/>
      <c r="L1081" s="89">
        <f>+L$5*E1081</f>
        <v>1492.9155395250975</v>
      </c>
      <c r="M1081" s="89">
        <f>+M$5*E1081</f>
        <v>423.86552825368199</v>
      </c>
      <c r="N1081" s="89">
        <f>+L1081+M1081</f>
        <v>1916.7810677787795</v>
      </c>
      <c r="O1081" s="89">
        <f>+O$5*E1081</f>
        <v>21193.276412684099</v>
      </c>
      <c r="P1081" s="72"/>
      <c r="Q1081" s="48"/>
      <c r="R1081" s="87">
        <v>124.36946800382</v>
      </c>
      <c r="S1081" s="87">
        <v>100</v>
      </c>
      <c r="T1081" s="87">
        <v>0.95735698938369995</v>
      </c>
      <c r="U1081" s="87">
        <v>1.126203417778</v>
      </c>
      <c r="V1081" s="87">
        <v>1.0608242209568</v>
      </c>
      <c r="W1081" s="87">
        <v>124.36946800606999</v>
      </c>
      <c r="Z1081" t="e">
        <v>#N/A</v>
      </c>
      <c r="AA1081" t="e">
        <v>#N/A</v>
      </c>
    </row>
    <row r="1082" spans="1:27">
      <c r="A1082" s="52" t="s">
        <v>1318</v>
      </c>
      <c r="B1082" s="52" t="s">
        <v>8</v>
      </c>
      <c r="C1082" s="52">
        <v>5443640</v>
      </c>
      <c r="D1082" s="52" t="s">
        <v>1317</v>
      </c>
      <c r="E1082" s="80">
        <f>+IF(F1082="x",1,0)+IF(G1082="x",0.25,0)+IF(H1082="x",1,0)+IF(I1082="x",0.3,0)</f>
        <v>2.25</v>
      </c>
      <c r="F1082" s="80" t="s">
        <v>3212</v>
      </c>
      <c r="G1082" s="80" t="s">
        <v>3212</v>
      </c>
      <c r="H1082" s="80" t="s">
        <v>3212</v>
      </c>
      <c r="I1082" s="85"/>
      <c r="J1082" s="48"/>
      <c r="K1082" s="48"/>
      <c r="L1082" s="89">
        <f>+L$5*E1082</f>
        <v>2687.2479711451756</v>
      </c>
      <c r="M1082" s="89">
        <f>+M$5*E1082</f>
        <v>762.95795085662758</v>
      </c>
      <c r="N1082" s="89">
        <f>+L1082+M1082</f>
        <v>3450.2059220018032</v>
      </c>
      <c r="O1082" s="89">
        <f>+O$5*E1082</f>
        <v>38147.897542831379</v>
      </c>
      <c r="P1082" s="73">
        <v>1.766</v>
      </c>
      <c r="Q1082" s="48" t="s">
        <v>3228</v>
      </c>
      <c r="R1082" s="87">
        <v>430.78561799024999</v>
      </c>
      <c r="S1082" s="87">
        <v>100</v>
      </c>
      <c r="T1082" s="87">
        <v>0.44755861163138999</v>
      </c>
      <c r="U1082" s="87">
        <v>1.4546443223953001</v>
      </c>
      <c r="V1082" s="87">
        <v>0.91144289721303995</v>
      </c>
      <c r="W1082" s="87">
        <f>+(S1082/100)*R1082</f>
        <v>430.78561799024999</v>
      </c>
      <c r="Z1082" t="e">
        <v>#N/A</v>
      </c>
      <c r="AA1082" t="e">
        <v>#N/A</v>
      </c>
    </row>
    <row r="1083" spans="1:27">
      <c r="A1083" s="52" t="s">
        <v>1316</v>
      </c>
      <c r="B1083" s="52" t="s">
        <v>8</v>
      </c>
      <c r="C1083" s="52">
        <v>5443641</v>
      </c>
      <c r="D1083" s="52" t="s">
        <v>1317</v>
      </c>
      <c r="E1083" s="80">
        <f>+IF(F1083="x",1,0)+IF(G1083="x",0.25,0)+IF(H1083="x",1,0)+IF(I1083="x",0.3,0)</f>
        <v>2.25</v>
      </c>
      <c r="F1083" s="80" t="s">
        <v>3212</v>
      </c>
      <c r="G1083" s="80" t="s">
        <v>3212</v>
      </c>
      <c r="H1083" s="80" t="s">
        <v>3212</v>
      </c>
      <c r="I1083" s="85"/>
      <c r="J1083" s="48"/>
      <c r="K1083" s="48"/>
      <c r="L1083" s="89">
        <f>+L$5*E1083</f>
        <v>2687.2479711451756</v>
      </c>
      <c r="M1083" s="89">
        <f>+M$5*E1083</f>
        <v>762.95795085662758</v>
      </c>
      <c r="N1083" s="89">
        <f>+L1083+M1083</f>
        <v>3450.2059220018032</v>
      </c>
      <c r="O1083" s="89">
        <f>+O$5*E1083</f>
        <v>38147.897542831379</v>
      </c>
      <c r="P1083" s="73">
        <v>2.0230000000000001</v>
      </c>
      <c r="Q1083" s="48" t="s">
        <v>3228</v>
      </c>
      <c r="R1083" s="87">
        <v>387.54884750519</v>
      </c>
      <c r="S1083" s="87">
        <v>100</v>
      </c>
      <c r="T1083" s="87">
        <v>0.43967348337173001</v>
      </c>
      <c r="U1083" s="87">
        <v>1.4171111583710001</v>
      </c>
      <c r="V1083" s="87">
        <v>0.90225234304864999</v>
      </c>
      <c r="W1083" s="87">
        <f>+(S1083/100)*R1083</f>
        <v>387.54884750519</v>
      </c>
      <c r="Z1083" t="e">
        <v>#N/A</v>
      </c>
      <c r="AA1083" t="e">
        <v>#N/A</v>
      </c>
    </row>
    <row r="1084" spans="1:27">
      <c r="A1084" s="52" t="s">
        <v>1319</v>
      </c>
      <c r="B1084" s="52" t="s">
        <v>8</v>
      </c>
      <c r="C1084" s="52">
        <v>10125240</v>
      </c>
      <c r="D1084" s="52" t="s">
        <v>1320</v>
      </c>
      <c r="E1084" s="80">
        <f>+IF(F1084="x",1,0)+IF(G1084="x",0.25,0)+IF(H1084="x",1,0)+IF(I1084="x",0.3,0)</f>
        <v>2.25</v>
      </c>
      <c r="F1084" s="85" t="s">
        <v>3212</v>
      </c>
      <c r="G1084" s="85" t="s">
        <v>3212</v>
      </c>
      <c r="H1084" s="80" t="s">
        <v>3212</v>
      </c>
      <c r="I1084" s="85"/>
      <c r="J1084" s="48"/>
      <c r="K1084" s="48"/>
      <c r="L1084" s="89">
        <f>+L$5*E1084</f>
        <v>2687.2479711451756</v>
      </c>
      <c r="M1084" s="89">
        <f>+M$5*E1084</f>
        <v>762.95795085662758</v>
      </c>
      <c r="N1084" s="89">
        <f>+L1084+M1084</f>
        <v>3450.2059220018032</v>
      </c>
      <c r="O1084" s="89">
        <f>+O$5*E1084</f>
        <v>38147.897542831379</v>
      </c>
      <c r="P1084" s="73">
        <v>1.7390000000000001</v>
      </c>
      <c r="Q1084" s="48" t="s">
        <v>3228</v>
      </c>
      <c r="R1084" s="87">
        <v>2722.0225584940999</v>
      </c>
      <c r="S1084" s="87">
        <v>100</v>
      </c>
      <c r="T1084" s="87">
        <v>0.45123830437660001</v>
      </c>
      <c r="U1084" s="87">
        <v>1.8913739919662</v>
      </c>
      <c r="V1084" s="87">
        <v>1.0267771975458999</v>
      </c>
      <c r="W1084" s="87">
        <f>+(S1084/100)*R1084</f>
        <v>2722.0225584940999</v>
      </c>
      <c r="Z1084" t="e">
        <v>#N/A</v>
      </c>
      <c r="AA1084" t="e">
        <v>#N/A</v>
      </c>
    </row>
    <row r="1085" spans="1:27">
      <c r="A1085" s="52" t="s">
        <v>1323</v>
      </c>
      <c r="B1085" s="52" t="s">
        <v>8</v>
      </c>
      <c r="C1085" s="52">
        <v>5444494</v>
      </c>
      <c r="D1085" s="52" t="s">
        <v>1324</v>
      </c>
      <c r="E1085" s="80">
        <f>+IF(F1085="x",1,0)+IF(G1085="x",0.25,0)+IF(H1085="x",1,0)+IF(I1085="x",0.3,0)</f>
        <v>2.5499999999999998</v>
      </c>
      <c r="F1085" s="80" t="s">
        <v>3212</v>
      </c>
      <c r="G1085" s="80" t="s">
        <v>3212</v>
      </c>
      <c r="H1085" s="80" t="s">
        <v>3212</v>
      </c>
      <c r="I1085" s="80" t="s">
        <v>3212</v>
      </c>
      <c r="J1085" s="48"/>
      <c r="K1085" s="48"/>
      <c r="L1085" s="89">
        <f>+L$5*E1085</f>
        <v>3045.5477006311989</v>
      </c>
      <c r="M1085" s="89">
        <f>+M$5*E1085</f>
        <v>864.68567763751116</v>
      </c>
      <c r="N1085" s="89">
        <f>+L1085+M1085</f>
        <v>3910.2333782687101</v>
      </c>
      <c r="O1085" s="89">
        <f>+O$5*E1085</f>
        <v>43234.283881875563</v>
      </c>
      <c r="P1085" s="73">
        <v>2.0230000000000001</v>
      </c>
      <c r="Q1085" s="48">
        <v>1.5780000000000001</v>
      </c>
      <c r="R1085" s="87">
        <v>854.57144800920003</v>
      </c>
      <c r="S1085" s="87">
        <v>100</v>
      </c>
      <c r="T1085" s="87">
        <v>0.40876388549804998</v>
      </c>
      <c r="U1085" s="87">
        <v>1.2454261779785001</v>
      </c>
      <c r="V1085" s="87">
        <v>0.88810028999098001</v>
      </c>
      <c r="W1085" s="87">
        <f>+(S1085/100)*R1085</f>
        <v>854.57144800920003</v>
      </c>
      <c r="Z1085" t="e">
        <v>#N/A</v>
      </c>
      <c r="AA1085" t="e">
        <v>#N/A</v>
      </c>
    </row>
    <row r="1086" spans="1:27">
      <c r="A1086" s="52" t="s">
        <v>1325</v>
      </c>
      <c r="B1086" s="52" t="s">
        <v>8</v>
      </c>
      <c r="C1086" s="52">
        <v>5443643</v>
      </c>
      <c r="D1086" s="52" t="s">
        <v>1326</v>
      </c>
      <c r="E1086" s="80">
        <f>+IF(F1086="x",1,0)+IF(G1086="x",0.25,0)+IF(H1086="x",1,0)+IF(I1086="x",0.3,0)</f>
        <v>1.55</v>
      </c>
      <c r="F1086" s="80" t="s">
        <v>3212</v>
      </c>
      <c r="G1086" s="80" t="s">
        <v>3212</v>
      </c>
      <c r="H1086" s="85"/>
      <c r="I1086" s="80" t="s">
        <v>3212</v>
      </c>
      <c r="J1086" s="48"/>
      <c r="K1086" s="48"/>
      <c r="L1086" s="89">
        <f>+L$5*E1086</f>
        <v>1851.2152690111211</v>
      </c>
      <c r="M1086" s="89">
        <f>+M$5*E1086</f>
        <v>525.59325503456569</v>
      </c>
      <c r="N1086" s="89">
        <f>+L1086+M1086</f>
        <v>2376.8085240456867</v>
      </c>
      <c r="O1086" s="89">
        <f>+O$5*E1086</f>
        <v>26279.662751728283</v>
      </c>
      <c r="P1086" s="73">
        <v>2.3279999999999998</v>
      </c>
      <c r="Q1086" s="48">
        <v>1.6379999999999999</v>
      </c>
      <c r="R1086" s="87">
        <v>658.14261599382996</v>
      </c>
      <c r="S1086" s="87">
        <v>100</v>
      </c>
      <c r="T1086" s="87">
        <v>0.55784493684768999</v>
      </c>
      <c r="U1086" s="87">
        <v>1.3649643659591999</v>
      </c>
      <c r="V1086" s="87">
        <v>0.98083371013852005</v>
      </c>
      <c r="W1086" s="87">
        <f>+(S1086/100)*R1086</f>
        <v>658.14261599382996</v>
      </c>
      <c r="Z1086" t="e">
        <v>#N/A</v>
      </c>
      <c r="AA1086" t="e">
        <v>#N/A</v>
      </c>
    </row>
    <row r="1087" spans="1:27">
      <c r="A1087" s="52" t="s">
        <v>1327</v>
      </c>
      <c r="B1087" s="52" t="s">
        <v>8</v>
      </c>
      <c r="C1087" s="52">
        <v>5444492</v>
      </c>
      <c r="D1087" s="52" t="s">
        <v>1328</v>
      </c>
      <c r="E1087" s="80">
        <f>+IF(F1087="x",1,0)+IF(G1087="x",0.25,0)+IF(H1087="x",1,0)+IF(I1087="x",0.3,0)</f>
        <v>1.55</v>
      </c>
      <c r="F1087" s="80" t="s">
        <v>3212</v>
      </c>
      <c r="G1087" s="80" t="s">
        <v>3212</v>
      </c>
      <c r="H1087" s="85"/>
      <c r="I1087" s="80" t="s">
        <v>3212</v>
      </c>
      <c r="J1087" s="48"/>
      <c r="K1087" s="48"/>
      <c r="L1087" s="89">
        <f>+L$5*E1087</f>
        <v>1851.2152690111211</v>
      </c>
      <c r="M1087" s="89">
        <f>+M$5*E1087</f>
        <v>525.59325503456569</v>
      </c>
      <c r="N1087" s="89">
        <f>+L1087+M1087</f>
        <v>2376.8085240456867</v>
      </c>
      <c r="O1087" s="89">
        <f>+O$5*E1087</f>
        <v>26279.662751728283</v>
      </c>
      <c r="P1087" s="73">
        <v>2.6070000000000002</v>
      </c>
      <c r="Q1087" s="48">
        <v>1.4370000000000001</v>
      </c>
      <c r="R1087" s="87">
        <v>1201.4917929784001</v>
      </c>
      <c r="S1087" s="87">
        <v>100</v>
      </c>
      <c r="T1087" s="87">
        <v>0.41948762536049</v>
      </c>
      <c r="U1087" s="87">
        <v>1.8579411506653001</v>
      </c>
      <c r="V1087" s="87">
        <v>1.0816939242204999</v>
      </c>
      <c r="W1087" s="87">
        <f>+(S1087/100)*R1087</f>
        <v>1201.4917929784001</v>
      </c>
      <c r="Z1087" t="e">
        <v>#N/A</v>
      </c>
      <c r="AA1087" t="e">
        <v>#N/A</v>
      </c>
    </row>
    <row r="1088" spans="1:27">
      <c r="A1088" s="52" t="s">
        <v>1329</v>
      </c>
      <c r="B1088" s="52" t="s">
        <v>8</v>
      </c>
      <c r="C1088" s="52">
        <v>5443632</v>
      </c>
      <c r="D1088" s="52" t="s">
        <v>1330</v>
      </c>
      <c r="E1088" s="80">
        <f>+IF(F1088="x",1,0)+IF(G1088="x",0.25,0)+IF(H1088="x",1,0)+IF(I1088="x",0.3,0)</f>
        <v>1.55</v>
      </c>
      <c r="F1088" s="80" t="s">
        <v>3212</v>
      </c>
      <c r="G1088" s="80" t="s">
        <v>3212</v>
      </c>
      <c r="H1088" s="80"/>
      <c r="I1088" s="80" t="s">
        <v>3212</v>
      </c>
      <c r="J1088" s="48"/>
      <c r="K1088" s="48"/>
      <c r="L1088" s="89">
        <f>+L$5*E1088</f>
        <v>1851.2152690111211</v>
      </c>
      <c r="M1088" s="89">
        <f>+M$5*E1088</f>
        <v>525.59325503456569</v>
      </c>
      <c r="N1088" s="89">
        <f>+L1088+M1088</f>
        <v>2376.8085240456867</v>
      </c>
      <c r="O1088" s="89">
        <f>+O$5*E1088</f>
        <v>26279.662751728283</v>
      </c>
      <c r="P1088" s="73">
        <v>2.21</v>
      </c>
      <c r="Q1088" s="48">
        <v>1.1080000000000001</v>
      </c>
      <c r="R1088" s="87">
        <v>1740.5870440005001</v>
      </c>
      <c r="S1088" s="87">
        <v>100</v>
      </c>
      <c r="T1088" s="87">
        <v>0.69094550609589001</v>
      </c>
      <c r="U1088" s="87">
        <v>1.4453924894332999</v>
      </c>
      <c r="V1088" s="87">
        <v>1.1334361189761</v>
      </c>
      <c r="W1088" s="87">
        <f>+(S1088/100)*R1088</f>
        <v>1740.5870440005001</v>
      </c>
      <c r="Z1088" t="e">
        <v>#N/A</v>
      </c>
      <c r="AA1088" t="e">
        <v>#N/A</v>
      </c>
    </row>
    <row r="1089" spans="1:27">
      <c r="A1089" s="51" t="s">
        <v>1224</v>
      </c>
      <c r="B1089" s="51" t="s">
        <v>8</v>
      </c>
      <c r="C1089" s="51">
        <v>5443876</v>
      </c>
      <c r="D1089" s="51" t="s">
        <v>1225</v>
      </c>
      <c r="E1089" s="80">
        <f>+IF(F1089="x",1,0)+IF(G1089="x",0.25,0)+IF(H1089="x",1,0)+IF(I1089="x",0.3,0)</f>
        <v>1</v>
      </c>
      <c r="F1089" s="85" t="s">
        <v>3212</v>
      </c>
      <c r="G1089" s="85"/>
      <c r="H1089" s="85"/>
      <c r="I1089" s="85"/>
      <c r="J1089" s="48"/>
      <c r="K1089" s="48"/>
      <c r="L1089" s="89">
        <f>+L$5*E1089</f>
        <v>1194.3324316200781</v>
      </c>
      <c r="M1089" s="89">
        <f>+M$5*E1089</f>
        <v>339.09242260294559</v>
      </c>
      <c r="N1089" s="89">
        <f>+L1089+M1089</f>
        <v>1533.4248542230237</v>
      </c>
      <c r="O1089" s="89">
        <f>+O$5*E1089</f>
        <v>16954.621130147279</v>
      </c>
      <c r="P1089" s="73" t="e">
        <v>#N/A</v>
      </c>
      <c r="Q1089" s="48" t="e">
        <v>#N/A</v>
      </c>
      <c r="R1089" s="87">
        <v>3221.9756645169</v>
      </c>
      <c r="S1089" s="87">
        <v>0</v>
      </c>
      <c r="T1089" s="87">
        <v>0</v>
      </c>
      <c r="U1089" s="87">
        <v>0</v>
      </c>
      <c r="V1089" s="87">
        <v>0</v>
      </c>
      <c r="W1089" s="87">
        <f>+(S1089/100)*R1089</f>
        <v>0</v>
      </c>
      <c r="Z1089" t="e">
        <v>#N/A</v>
      </c>
      <c r="AA1089" t="e">
        <v>#N/A</v>
      </c>
    </row>
    <row r="1090" spans="1:27">
      <c r="A1090" s="52" t="s">
        <v>1331</v>
      </c>
      <c r="B1090" s="52" t="s">
        <v>8</v>
      </c>
      <c r="C1090" s="52">
        <v>5444495</v>
      </c>
      <c r="D1090" s="52" t="s">
        <v>1332</v>
      </c>
      <c r="E1090" s="80">
        <f>+IF(F1090="x",1,0)+IF(G1090="x",0.25,0)+IF(H1090="x",1,0)+IF(I1090="x",0.3,0)</f>
        <v>1.55</v>
      </c>
      <c r="F1090" s="80" t="s">
        <v>3212</v>
      </c>
      <c r="G1090" s="80" t="s">
        <v>3212</v>
      </c>
      <c r="H1090" s="85"/>
      <c r="I1090" s="80" t="s">
        <v>3212</v>
      </c>
      <c r="J1090" s="48"/>
      <c r="K1090" s="48"/>
      <c r="L1090" s="89">
        <f>+L$5*E1090</f>
        <v>1851.2152690111211</v>
      </c>
      <c r="M1090" s="89">
        <f>+M$5*E1090</f>
        <v>525.59325503456569</v>
      </c>
      <c r="N1090" s="89">
        <f>+L1090+M1090</f>
        <v>2376.8085240456867</v>
      </c>
      <c r="O1090" s="89">
        <f>+O$5*E1090</f>
        <v>26279.662751728283</v>
      </c>
      <c r="P1090" s="73">
        <v>2.9159999999999999</v>
      </c>
      <c r="Q1090" s="48">
        <v>1.871</v>
      </c>
      <c r="R1090" s="87">
        <v>1260.6394325286999</v>
      </c>
      <c r="S1090" s="87">
        <v>100</v>
      </c>
      <c r="T1090" s="87">
        <v>0.40392768383026001</v>
      </c>
      <c r="U1090" s="87">
        <v>1.7248406410217001</v>
      </c>
      <c r="V1090" s="87">
        <v>1.0539544162514001</v>
      </c>
      <c r="W1090" s="87">
        <f>+(S1090/100)*R1090</f>
        <v>1260.6394325286999</v>
      </c>
      <c r="Z1090" t="e">
        <v>#N/A</v>
      </c>
      <c r="AA1090" t="e">
        <v>#N/A</v>
      </c>
    </row>
    <row r="1091" spans="1:27">
      <c r="A1091" s="52" t="s">
        <v>1333</v>
      </c>
      <c r="B1091" s="52" t="s">
        <v>8</v>
      </c>
      <c r="C1091" s="52">
        <v>5443639</v>
      </c>
      <c r="D1091" s="52" t="s">
        <v>1334</v>
      </c>
      <c r="E1091" s="80">
        <f>+IF(F1091="x",1,0)+IF(G1091="x",0.25,0)+IF(H1091="x",1,0)+IF(I1091="x",0.3,0)</f>
        <v>1.55</v>
      </c>
      <c r="F1091" s="80" t="s">
        <v>3212</v>
      </c>
      <c r="G1091" s="80" t="s">
        <v>3212</v>
      </c>
      <c r="H1091" s="85"/>
      <c r="I1091" s="80" t="s">
        <v>3212</v>
      </c>
      <c r="J1091" s="48"/>
      <c r="K1091" s="48"/>
      <c r="L1091" s="89">
        <f>+L$5*E1091</f>
        <v>1851.2152690111211</v>
      </c>
      <c r="M1091" s="89">
        <f>+M$5*E1091</f>
        <v>525.59325503456569</v>
      </c>
      <c r="N1091" s="89">
        <f>+L1091+M1091</f>
        <v>2376.8085240456867</v>
      </c>
      <c r="O1091" s="89">
        <f>+O$5*E1091</f>
        <v>26279.662751728283</v>
      </c>
      <c r="P1091" s="73">
        <v>2.3010000000000002</v>
      </c>
      <c r="Q1091" s="48">
        <v>0.81299999999999994</v>
      </c>
      <c r="R1091" s="87">
        <v>2088.3625255002999</v>
      </c>
      <c r="S1091" s="87">
        <v>100</v>
      </c>
      <c r="T1091" s="87">
        <v>0.87671864032744995</v>
      </c>
      <c r="U1091" s="87">
        <v>1.8474277257919001</v>
      </c>
      <c r="V1091" s="87">
        <v>1.4702515758145001</v>
      </c>
      <c r="W1091" s="87">
        <f>+(S1091/100)*R1091</f>
        <v>2088.3625255002999</v>
      </c>
      <c r="Z1091" t="e">
        <v>#N/A</v>
      </c>
      <c r="AA1091" t="e">
        <v>#N/A</v>
      </c>
    </row>
    <row r="1092" spans="1:27">
      <c r="A1092" s="52" t="s">
        <v>1335</v>
      </c>
      <c r="B1092" s="52" t="s">
        <v>8</v>
      </c>
      <c r="C1092" s="52">
        <v>5444493</v>
      </c>
      <c r="D1092" s="52" t="s">
        <v>1336</v>
      </c>
      <c r="E1092" s="80">
        <f>+IF(F1092="x",1,0)+IF(G1092="x",0.25,0)+IF(H1092="x",1,0)+IF(I1092="x",0.3,0)</f>
        <v>1.55</v>
      </c>
      <c r="F1092" s="80" t="s">
        <v>3212</v>
      </c>
      <c r="G1092" s="80" t="s">
        <v>3212</v>
      </c>
      <c r="H1092" s="85"/>
      <c r="I1092" s="80" t="s">
        <v>3212</v>
      </c>
      <c r="J1092" s="48"/>
      <c r="K1092" s="48"/>
      <c r="L1092" s="89">
        <f>+L$5*E1092</f>
        <v>1851.2152690111211</v>
      </c>
      <c r="M1092" s="89">
        <f>+M$5*E1092</f>
        <v>525.59325503456569</v>
      </c>
      <c r="N1092" s="89">
        <f>+L1092+M1092</f>
        <v>2376.8085240456867</v>
      </c>
      <c r="O1092" s="89">
        <f>+O$5*E1092</f>
        <v>26279.662751728283</v>
      </c>
      <c r="P1092" s="73">
        <v>2.694</v>
      </c>
      <c r="Q1092" s="48">
        <v>1.45</v>
      </c>
      <c r="R1092" s="87">
        <v>1174.0806399751</v>
      </c>
      <c r="S1092" s="87">
        <v>100</v>
      </c>
      <c r="T1092" s="87">
        <v>0.41822600364684998</v>
      </c>
      <c r="U1092" s="87">
        <v>1.8369141817093</v>
      </c>
      <c r="V1092" s="87">
        <v>1.1282036320699</v>
      </c>
      <c r="W1092" s="87">
        <f>+(S1092/100)*R1092</f>
        <v>1174.0806399751</v>
      </c>
      <c r="Z1092" t="e">
        <v>#N/A</v>
      </c>
      <c r="AA1092" t="e">
        <v>#N/A</v>
      </c>
    </row>
    <row r="1093" spans="1:27">
      <c r="A1093" s="52" t="s">
        <v>1337</v>
      </c>
      <c r="B1093" s="52" t="s">
        <v>8</v>
      </c>
      <c r="C1093" s="52">
        <v>5444491</v>
      </c>
      <c r="D1093" s="52" t="s">
        <v>1338</v>
      </c>
      <c r="E1093" s="80">
        <f>+IF(F1093="x",1,0)+IF(G1093="x",0.25,0)+IF(H1093="x",1,0)+IF(I1093="x",0.3,0)</f>
        <v>1.55</v>
      </c>
      <c r="F1093" s="80" t="s">
        <v>3212</v>
      </c>
      <c r="G1093" s="80" t="s">
        <v>3212</v>
      </c>
      <c r="H1093" s="85"/>
      <c r="I1093" s="80" t="s">
        <v>3212</v>
      </c>
      <c r="J1093" s="48"/>
      <c r="K1093" s="48"/>
      <c r="L1093" s="89">
        <f>+L$5*E1093</f>
        <v>1851.2152690111211</v>
      </c>
      <c r="M1093" s="89">
        <f>+M$5*E1093</f>
        <v>525.59325503456569</v>
      </c>
      <c r="N1093" s="89">
        <f>+L1093+M1093</f>
        <v>2376.8085240456867</v>
      </c>
      <c r="O1093" s="89">
        <f>+O$5*E1093</f>
        <v>26279.662751728283</v>
      </c>
      <c r="P1093" s="73">
        <v>2.8809999999999998</v>
      </c>
      <c r="Q1093" s="48">
        <v>1.8660000000000001</v>
      </c>
      <c r="R1093" s="87">
        <v>1225.2870799926</v>
      </c>
      <c r="S1093" s="87">
        <v>100</v>
      </c>
      <c r="T1093" s="87">
        <v>0.49854895472527</v>
      </c>
      <c r="U1093" s="87">
        <v>2.005970954895</v>
      </c>
      <c r="V1093" s="87">
        <v>1.2345714995418999</v>
      </c>
      <c r="W1093" s="87">
        <f>+(S1093/100)*R1093</f>
        <v>1225.2870799926</v>
      </c>
      <c r="Z1093" t="e">
        <v>#N/A</v>
      </c>
      <c r="AA1093" t="e">
        <v>#N/A</v>
      </c>
    </row>
    <row r="1094" spans="1:27">
      <c r="A1094" s="52" t="s">
        <v>1339</v>
      </c>
      <c r="B1094" s="52" t="s">
        <v>8</v>
      </c>
      <c r="C1094" s="52">
        <v>1354878</v>
      </c>
      <c r="D1094" s="52" t="s">
        <v>1340</v>
      </c>
      <c r="E1094" s="80">
        <f>+IF(F1094="x",1,0)+IF(G1094="x",0.25,0)+IF(H1094="x",1,0)+IF(I1094="x",0.3,0)</f>
        <v>1.55</v>
      </c>
      <c r="F1094" s="80" t="s">
        <v>3212</v>
      </c>
      <c r="G1094" s="80" t="s">
        <v>3212</v>
      </c>
      <c r="H1094" s="85"/>
      <c r="I1094" s="80" t="s">
        <v>3212</v>
      </c>
      <c r="J1094" s="48"/>
      <c r="K1094" s="48"/>
      <c r="L1094" s="89">
        <f>+L$5*E1094</f>
        <v>1851.2152690111211</v>
      </c>
      <c r="M1094" s="89">
        <f>+M$5*E1094</f>
        <v>525.59325503456569</v>
      </c>
      <c r="N1094" s="89">
        <f>+L1094+M1094</f>
        <v>2376.8085240456867</v>
      </c>
      <c r="O1094" s="89">
        <f>+O$5*E1094</f>
        <v>26279.662751728283</v>
      </c>
      <c r="P1094" s="73">
        <v>2.2949999999999999</v>
      </c>
      <c r="Q1094" s="48">
        <v>0.99</v>
      </c>
      <c r="R1094" s="87">
        <v>826.32558599394997</v>
      </c>
      <c r="S1094" s="87">
        <v>100</v>
      </c>
      <c r="T1094" s="87">
        <v>0.64184761047363004</v>
      </c>
      <c r="U1094" s="87">
        <v>1.5226664543152</v>
      </c>
      <c r="V1094" s="87">
        <v>1.1443551055526999</v>
      </c>
      <c r="W1094" s="87">
        <f>+(S1094/100)*R1094</f>
        <v>826.32558599394997</v>
      </c>
      <c r="Z1094" t="e">
        <v>#N/A</v>
      </c>
      <c r="AA1094" t="e">
        <v>#N/A</v>
      </c>
    </row>
    <row r="1095" spans="1:27">
      <c r="A1095" s="53" t="s">
        <v>1341</v>
      </c>
      <c r="B1095" s="53" t="s">
        <v>8</v>
      </c>
      <c r="C1095" s="53">
        <v>1354878</v>
      </c>
      <c r="D1095" s="53" t="s">
        <v>1340</v>
      </c>
      <c r="E1095" s="80">
        <f>+IF(F1095="x",1,0)+IF(G1095="x",0.25,0)+IF(H1095="x",1,0)+IF(I1095="x",0.3,0)+J1095+K1095</f>
        <v>1.25</v>
      </c>
      <c r="F1095" s="80" t="s">
        <v>3212</v>
      </c>
      <c r="G1095" s="85" t="s">
        <v>3212</v>
      </c>
      <c r="H1095" s="85"/>
      <c r="I1095" s="85"/>
      <c r="J1095" s="48"/>
      <c r="K1095" s="48"/>
      <c r="L1095" s="89">
        <f>+L$5*E1095</f>
        <v>1492.9155395250975</v>
      </c>
      <c r="M1095" s="89">
        <f>+M$5*E1095</f>
        <v>423.86552825368199</v>
      </c>
      <c r="N1095" s="89">
        <f>+L1095+M1095</f>
        <v>1916.7810677787795</v>
      </c>
      <c r="O1095" s="89">
        <f>+O$5*E1095</f>
        <v>21193.276412684099</v>
      </c>
      <c r="P1095" s="72"/>
      <c r="Q1095" s="48"/>
      <c r="R1095" s="87">
        <v>361.19680499649002</v>
      </c>
      <c r="S1095" s="87">
        <v>100</v>
      </c>
      <c r="T1095" s="87">
        <v>1.4918619394302</v>
      </c>
      <c r="U1095" s="87">
        <v>1.9673864841461</v>
      </c>
      <c r="V1095" s="87">
        <v>1.6383733095321</v>
      </c>
      <c r="W1095" s="87">
        <v>361.19680499852001</v>
      </c>
      <c r="Z1095" t="e">
        <v>#N/A</v>
      </c>
      <c r="AA1095" t="e">
        <v>#N/A</v>
      </c>
    </row>
    <row r="1096" spans="1:27">
      <c r="A1096" s="52" t="s">
        <v>1342</v>
      </c>
      <c r="B1096" s="52" t="s">
        <v>8</v>
      </c>
      <c r="C1096" s="52">
        <v>5444819</v>
      </c>
      <c r="D1096" s="52" t="s">
        <v>1343</v>
      </c>
      <c r="E1096" s="80">
        <f>+IF(F1096="x",1,0)+IF(G1096="x",0.25,0)+IF(H1096="x",1,0)+IF(I1096="x",0.3,0)</f>
        <v>2.25</v>
      </c>
      <c r="F1096" s="80" t="s">
        <v>3212</v>
      </c>
      <c r="G1096" s="80" t="s">
        <v>3212</v>
      </c>
      <c r="H1096" s="80" t="s">
        <v>3212</v>
      </c>
      <c r="I1096" s="85"/>
      <c r="J1096" s="48"/>
      <c r="K1096" s="48"/>
      <c r="L1096" s="89">
        <f>+L$5*E1096</f>
        <v>2687.2479711451756</v>
      </c>
      <c r="M1096" s="89">
        <f>+M$5*E1096</f>
        <v>762.95795085662758</v>
      </c>
      <c r="N1096" s="89">
        <f>+L1096+M1096</f>
        <v>3450.2059220018032</v>
      </c>
      <c r="O1096" s="89">
        <f>+O$5*E1096</f>
        <v>38147.897542831379</v>
      </c>
      <c r="P1096" s="73">
        <v>1.9990000000000001</v>
      </c>
      <c r="Q1096" s="48" t="s">
        <v>3228</v>
      </c>
      <c r="R1096" s="87">
        <v>618.99576849050004</v>
      </c>
      <c r="S1096" s="87">
        <v>100</v>
      </c>
      <c r="T1096" s="87">
        <v>0.65288674831390003</v>
      </c>
      <c r="U1096" s="87">
        <v>1.4096466302871999</v>
      </c>
      <c r="V1096" s="87">
        <v>0.99854039088372004</v>
      </c>
      <c r="W1096" s="87">
        <f>+(S1096/100)*R1096</f>
        <v>618.99576849050004</v>
      </c>
      <c r="Z1096" t="e">
        <v>#N/A</v>
      </c>
      <c r="AA1096" t="e">
        <v>#N/A</v>
      </c>
    </row>
    <row r="1097" spans="1:27">
      <c r="A1097" s="52" t="s">
        <v>1226</v>
      </c>
      <c r="B1097" s="52" t="s">
        <v>8</v>
      </c>
      <c r="C1097" s="52">
        <v>5444865</v>
      </c>
      <c r="D1097" s="52" t="s">
        <v>1227</v>
      </c>
      <c r="E1097" s="80">
        <f>+IF(F1097="x",1,0)+IF(G1097="x",0.25,0)+IF(H1097="x",1,0)+IF(I1097="x",0.3,0)</f>
        <v>1.55</v>
      </c>
      <c r="F1097" s="80" t="s">
        <v>3212</v>
      </c>
      <c r="G1097" s="80" t="s">
        <v>3212</v>
      </c>
      <c r="H1097" s="85"/>
      <c r="I1097" s="80" t="s">
        <v>3212</v>
      </c>
      <c r="J1097" s="48"/>
      <c r="K1097" s="48"/>
      <c r="L1097" s="89">
        <f>+L$5*E1097</f>
        <v>1851.2152690111211</v>
      </c>
      <c r="M1097" s="89">
        <f>+M$5*E1097</f>
        <v>525.59325503456569</v>
      </c>
      <c r="N1097" s="89">
        <f>+L1097+M1097</f>
        <v>2376.8085240456867</v>
      </c>
      <c r="O1097" s="89">
        <f>+O$5*E1097</f>
        <v>26279.662751728283</v>
      </c>
      <c r="P1097" s="73">
        <v>3.173</v>
      </c>
      <c r="Q1097" s="48">
        <v>2.105</v>
      </c>
      <c r="R1097" s="87">
        <v>881.63852151066999</v>
      </c>
      <c r="S1097" s="87">
        <v>100</v>
      </c>
      <c r="T1097" s="87">
        <v>0.11228390783072</v>
      </c>
      <c r="U1097" s="87">
        <v>1.6437816619873</v>
      </c>
      <c r="V1097" s="87">
        <v>1.0771806408128</v>
      </c>
      <c r="W1097" s="87">
        <f>+(S1097/100)*R1097</f>
        <v>881.63852151066999</v>
      </c>
      <c r="Z1097" t="e">
        <v>#N/A</v>
      </c>
      <c r="AA1097" t="e">
        <v>#N/A</v>
      </c>
    </row>
    <row r="1098" spans="1:27">
      <c r="A1098" s="52" t="s">
        <v>1344</v>
      </c>
      <c r="B1098" s="52" t="s">
        <v>8</v>
      </c>
      <c r="C1098" s="52">
        <v>5443648</v>
      </c>
      <c r="D1098" s="52" t="s">
        <v>1345</v>
      </c>
      <c r="E1098" s="80">
        <f>+IF(F1098="x",1,0)+IF(G1098="x",0.25,0)+IF(H1098="x",1,0)+IF(I1098="x",0.3,0)</f>
        <v>2.5499999999999998</v>
      </c>
      <c r="F1098" s="80" t="s">
        <v>3212</v>
      </c>
      <c r="G1098" s="80" t="s">
        <v>3212</v>
      </c>
      <c r="H1098" s="80" t="s">
        <v>3212</v>
      </c>
      <c r="I1098" s="80" t="s">
        <v>3212</v>
      </c>
      <c r="J1098" s="48"/>
      <c r="K1098" s="48"/>
      <c r="L1098" s="89">
        <f>+L$5*E1098</f>
        <v>3045.5477006311989</v>
      </c>
      <c r="M1098" s="89">
        <f>+M$5*E1098</f>
        <v>864.68567763751116</v>
      </c>
      <c r="N1098" s="89">
        <f>+L1098+M1098</f>
        <v>3910.2333782687101</v>
      </c>
      <c r="O1098" s="89">
        <f>+O$5*E1098</f>
        <v>43234.283881875563</v>
      </c>
      <c r="P1098" s="73">
        <v>1.982</v>
      </c>
      <c r="Q1098" s="48">
        <v>0.747</v>
      </c>
      <c r="R1098" s="87">
        <v>593.09602801280005</v>
      </c>
      <c r="S1098" s="87">
        <v>100</v>
      </c>
      <c r="T1098" s="87">
        <v>1.1167411804198999</v>
      </c>
      <c r="U1098" s="87">
        <v>2.0492863655089999</v>
      </c>
      <c r="V1098" s="87">
        <v>1.696430282618</v>
      </c>
      <c r="W1098" s="87">
        <f>+(S1098/100)*R1098</f>
        <v>593.09602801280005</v>
      </c>
      <c r="Z1098" t="e">
        <v>#N/A</v>
      </c>
      <c r="AA1098" t="e">
        <v>#N/A</v>
      </c>
    </row>
    <row r="1099" spans="1:27">
      <c r="A1099" s="52" t="s">
        <v>1346</v>
      </c>
      <c r="B1099" s="52" t="s">
        <v>8</v>
      </c>
      <c r="C1099" s="52">
        <v>5443646</v>
      </c>
      <c r="D1099" s="52" t="s">
        <v>1347</v>
      </c>
      <c r="E1099" s="80">
        <f>+IF(F1099="x",1,0)+IF(G1099="x",0.25,0)+IF(H1099="x",1,0)+IF(I1099="x",0.3,0)</f>
        <v>2.25</v>
      </c>
      <c r="F1099" s="80" t="s">
        <v>3212</v>
      </c>
      <c r="G1099" s="80" t="s">
        <v>3212</v>
      </c>
      <c r="H1099" s="80" t="s">
        <v>3212</v>
      </c>
      <c r="I1099" s="85"/>
      <c r="J1099" s="48"/>
      <c r="K1099" s="48"/>
      <c r="L1099" s="89">
        <f>+L$5*E1099</f>
        <v>2687.2479711451756</v>
      </c>
      <c r="M1099" s="89">
        <f>+M$5*E1099</f>
        <v>762.95795085662758</v>
      </c>
      <c r="N1099" s="89">
        <f>+L1099+M1099</f>
        <v>3450.2059220018032</v>
      </c>
      <c r="O1099" s="89">
        <f>+O$5*E1099</f>
        <v>38147.897542831379</v>
      </c>
      <c r="P1099" s="73">
        <v>1.833</v>
      </c>
      <c r="Q1099" s="48" t="s">
        <v>3228</v>
      </c>
      <c r="R1099" s="87">
        <v>449.79877549416</v>
      </c>
      <c r="S1099" s="87">
        <v>100</v>
      </c>
      <c r="T1099" s="87">
        <v>1.0381004810333001</v>
      </c>
      <c r="U1099" s="87">
        <v>1.9630758762360001</v>
      </c>
      <c r="V1099" s="87">
        <v>1.506271332294</v>
      </c>
      <c r="W1099" s="87">
        <f>+(S1099/100)*R1099</f>
        <v>449.79877549416</v>
      </c>
      <c r="Z1099" t="e">
        <v>#N/A</v>
      </c>
      <c r="AA1099" t="e">
        <v>#N/A</v>
      </c>
    </row>
    <row r="1100" spans="1:27">
      <c r="A1100" s="52" t="s">
        <v>1348</v>
      </c>
      <c r="B1100" s="52" t="s">
        <v>8</v>
      </c>
      <c r="C1100" s="52">
        <v>5443955</v>
      </c>
      <c r="D1100" s="52" t="s">
        <v>1349</v>
      </c>
      <c r="E1100" s="80">
        <f>+IF(F1100="x",1,0)+IF(G1100="x",0.25,0)+IF(H1100="x",1,0)+IF(I1100="x",0.3,0)</f>
        <v>1.55</v>
      </c>
      <c r="F1100" s="80" t="s">
        <v>3212</v>
      </c>
      <c r="G1100" s="80" t="s">
        <v>3212</v>
      </c>
      <c r="H1100" s="85"/>
      <c r="I1100" s="80" t="s">
        <v>3212</v>
      </c>
      <c r="J1100" s="48"/>
      <c r="K1100" s="48"/>
      <c r="L1100" s="89">
        <f>+L$5*E1100</f>
        <v>1851.2152690111211</v>
      </c>
      <c r="M1100" s="89">
        <f>+M$5*E1100</f>
        <v>525.59325503456569</v>
      </c>
      <c r="N1100" s="89">
        <f>+L1100+M1100</f>
        <v>2376.8085240456867</v>
      </c>
      <c r="O1100" s="89">
        <f>+O$5*E1100</f>
        <v>26279.662751728283</v>
      </c>
      <c r="P1100" s="73">
        <v>2.3090000000000002</v>
      </c>
      <c r="Q1100" s="48">
        <v>0.93400000000000005</v>
      </c>
      <c r="R1100" s="87">
        <v>576.45282850959995</v>
      </c>
      <c r="S1100" s="87">
        <v>100</v>
      </c>
      <c r="T1100" s="87">
        <v>0.99825435876846003</v>
      </c>
      <c r="U1100" s="87">
        <v>1.9309046268462999</v>
      </c>
      <c r="V1100" s="87">
        <v>1.4259177007702</v>
      </c>
      <c r="W1100" s="87">
        <f>+(S1100/100)*R1100</f>
        <v>576.45282850959995</v>
      </c>
      <c r="Z1100" t="e">
        <v>#N/A</v>
      </c>
      <c r="AA1100" t="e">
        <v>#N/A</v>
      </c>
    </row>
    <row r="1101" spans="1:27">
      <c r="A1101" s="52" t="s">
        <v>1350</v>
      </c>
      <c r="B1101" s="52" t="s">
        <v>8</v>
      </c>
      <c r="C1101" s="52">
        <v>5443956</v>
      </c>
      <c r="D1101" s="52" t="s">
        <v>1351</v>
      </c>
      <c r="E1101" s="80">
        <f>+IF(F1101="x",1,0)+IF(G1101="x",0.25,0)+IF(H1101="x",1,0)+IF(I1101="x",0.3,0)</f>
        <v>1.55</v>
      </c>
      <c r="F1101" s="80" t="s">
        <v>3212</v>
      </c>
      <c r="G1101" s="80" t="s">
        <v>3212</v>
      </c>
      <c r="H1101" s="85"/>
      <c r="I1101" s="80" t="s">
        <v>3212</v>
      </c>
      <c r="J1101" s="48"/>
      <c r="K1101" s="48"/>
      <c r="L1101" s="89">
        <f>+L$5*E1101</f>
        <v>1851.2152690111211</v>
      </c>
      <c r="M1101" s="89">
        <f>+M$5*E1101</f>
        <v>525.59325503456569</v>
      </c>
      <c r="N1101" s="89">
        <f>+L1101+M1101</f>
        <v>2376.8085240456867</v>
      </c>
      <c r="O1101" s="89">
        <f>+O$5*E1101</f>
        <v>26279.662751728283</v>
      </c>
      <c r="P1101" s="73">
        <v>2.4420000000000002</v>
      </c>
      <c r="Q1101" s="48">
        <v>0.94299999999999995</v>
      </c>
      <c r="R1101" s="87">
        <v>794.25885898780996</v>
      </c>
      <c r="S1101" s="87">
        <v>100</v>
      </c>
      <c r="T1101" s="87">
        <v>0.99121034145355003</v>
      </c>
      <c r="U1101" s="87">
        <v>2.0206897258758998</v>
      </c>
      <c r="V1101" s="87">
        <v>1.5870795727242</v>
      </c>
      <c r="W1101" s="87">
        <f>+(S1101/100)*R1101</f>
        <v>794.25885898780996</v>
      </c>
      <c r="Z1101" t="e">
        <v>#N/A</v>
      </c>
      <c r="AA1101" t="e">
        <v>#N/A</v>
      </c>
    </row>
    <row r="1102" spans="1:27">
      <c r="A1102" s="52" t="s">
        <v>1352</v>
      </c>
      <c r="B1102" s="52" t="s">
        <v>8</v>
      </c>
      <c r="C1102" s="52">
        <v>5444502</v>
      </c>
      <c r="D1102" s="52" t="s">
        <v>1353</v>
      </c>
      <c r="E1102" s="80">
        <f>+IF(F1102="x",1,0)+IF(G1102="x",0.25,0)+IF(H1102="x",1,0)+IF(I1102="x",0.3,0)</f>
        <v>2.5499999999999998</v>
      </c>
      <c r="F1102" s="80" t="s">
        <v>3212</v>
      </c>
      <c r="G1102" s="80" t="s">
        <v>3212</v>
      </c>
      <c r="H1102" s="80" t="s">
        <v>3212</v>
      </c>
      <c r="I1102" s="80" t="s">
        <v>3212</v>
      </c>
      <c r="J1102" s="48"/>
      <c r="K1102" s="48"/>
      <c r="L1102" s="89">
        <f>+L$5*E1102</f>
        <v>3045.5477006311989</v>
      </c>
      <c r="M1102" s="89">
        <f>+M$5*E1102</f>
        <v>864.68567763751116</v>
      </c>
      <c r="N1102" s="89">
        <f>+L1102+M1102</f>
        <v>3910.2333782687101</v>
      </c>
      <c r="O1102" s="89">
        <f>+O$5*E1102</f>
        <v>43234.283881875563</v>
      </c>
      <c r="P1102" s="73">
        <v>1.1819999999999999</v>
      </c>
      <c r="Q1102" s="48">
        <v>1.0129999999999999</v>
      </c>
      <c r="R1102" s="87">
        <v>639.45673901117004</v>
      </c>
      <c r="S1102" s="87">
        <v>100</v>
      </c>
      <c r="T1102" s="87">
        <v>1.0570247173309</v>
      </c>
      <c r="U1102" s="87">
        <v>1.7917063236237001</v>
      </c>
      <c r="V1102" s="87">
        <v>1.5047693075277999</v>
      </c>
      <c r="W1102" s="87">
        <f>+(S1102/100)*R1102</f>
        <v>639.45673901117004</v>
      </c>
      <c r="Z1102" t="e">
        <v>#N/A</v>
      </c>
      <c r="AA1102" t="e">
        <v>#N/A</v>
      </c>
    </row>
    <row r="1103" spans="1:27">
      <c r="A1103" s="51" t="s">
        <v>1228</v>
      </c>
      <c r="B1103" s="51" t="s">
        <v>8</v>
      </c>
      <c r="C1103" s="51">
        <v>5444346</v>
      </c>
      <c r="D1103" s="51" t="s">
        <v>1229</v>
      </c>
      <c r="E1103" s="80">
        <f>+IF(F1103="x",1,0)+IF(G1103="x",0.25,0)+IF(H1103="x",1,0)+IF(I1103="x",0.3,0)</f>
        <v>1</v>
      </c>
      <c r="F1103" s="85" t="s">
        <v>3212</v>
      </c>
      <c r="G1103" s="85"/>
      <c r="H1103" s="85"/>
      <c r="I1103" s="85"/>
      <c r="J1103" s="48"/>
      <c r="K1103" s="48"/>
      <c r="L1103" s="89">
        <f>+L$5*E1103</f>
        <v>1194.3324316200781</v>
      </c>
      <c r="M1103" s="89">
        <f>+M$5*E1103</f>
        <v>339.09242260294559</v>
      </c>
      <c r="N1103" s="89">
        <f>+L1103+M1103</f>
        <v>1533.4248542230237</v>
      </c>
      <c r="O1103" s="89">
        <f>+O$5*E1103</f>
        <v>16954.621130147279</v>
      </c>
      <c r="P1103" s="73" t="e">
        <v>#N/A</v>
      </c>
      <c r="Q1103" s="48" t="e">
        <v>#N/A</v>
      </c>
      <c r="R1103" s="87">
        <v>660.37108049439996</v>
      </c>
      <c r="S1103" s="87">
        <v>0</v>
      </c>
      <c r="T1103" s="87">
        <v>0</v>
      </c>
      <c r="U1103" s="87">
        <v>0</v>
      </c>
      <c r="V1103" s="87">
        <v>0</v>
      </c>
      <c r="W1103" s="87">
        <f>+(S1103/100)*R1103</f>
        <v>0</v>
      </c>
      <c r="Z1103" t="e">
        <v>#N/A</v>
      </c>
      <c r="AA1103" t="e">
        <v>#N/A</v>
      </c>
    </row>
    <row r="1104" spans="1:27">
      <c r="A1104" s="52" t="s">
        <v>1354</v>
      </c>
      <c r="B1104" s="52" t="s">
        <v>8</v>
      </c>
      <c r="C1104" s="52">
        <v>5444503</v>
      </c>
      <c r="D1104" s="52" t="s">
        <v>1355</v>
      </c>
      <c r="E1104" s="80">
        <f>+IF(F1104="x",1,0)+IF(G1104="x",0.25,0)+IF(H1104="x",1,0)+IF(I1104="x",0.3,0)</f>
        <v>2.25</v>
      </c>
      <c r="F1104" s="80" t="s">
        <v>3212</v>
      </c>
      <c r="G1104" s="80" t="s">
        <v>3212</v>
      </c>
      <c r="H1104" s="80" t="s">
        <v>3212</v>
      </c>
      <c r="I1104" s="85"/>
      <c r="J1104" s="48"/>
      <c r="K1104" s="48"/>
      <c r="L1104" s="89">
        <f>+L$5*E1104</f>
        <v>2687.2479711451756</v>
      </c>
      <c r="M1104" s="89">
        <f>+M$5*E1104</f>
        <v>762.95795085662758</v>
      </c>
      <c r="N1104" s="89">
        <f>+L1104+M1104</f>
        <v>3450.2059220018032</v>
      </c>
      <c r="O1104" s="89">
        <f>+O$5*E1104</f>
        <v>38147.897542831379</v>
      </c>
      <c r="P1104" s="73">
        <v>1.5649999999999999</v>
      </c>
      <c r="Q1104" s="48" t="s">
        <v>3228</v>
      </c>
      <c r="R1104" s="87">
        <v>742.95346296477999</v>
      </c>
      <c r="S1104" s="87">
        <v>100</v>
      </c>
      <c r="T1104" s="87">
        <v>1.0251688957214</v>
      </c>
      <c r="U1104" s="87">
        <v>1.7981195449828999</v>
      </c>
      <c r="V1104" s="87">
        <v>1.5151185385456001</v>
      </c>
      <c r="W1104" s="87">
        <f>+(S1104/100)*R1104</f>
        <v>742.95346296477999</v>
      </c>
      <c r="Z1104" t="e">
        <v>#N/A</v>
      </c>
      <c r="AA1104" t="e">
        <v>#N/A</v>
      </c>
    </row>
    <row r="1105" spans="1:27">
      <c r="A1105" s="52" t="s">
        <v>1356</v>
      </c>
      <c r="B1105" s="52" t="s">
        <v>8</v>
      </c>
      <c r="C1105" s="52">
        <v>5444501</v>
      </c>
      <c r="D1105" s="52" t="s">
        <v>1357</v>
      </c>
      <c r="E1105" s="80">
        <f>+IF(F1105="x",1,0)+IF(G1105="x",0.25,0)+IF(H1105="x",1,0)+IF(I1105="x",0.3,0)</f>
        <v>2.25</v>
      </c>
      <c r="F1105" s="80" t="s">
        <v>3212</v>
      </c>
      <c r="G1105" s="80" t="s">
        <v>3212</v>
      </c>
      <c r="H1105" s="80" t="s">
        <v>3212</v>
      </c>
      <c r="I1105" s="85"/>
      <c r="J1105" s="48"/>
      <c r="K1105" s="48"/>
      <c r="L1105" s="89">
        <f>+L$5*E1105</f>
        <v>2687.2479711451756</v>
      </c>
      <c r="M1105" s="89">
        <f>+M$5*E1105</f>
        <v>762.95795085662758</v>
      </c>
      <c r="N1105" s="89">
        <f>+L1105+M1105</f>
        <v>3450.2059220018032</v>
      </c>
      <c r="O1105" s="89">
        <f>+O$5*E1105</f>
        <v>38147.897542831379</v>
      </c>
      <c r="P1105" s="73">
        <v>1.9350000000000001</v>
      </c>
      <c r="Q1105" s="48">
        <v>1.6830000000000001</v>
      </c>
      <c r="R1105" s="87">
        <v>743.00488450498005</v>
      </c>
      <c r="S1105" s="87">
        <v>100</v>
      </c>
      <c r="T1105" s="87">
        <v>1.0553425550461</v>
      </c>
      <c r="U1105" s="87">
        <v>1.8167283535004</v>
      </c>
      <c r="V1105" s="87">
        <v>1.5063980343068</v>
      </c>
      <c r="W1105" s="87">
        <f>+(S1105/100)*R1105</f>
        <v>743.00488450498005</v>
      </c>
      <c r="Z1105" t="e">
        <v>#N/A</v>
      </c>
      <c r="AA1105" t="e">
        <v>#N/A</v>
      </c>
    </row>
    <row r="1106" spans="1:27">
      <c r="A1106" s="52" t="s">
        <v>2281</v>
      </c>
      <c r="B1106" s="52" t="s">
        <v>8</v>
      </c>
      <c r="C1106" s="52">
        <v>5443693</v>
      </c>
      <c r="D1106" s="52" t="s">
        <v>2282</v>
      </c>
      <c r="E1106" s="80">
        <f>+IF(F1106="x",1,0)+IF(G1106="x",0.25,0)+IF(H1106="x",1,0)+IF(I1106="x",0.3,0)</f>
        <v>2.25</v>
      </c>
      <c r="F1106" s="80" t="s">
        <v>3212</v>
      </c>
      <c r="G1106" s="80" t="s">
        <v>3212</v>
      </c>
      <c r="H1106" s="80" t="s">
        <v>3212</v>
      </c>
      <c r="I1106" s="85"/>
      <c r="J1106" s="48"/>
      <c r="K1106" s="48"/>
      <c r="L1106" s="89">
        <f>+L$5*E1106</f>
        <v>2687.2479711451756</v>
      </c>
      <c r="M1106" s="89">
        <f>+M$5*E1106</f>
        <v>762.95795085662758</v>
      </c>
      <c r="N1106" s="89">
        <f>+L1106+M1106</f>
        <v>3450.2059220018032</v>
      </c>
      <c r="O1106" s="89">
        <f>+O$5*E1106</f>
        <v>38147.897542831379</v>
      </c>
      <c r="P1106" s="73">
        <v>1.1879999999999999</v>
      </c>
      <c r="Q1106" s="48" t="s">
        <v>3228</v>
      </c>
      <c r="R1106" s="87">
        <v>1234.5209610267</v>
      </c>
      <c r="S1106" s="87">
        <v>100</v>
      </c>
      <c r="T1106" s="87">
        <v>1.0789978504180999</v>
      </c>
      <c r="U1106" s="87">
        <v>1.9346895217896001</v>
      </c>
      <c r="V1106" s="87">
        <v>1.5582350961278</v>
      </c>
      <c r="W1106" s="87">
        <f>+(S1106/100)*R1106</f>
        <v>1234.5209610267</v>
      </c>
      <c r="Z1106" t="e">
        <v>#N/A</v>
      </c>
      <c r="AA1106" t="e">
        <v>#N/A</v>
      </c>
    </row>
    <row r="1107" spans="1:27">
      <c r="A1107" s="52" t="s">
        <v>2279</v>
      </c>
      <c r="B1107" s="52" t="s">
        <v>8</v>
      </c>
      <c r="C1107" s="52">
        <v>5443692</v>
      </c>
      <c r="D1107" s="52" t="s">
        <v>2280</v>
      </c>
      <c r="E1107" s="80">
        <f>+IF(F1107="x",1,0)+IF(G1107="x",0.25,0)+IF(H1107="x",1,0)+IF(I1107="x",0.3,0)</f>
        <v>2.25</v>
      </c>
      <c r="F1107" s="80" t="s">
        <v>3212</v>
      </c>
      <c r="G1107" s="80" t="s">
        <v>3212</v>
      </c>
      <c r="H1107" s="80" t="s">
        <v>3212</v>
      </c>
      <c r="I1107" s="85"/>
      <c r="J1107" s="48"/>
      <c r="K1107" s="48"/>
      <c r="L1107" s="89">
        <f>+L$5*E1107</f>
        <v>2687.2479711451756</v>
      </c>
      <c r="M1107" s="89">
        <f>+M$5*E1107</f>
        <v>762.95795085662758</v>
      </c>
      <c r="N1107" s="89">
        <f>+L1107+M1107</f>
        <v>3450.2059220018032</v>
      </c>
      <c r="O1107" s="89">
        <f>+O$5*E1107</f>
        <v>38147.897542831379</v>
      </c>
      <c r="P1107" s="73">
        <v>1.3069999999999999</v>
      </c>
      <c r="Q1107" s="48" t="s">
        <v>3228</v>
      </c>
      <c r="R1107" s="87">
        <v>1218.5913384902999</v>
      </c>
      <c r="S1107" s="87">
        <v>100</v>
      </c>
      <c r="T1107" s="87">
        <v>0.96892178058624001</v>
      </c>
      <c r="U1107" s="87">
        <v>1.8675084114075</v>
      </c>
      <c r="V1107" s="87">
        <v>1.3516146181335</v>
      </c>
      <c r="W1107" s="87">
        <f>+(S1107/100)*R1107</f>
        <v>1218.5913384902999</v>
      </c>
      <c r="Z1107" t="e">
        <v>#N/A</v>
      </c>
      <c r="AA1107" t="e">
        <v>#N/A</v>
      </c>
    </row>
    <row r="1108" spans="1:27">
      <c r="A1108" s="52" t="s">
        <v>2277</v>
      </c>
      <c r="B1108" s="52" t="s">
        <v>8</v>
      </c>
      <c r="C1108" s="52">
        <v>5443691</v>
      </c>
      <c r="D1108" s="52" t="s">
        <v>2278</v>
      </c>
      <c r="E1108" s="80">
        <f>+IF(F1108="x",1,0)+IF(G1108="x",0.25,0)+IF(H1108="x",1,0)+IF(I1108="x",0.3,0)</f>
        <v>2.25</v>
      </c>
      <c r="F1108" s="80" t="s">
        <v>3212</v>
      </c>
      <c r="G1108" s="80" t="s">
        <v>3212</v>
      </c>
      <c r="H1108" s="80" t="s">
        <v>3212</v>
      </c>
      <c r="I1108" s="85"/>
      <c r="J1108" s="48"/>
      <c r="K1108" s="48"/>
      <c r="L1108" s="89">
        <f>+L$5*E1108</f>
        <v>2687.2479711451756</v>
      </c>
      <c r="M1108" s="89">
        <f>+M$5*E1108</f>
        <v>762.95795085662758</v>
      </c>
      <c r="N1108" s="89">
        <f>+L1108+M1108</f>
        <v>3450.2059220018032</v>
      </c>
      <c r="O1108" s="89">
        <f>+O$5*E1108</f>
        <v>38147.897542831379</v>
      </c>
      <c r="P1108" s="73">
        <v>1.085</v>
      </c>
      <c r="Q1108" s="48" t="s">
        <v>3228</v>
      </c>
      <c r="R1108" s="87">
        <v>1212.5284249962999</v>
      </c>
      <c r="S1108" s="87">
        <v>100</v>
      </c>
      <c r="T1108" s="87">
        <v>0.92897057533264005</v>
      </c>
      <c r="U1108" s="87">
        <v>1.5984686613082999</v>
      </c>
      <c r="V1108" s="87">
        <v>1.3547976526686001</v>
      </c>
      <c r="W1108" s="87">
        <f>+(S1108/100)*R1108</f>
        <v>1212.5284249962999</v>
      </c>
      <c r="Z1108" t="e">
        <v>#N/A</v>
      </c>
      <c r="AA1108" t="e">
        <v>#N/A</v>
      </c>
    </row>
    <row r="1109" spans="1:27">
      <c r="A1109" s="52" t="s">
        <v>957</v>
      </c>
      <c r="B1109" s="52" t="s">
        <v>8</v>
      </c>
      <c r="C1109" s="52">
        <v>5443944</v>
      </c>
      <c r="D1109" s="52" t="s">
        <v>1358</v>
      </c>
      <c r="E1109" s="80">
        <f>+IF(F1109="x",1,0)+IF(G1109="x",0.25,0)+IF(H1109="x",1,0)+IF(I1109="x",0.3,0)</f>
        <v>2.25</v>
      </c>
      <c r="F1109" s="80" t="s">
        <v>3212</v>
      </c>
      <c r="G1109" s="80" t="s">
        <v>3212</v>
      </c>
      <c r="H1109" s="80" t="s">
        <v>3212</v>
      </c>
      <c r="I1109" s="85"/>
      <c r="J1109" s="48"/>
      <c r="K1109" s="48"/>
      <c r="L1109" s="89">
        <f>+L$5*E1109</f>
        <v>2687.2479711451756</v>
      </c>
      <c r="M1109" s="89">
        <f>+M$5*E1109</f>
        <v>762.95795085662758</v>
      </c>
      <c r="N1109" s="89">
        <f>+L1109+M1109</f>
        <v>3450.2059220018032</v>
      </c>
      <c r="O1109" s="89">
        <f>+O$5*E1109</f>
        <v>38147.897542831379</v>
      </c>
      <c r="P1109" s="73">
        <v>1.855</v>
      </c>
      <c r="Q1109" s="48" t="s">
        <v>3228</v>
      </c>
      <c r="R1109" s="87">
        <v>3009.2515119826999</v>
      </c>
      <c r="S1109" s="87">
        <v>100</v>
      </c>
      <c r="T1109" s="87">
        <v>0.42011842131615001</v>
      </c>
      <c r="U1109" s="87">
        <v>1.3407833576202</v>
      </c>
      <c r="V1109" s="87">
        <v>0.79526843089146004</v>
      </c>
      <c r="W1109" s="87">
        <f>+(S1109/100)*R1109</f>
        <v>3009.2515119826999</v>
      </c>
      <c r="Z1109" t="e">
        <v>#N/A</v>
      </c>
      <c r="AA1109" t="e">
        <v>#N/A</v>
      </c>
    </row>
    <row r="1110" spans="1:27">
      <c r="A1110" s="52" t="s">
        <v>2541</v>
      </c>
      <c r="B1110" s="52" t="s">
        <v>8</v>
      </c>
      <c r="C1110" s="52">
        <v>5444231</v>
      </c>
      <c r="D1110" s="52" t="s">
        <v>2542</v>
      </c>
      <c r="E1110" s="80">
        <f>+IF(F1110="x",1,0)+IF(G1110="x",0.25,0)+IF(H1110="x",1,0)+IF(I1110="x",0.3,0)</f>
        <v>2.25</v>
      </c>
      <c r="F1110" s="80" t="s">
        <v>3212</v>
      </c>
      <c r="G1110" s="80" t="s">
        <v>3212</v>
      </c>
      <c r="H1110" s="80" t="s">
        <v>3212</v>
      </c>
      <c r="I1110" s="85"/>
      <c r="J1110" s="48"/>
      <c r="K1110" s="48"/>
      <c r="L1110" s="89">
        <f>+L$5*E1110</f>
        <v>2687.2479711451756</v>
      </c>
      <c r="M1110" s="89">
        <f>+M$5*E1110</f>
        <v>762.95795085662758</v>
      </c>
      <c r="N1110" s="89">
        <f>+L1110+M1110</f>
        <v>3450.2059220018032</v>
      </c>
      <c r="O1110" s="89">
        <f>+O$5*E1110</f>
        <v>38147.897542831379</v>
      </c>
      <c r="P1110" s="73">
        <v>1.8120000000000001</v>
      </c>
      <c r="Q1110" s="48" t="s">
        <v>3228</v>
      </c>
      <c r="R1110" s="87">
        <v>2408.3141545257999</v>
      </c>
      <c r="S1110" s="87">
        <v>100</v>
      </c>
      <c r="T1110" s="87">
        <v>0.39047044515610002</v>
      </c>
      <c r="U1110" s="87">
        <v>1.1548000574112001</v>
      </c>
      <c r="V1110" s="87">
        <v>0.71120667435306995</v>
      </c>
      <c r="W1110" s="87">
        <f>+(S1110/100)*R1110</f>
        <v>2408.3141545257999</v>
      </c>
      <c r="Z1110" t="e">
        <v>#N/A</v>
      </c>
      <c r="AA1110" t="e">
        <v>#N/A</v>
      </c>
    </row>
    <row r="1111" spans="1:27">
      <c r="A1111" s="50" t="s">
        <v>1663</v>
      </c>
      <c r="B1111" s="50" t="s">
        <v>15</v>
      </c>
      <c r="C1111" s="50">
        <v>5445003</v>
      </c>
      <c r="D1111" s="50" t="s">
        <v>1664</v>
      </c>
      <c r="E1111" s="126">
        <f>+IF(F1111="x",1,0)+IF(G1111="x",0.25,0)+IF(H1111="x",1,0)+IF(I1111="x",0.3,0)+J1111</f>
        <v>2.5173418618230801</v>
      </c>
      <c r="F1111" s="80" t="s">
        <v>3212</v>
      </c>
      <c r="G1111" s="80" t="s">
        <v>3213</v>
      </c>
      <c r="H1111" s="80" t="s">
        <v>3212</v>
      </c>
      <c r="I1111" s="85"/>
      <c r="J1111" s="48">
        <f>0.75*(W1111/10000)</f>
        <v>0.51734186182307995</v>
      </c>
      <c r="K1111" s="48"/>
      <c r="L1111" s="89">
        <f>+L$5*E1111</f>
        <v>3006.5430270501738</v>
      </c>
      <c r="M1111" s="89">
        <f>+M$5*E1111</f>
        <v>853.61155044539771</v>
      </c>
      <c r="N1111" s="89">
        <f>+L1111+M1111</f>
        <v>3860.1545774955716</v>
      </c>
      <c r="O1111" s="89">
        <f>+O$5*E1111</f>
        <v>42680.577522269887</v>
      </c>
      <c r="P1111" s="73">
        <v>0.88400000000000001</v>
      </c>
      <c r="Q1111" s="48" t="s">
        <v>3228</v>
      </c>
      <c r="R1111" s="87">
        <v>6897.8914909743999</v>
      </c>
      <c r="S1111" s="87">
        <v>100</v>
      </c>
      <c r="T1111" s="87">
        <v>1.3487735986710001</v>
      </c>
      <c r="U1111" s="87">
        <v>2.3855073451996001</v>
      </c>
      <c r="V1111" s="87">
        <v>2.1193135041754001</v>
      </c>
      <c r="W1111" s="87">
        <f>+(S1111/100)*R1111</f>
        <v>6897.8914909743999</v>
      </c>
      <c r="Z1111" t="e">
        <v>#N/A</v>
      </c>
      <c r="AA1111" t="e">
        <v>#N/A</v>
      </c>
    </row>
    <row r="1112" spans="1:27">
      <c r="A1112" s="49" t="s">
        <v>934</v>
      </c>
      <c r="B1112" s="49" t="s">
        <v>15</v>
      </c>
      <c r="C1112" s="49">
        <v>5445006</v>
      </c>
      <c r="D1112" s="49" t="s">
        <v>1664</v>
      </c>
      <c r="E1112" s="126">
        <f>+IF(F1112="x",1,0)+IF(G1112="x",0.25,0)+IF(H1112="x",1,0)+IF(I1112="x",0.3,0)+J1112</f>
        <v>1.498375018974955</v>
      </c>
      <c r="F1112" s="80" t="s">
        <v>3212</v>
      </c>
      <c r="G1112" s="85" t="s">
        <v>3213</v>
      </c>
      <c r="H1112" s="85"/>
      <c r="I1112" s="85"/>
      <c r="J1112" s="48">
        <f>0.75*(W1112/10000)</f>
        <v>0.49837501897495501</v>
      </c>
      <c r="K1112" s="48"/>
      <c r="L1112" s="89">
        <f>+L$5*E1112</f>
        <v>1789.5578798911386</v>
      </c>
      <c r="M1112" s="89">
        <f>+M$5*E1112</f>
        <v>508.08761515195204</v>
      </c>
      <c r="N1112" s="89">
        <f>+L1112+M1112</f>
        <v>2297.6454950430907</v>
      </c>
      <c r="O1112" s="89">
        <f>+O$5*E1112</f>
        <v>25404.380757597602</v>
      </c>
      <c r="P1112" s="72"/>
      <c r="Q1112" s="48"/>
      <c r="R1112" s="87">
        <v>6645.0002529939002</v>
      </c>
      <c r="S1112" s="87">
        <v>100</v>
      </c>
      <c r="T1112" s="87">
        <v>1.5163583755493</v>
      </c>
      <c r="U1112" s="87">
        <v>2.3272626399993999</v>
      </c>
      <c r="V1112" s="87">
        <v>2.0364757279332002</v>
      </c>
      <c r="W1112" s="87">
        <v>6645.0002529993999</v>
      </c>
      <c r="Z1112" t="e">
        <v>#N/A</v>
      </c>
      <c r="AA1112" t="e">
        <v>#N/A</v>
      </c>
    </row>
    <row r="1113" spans="1:27">
      <c r="A1113" s="52" t="s">
        <v>1280</v>
      </c>
      <c r="B1113" s="52" t="s">
        <v>15</v>
      </c>
      <c r="C1113" s="52">
        <v>9961575</v>
      </c>
      <c r="D1113" s="52" t="s">
        <v>2997</v>
      </c>
      <c r="E1113" s="80">
        <f>+IF(F1113="x",1,0)+IF(G1113="x",0.25,0)+IF(H1113="x",1,0)+IF(I1113="x",0.3,0)</f>
        <v>2.5499999999999998</v>
      </c>
      <c r="F1113" s="80" t="s">
        <v>3212</v>
      </c>
      <c r="G1113" s="80" t="s">
        <v>3212</v>
      </c>
      <c r="H1113" s="80" t="s">
        <v>3212</v>
      </c>
      <c r="I1113" s="80" t="s">
        <v>3212</v>
      </c>
      <c r="J1113" s="48"/>
      <c r="K1113" s="48"/>
      <c r="L1113" s="89">
        <f>+L$5*E1113</f>
        <v>3045.5477006311989</v>
      </c>
      <c r="M1113" s="89">
        <f>+M$5*E1113</f>
        <v>864.68567763751116</v>
      </c>
      <c r="N1113" s="89">
        <f>+L1113+M1113</f>
        <v>3910.2333782687101</v>
      </c>
      <c r="O1113" s="89">
        <f>+O$5*E1113</f>
        <v>43234.283881875563</v>
      </c>
      <c r="P1113" s="73">
        <v>1.948</v>
      </c>
      <c r="Q1113" s="48">
        <v>1.29</v>
      </c>
      <c r="R1113" s="87">
        <v>1164.1139049991</v>
      </c>
      <c r="S1113" s="87">
        <v>100</v>
      </c>
      <c r="T1113" s="87">
        <v>1.8485841751098999</v>
      </c>
      <c r="U1113" s="87">
        <v>2.1534750461578001</v>
      </c>
      <c r="V1113" s="87">
        <v>1.9455750675640999</v>
      </c>
      <c r="W1113" s="87">
        <f>+(S1113/100)*R1113</f>
        <v>1164.1139049991</v>
      </c>
      <c r="Z1113" t="e">
        <v>#N/A</v>
      </c>
      <c r="AA1113" t="e">
        <v>#N/A</v>
      </c>
    </row>
    <row r="1114" spans="1:27">
      <c r="A1114" s="52" t="s">
        <v>2589</v>
      </c>
      <c r="B1114" s="52" t="s">
        <v>8</v>
      </c>
      <c r="C1114" s="52">
        <v>5444257</v>
      </c>
      <c r="D1114" s="52" t="s">
        <v>2590</v>
      </c>
      <c r="E1114" s="80">
        <f>+IF(F1114="x",1,0)+IF(G1114="x",0.25,0)+IF(H1114="x",1,0)+IF(I1114="x",0.3,0)</f>
        <v>2.25</v>
      </c>
      <c r="F1114" s="80" t="s">
        <v>3212</v>
      </c>
      <c r="G1114" s="80" t="s">
        <v>3212</v>
      </c>
      <c r="H1114" s="80" t="s">
        <v>3212</v>
      </c>
      <c r="I1114" s="85"/>
      <c r="J1114" s="48"/>
      <c r="K1114" s="48"/>
      <c r="L1114" s="89">
        <f>+L$5*E1114</f>
        <v>2687.2479711451756</v>
      </c>
      <c r="M1114" s="89">
        <f>+M$5*E1114</f>
        <v>762.95795085662758</v>
      </c>
      <c r="N1114" s="89">
        <f>+L1114+M1114</f>
        <v>3450.2059220018032</v>
      </c>
      <c r="O1114" s="89">
        <f>+O$5*E1114</f>
        <v>38147.897542831379</v>
      </c>
      <c r="P1114" s="73">
        <v>1.28</v>
      </c>
      <c r="Q1114" s="48" t="s">
        <v>3228</v>
      </c>
      <c r="R1114" s="87">
        <v>1763.2514900082999</v>
      </c>
      <c r="S1114" s="87">
        <v>100</v>
      </c>
      <c r="T1114" s="87">
        <v>0.54091823101044001</v>
      </c>
      <c r="U1114" s="87">
        <v>1.5372802019119001</v>
      </c>
      <c r="V1114" s="87">
        <v>1.1043457638412999</v>
      </c>
      <c r="W1114" s="87">
        <f>+(S1114/100)*R1114</f>
        <v>1763.2514900082999</v>
      </c>
      <c r="Z1114" t="e">
        <v>#N/A</v>
      </c>
      <c r="AA1114" t="e">
        <v>#N/A</v>
      </c>
    </row>
    <row r="1115" spans="1:27">
      <c r="A1115" s="53" t="s">
        <v>1110</v>
      </c>
      <c r="B1115" s="53" t="s">
        <v>15</v>
      </c>
      <c r="C1115" s="53">
        <v>9961574</v>
      </c>
      <c r="D1115" s="53" t="s">
        <v>2998</v>
      </c>
      <c r="E1115" s="80">
        <f>+IF(F1115="x",1,0)+IF(G1115="x",0.25,0)+IF(H1115="x",1,0)+IF(I1115="x",0.3,0)+J1115+K1115</f>
        <v>1.25</v>
      </c>
      <c r="F1115" s="80" t="s">
        <v>3212</v>
      </c>
      <c r="G1115" s="85" t="s">
        <v>3212</v>
      </c>
      <c r="H1115" s="85"/>
      <c r="I1115" s="85"/>
      <c r="J1115" s="81">
        <v>0</v>
      </c>
      <c r="K1115" s="48"/>
      <c r="L1115" s="89">
        <f>+L$5*E1115</f>
        <v>1492.9155395250975</v>
      </c>
      <c r="M1115" s="89">
        <f>+M$5*E1115</f>
        <v>423.86552825368199</v>
      </c>
      <c r="N1115" s="89">
        <f>+L1115+M1115</f>
        <v>1916.7810677787795</v>
      </c>
      <c r="O1115" s="89">
        <f>+O$5*E1115</f>
        <v>21193.276412684099</v>
      </c>
      <c r="P1115" s="72"/>
      <c r="Q1115" s="48"/>
      <c r="R1115" s="87">
        <v>974.43890699686995</v>
      </c>
      <c r="S1115" s="87">
        <v>100</v>
      </c>
      <c r="T1115" s="87">
        <v>1.974325299263</v>
      </c>
      <c r="U1115" s="87">
        <v>2.2524068355560001</v>
      </c>
      <c r="V1115" s="87">
        <v>2.1478748757264001</v>
      </c>
      <c r="W1115" s="87">
        <v>974.43890699618998</v>
      </c>
      <c r="Z1115" t="e">
        <v>#N/A</v>
      </c>
      <c r="AA1115" t="e">
        <v>#N/A</v>
      </c>
    </row>
    <row r="1116" spans="1:27">
      <c r="A1116" s="52" t="s">
        <v>1288</v>
      </c>
      <c r="B1116" s="52" t="s">
        <v>15</v>
      </c>
      <c r="C1116" s="52">
        <v>9961572</v>
      </c>
      <c r="D1116" s="52" t="s">
        <v>2999</v>
      </c>
      <c r="E1116" s="80">
        <f>+IF(F1116="x",1,0)+IF(G1116="x",0.25,0)+IF(H1116="x",1,0)+IF(I1116="x",0.3,0)</f>
        <v>1.25</v>
      </c>
      <c r="F1116" s="80" t="s">
        <v>3212</v>
      </c>
      <c r="G1116" s="80" t="s">
        <v>3212</v>
      </c>
      <c r="H1116" s="85"/>
      <c r="I1116" s="85"/>
      <c r="J1116" s="48"/>
      <c r="K1116" s="48"/>
      <c r="L1116" s="89">
        <f>+L$5*E1116</f>
        <v>1492.9155395250975</v>
      </c>
      <c r="M1116" s="89">
        <f>+M$5*E1116</f>
        <v>423.86552825368199</v>
      </c>
      <c r="N1116" s="89">
        <f>+L1116+M1116</f>
        <v>1916.7810677787795</v>
      </c>
      <c r="O1116" s="89">
        <f>+O$5*E1116</f>
        <v>21193.276412684099</v>
      </c>
      <c r="P1116" s="73">
        <v>2.3479999999999999</v>
      </c>
      <c r="Q1116" s="48" t="s">
        <v>3228</v>
      </c>
      <c r="R1116" s="87">
        <v>1040.2739314886001</v>
      </c>
      <c r="S1116" s="87">
        <v>100</v>
      </c>
      <c r="T1116" s="87">
        <v>1.7310435771942001</v>
      </c>
      <c r="U1116" s="87">
        <v>2.0276286602020002</v>
      </c>
      <c r="V1116" s="87">
        <v>1.8310649921816999</v>
      </c>
      <c r="W1116" s="87">
        <f>+(S1116/100)*R1116</f>
        <v>1040.2739314886001</v>
      </c>
      <c r="Z1116" t="e">
        <v>#N/A</v>
      </c>
      <c r="AA1116" t="e">
        <v>#N/A</v>
      </c>
    </row>
    <row r="1117" spans="1:27">
      <c r="A1117" s="52" t="s">
        <v>1344</v>
      </c>
      <c r="B1117" s="52" t="s">
        <v>15</v>
      </c>
      <c r="C1117" s="52">
        <v>9961573</v>
      </c>
      <c r="D1117" s="52" t="s">
        <v>3000</v>
      </c>
      <c r="E1117" s="80">
        <f>+IF(F1117="x",1,0)+IF(G1117="x",0.25,0)+IF(H1117="x",1,0)+IF(I1117="x",0.3,0)</f>
        <v>2.25</v>
      </c>
      <c r="F1117" s="80" t="s">
        <v>3212</v>
      </c>
      <c r="G1117" s="80" t="s">
        <v>3212</v>
      </c>
      <c r="H1117" s="80" t="s">
        <v>3212</v>
      </c>
      <c r="I1117" s="85"/>
      <c r="J1117" s="48"/>
      <c r="K1117" s="48"/>
      <c r="L1117" s="89">
        <f>+L$5*E1117</f>
        <v>2687.2479711451756</v>
      </c>
      <c r="M1117" s="89">
        <f>+M$5*E1117</f>
        <v>762.95795085662758</v>
      </c>
      <c r="N1117" s="89">
        <f>+L1117+M1117</f>
        <v>3450.2059220018032</v>
      </c>
      <c r="O1117" s="89">
        <f>+O$5*E1117</f>
        <v>38147.897542831379</v>
      </c>
      <c r="P1117" s="73">
        <v>1.982</v>
      </c>
      <c r="Q1117" s="48">
        <v>0.747</v>
      </c>
      <c r="R1117" s="87">
        <v>1161.0217929946</v>
      </c>
      <c r="S1117" s="87">
        <v>100</v>
      </c>
      <c r="T1117" s="87">
        <v>1.7522807121277</v>
      </c>
      <c r="U1117" s="87">
        <v>2.0858733654021999</v>
      </c>
      <c r="V1117" s="87">
        <v>1.8546057507308999</v>
      </c>
      <c r="W1117" s="87">
        <f>+(S1117/100)*R1117</f>
        <v>1161.0217929946</v>
      </c>
      <c r="Z1117" t="e">
        <v>#N/A</v>
      </c>
      <c r="AA1117" t="e">
        <v>#N/A</v>
      </c>
    </row>
    <row r="1118" spans="1:27">
      <c r="A1118" s="52" t="s">
        <v>1668</v>
      </c>
      <c r="B1118" s="52" t="s">
        <v>15</v>
      </c>
      <c r="C1118" s="52">
        <v>9961570</v>
      </c>
      <c r="D1118" s="52" t="s">
        <v>3001</v>
      </c>
      <c r="E1118" s="80">
        <f>+IF(F1118="x",1,0)+IF(G1118="x",0.25,0)+IF(H1118="x",1,0)+IF(I1118="x",0.3,0)</f>
        <v>2.25</v>
      </c>
      <c r="F1118" s="80" t="s">
        <v>3212</v>
      </c>
      <c r="G1118" s="80" t="s">
        <v>3212</v>
      </c>
      <c r="H1118" s="80" t="s">
        <v>3212</v>
      </c>
      <c r="I1118" s="85"/>
      <c r="J1118" s="48"/>
      <c r="K1118" s="48"/>
      <c r="L1118" s="89">
        <f>+L$5*E1118</f>
        <v>2687.2479711451756</v>
      </c>
      <c r="M1118" s="89">
        <f>+M$5*E1118</f>
        <v>762.95795085662758</v>
      </c>
      <c r="N1118" s="89">
        <f>+L1118+M1118</f>
        <v>3450.2059220018032</v>
      </c>
      <c r="O1118" s="89">
        <f>+O$5*E1118</f>
        <v>38147.897542831379</v>
      </c>
      <c r="P1118" s="73">
        <v>0.73599999999999999</v>
      </c>
      <c r="Q1118" s="48" t="s">
        <v>3228</v>
      </c>
      <c r="R1118" s="87">
        <v>1166.7764550006</v>
      </c>
      <c r="S1118" s="87">
        <v>100</v>
      </c>
      <c r="T1118" s="87">
        <v>1.5122581720352</v>
      </c>
      <c r="U1118" s="87">
        <v>1.9345843791962001</v>
      </c>
      <c r="V1118" s="87">
        <v>1.6959094718883001</v>
      </c>
      <c r="W1118" s="87">
        <f>+(S1118/100)*R1118</f>
        <v>1166.7764550006</v>
      </c>
      <c r="Z1118" t="e">
        <v>#N/A</v>
      </c>
      <c r="AA1118" t="e">
        <v>#N/A</v>
      </c>
    </row>
    <row r="1119" spans="1:27">
      <c r="A1119" s="52" t="s">
        <v>2605</v>
      </c>
      <c r="B1119" s="52" t="s">
        <v>8</v>
      </c>
      <c r="C1119" s="52">
        <v>5444266</v>
      </c>
      <c r="D1119" s="52" t="s">
        <v>2606</v>
      </c>
      <c r="E1119" s="80">
        <f>+IF(F1119="x",1,0)+IF(G1119="x",0.25,0)+IF(H1119="x",1,0)+IF(I1119="x",0.3,0)</f>
        <v>2.25</v>
      </c>
      <c r="F1119" s="80" t="s">
        <v>3212</v>
      </c>
      <c r="G1119" s="80" t="s">
        <v>3212</v>
      </c>
      <c r="H1119" s="80" t="s">
        <v>3212</v>
      </c>
      <c r="I1119" s="85"/>
      <c r="J1119" s="48"/>
      <c r="K1119" s="48"/>
      <c r="L1119" s="89">
        <f>+L$5*E1119</f>
        <v>2687.2479711451756</v>
      </c>
      <c r="M1119" s="89">
        <f>+M$5*E1119</f>
        <v>762.95795085662758</v>
      </c>
      <c r="N1119" s="89">
        <f>+L1119+M1119</f>
        <v>3450.2059220018032</v>
      </c>
      <c r="O1119" s="89">
        <f>+O$5*E1119</f>
        <v>38147.897542831379</v>
      </c>
      <c r="P1119" s="73">
        <v>0.80700000000000005</v>
      </c>
      <c r="Q1119" s="48" t="s">
        <v>3228</v>
      </c>
      <c r="R1119" s="87">
        <v>302.27360849594999</v>
      </c>
      <c r="S1119" s="87">
        <v>100</v>
      </c>
      <c r="T1119" s="87">
        <v>1.1673110723494999</v>
      </c>
      <c r="U1119" s="87">
        <v>1.6553465127945</v>
      </c>
      <c r="V1119" s="87">
        <v>1.4147660488985001</v>
      </c>
      <c r="W1119" s="87">
        <f>+(S1119/100)*R1119</f>
        <v>302.27360849594999</v>
      </c>
      <c r="Z1119" t="e">
        <v>#N/A</v>
      </c>
      <c r="AA1119" t="e">
        <v>#N/A</v>
      </c>
    </row>
    <row r="1120" spans="1:27">
      <c r="A1120" s="52" t="s">
        <v>2879</v>
      </c>
      <c r="B1120" s="52" t="s">
        <v>8</v>
      </c>
      <c r="C1120" s="52">
        <v>8875356</v>
      </c>
      <c r="D1120" s="52" t="s">
        <v>2606</v>
      </c>
      <c r="E1120" s="80">
        <f>+IF(F1120="x",1,0)+IF(G1120="x",0.25,0)+IF(H1120="x",1,0)+IF(I1120="x",0.3,0)</f>
        <v>2.25</v>
      </c>
      <c r="F1120" s="80" t="s">
        <v>3212</v>
      </c>
      <c r="G1120" s="80" t="s">
        <v>3212</v>
      </c>
      <c r="H1120" s="80" t="s">
        <v>3212</v>
      </c>
      <c r="I1120" s="85"/>
      <c r="J1120" s="48"/>
      <c r="K1120" s="48"/>
      <c r="L1120" s="89">
        <f>+L$5*E1120</f>
        <v>2687.2479711451756</v>
      </c>
      <c r="M1120" s="89">
        <f>+M$5*E1120</f>
        <v>762.95795085662758</v>
      </c>
      <c r="N1120" s="89">
        <f>+L1120+M1120</f>
        <v>3450.2059220018032</v>
      </c>
      <c r="O1120" s="89">
        <f>+O$5*E1120</f>
        <v>38147.897542831379</v>
      </c>
      <c r="P1120" s="73">
        <v>0.79600000000000004</v>
      </c>
      <c r="Q1120" s="48" t="s">
        <v>3228</v>
      </c>
      <c r="R1120" s="87">
        <v>116.93688249556</v>
      </c>
      <c r="S1120" s="87">
        <v>100</v>
      </c>
      <c r="T1120" s="87">
        <v>1.1820299625396999</v>
      </c>
      <c r="U1120" s="87">
        <v>1.679948091507</v>
      </c>
      <c r="V1120" s="87">
        <v>1.4467999570223999</v>
      </c>
      <c r="W1120" s="87">
        <f>+(S1120/100)*R1120</f>
        <v>116.93688249556</v>
      </c>
      <c r="Z1120" t="e">
        <v>#N/A</v>
      </c>
      <c r="AA1120" t="e">
        <v>#N/A</v>
      </c>
    </row>
    <row r="1121" spans="1:27">
      <c r="A1121" s="52" t="s">
        <v>2881</v>
      </c>
      <c r="B1121" s="52" t="s">
        <v>8</v>
      </c>
      <c r="C1121" s="52">
        <v>8875355</v>
      </c>
      <c r="D1121" s="52" t="s">
        <v>2606</v>
      </c>
      <c r="E1121" s="80">
        <f>+IF(F1121="x",1,0)+IF(G1121="x",0.25,0)+IF(H1121="x",1,0)+IF(I1121="x",0.3,0)</f>
        <v>2.25</v>
      </c>
      <c r="F1121" s="80" t="s">
        <v>3212</v>
      </c>
      <c r="G1121" s="80" t="s">
        <v>3212</v>
      </c>
      <c r="H1121" s="80" t="s">
        <v>3212</v>
      </c>
      <c r="I1121" s="85"/>
      <c r="J1121" s="48"/>
      <c r="K1121" s="48"/>
      <c r="L1121" s="89">
        <f>+L$5*E1121</f>
        <v>2687.2479711451756</v>
      </c>
      <c r="M1121" s="89">
        <f>+M$5*E1121</f>
        <v>762.95795085662758</v>
      </c>
      <c r="N1121" s="89">
        <f>+L1121+M1121</f>
        <v>3450.2059220018032</v>
      </c>
      <c r="O1121" s="89">
        <f>+O$5*E1121</f>
        <v>38147.897542831379</v>
      </c>
      <c r="P1121" s="73">
        <v>0.80600000000000005</v>
      </c>
      <c r="Q1121" s="48" t="s">
        <v>3228</v>
      </c>
      <c r="R1121" s="87">
        <v>218.47524750578</v>
      </c>
      <c r="S1121" s="87">
        <v>100</v>
      </c>
      <c r="T1121" s="87">
        <v>1.1643673181534</v>
      </c>
      <c r="U1121" s="87">
        <v>1.6884639263153001</v>
      </c>
      <c r="V1121" s="87">
        <v>1.4110365811881</v>
      </c>
      <c r="W1121" s="87">
        <f>+(S1121/100)*R1121</f>
        <v>218.47524750578</v>
      </c>
      <c r="Z1121" t="e">
        <v>#N/A</v>
      </c>
      <c r="AA1121" t="e">
        <v>#N/A</v>
      </c>
    </row>
    <row r="1122" spans="1:27">
      <c r="A1122" s="52" t="s">
        <v>1346</v>
      </c>
      <c r="B1122" s="52" t="s">
        <v>15</v>
      </c>
      <c r="C1122" s="52">
        <v>9961571</v>
      </c>
      <c r="D1122" s="52" t="s">
        <v>2996</v>
      </c>
      <c r="E1122" s="80">
        <f>+IF(F1122="x",1,0)+IF(G1122="x",0.25,0)+IF(H1122="x",1,0)+IF(I1122="x",0.3,0)</f>
        <v>2.25</v>
      </c>
      <c r="F1122" s="80" t="s">
        <v>3212</v>
      </c>
      <c r="G1122" s="80" t="s">
        <v>3212</v>
      </c>
      <c r="H1122" s="80" t="s">
        <v>3212</v>
      </c>
      <c r="I1122" s="85"/>
      <c r="J1122" s="48"/>
      <c r="K1122" s="48"/>
      <c r="L1122" s="89">
        <f>+L$5*E1122</f>
        <v>2687.2479711451756</v>
      </c>
      <c r="M1122" s="89">
        <f>+M$5*E1122</f>
        <v>762.95795085662758</v>
      </c>
      <c r="N1122" s="89">
        <f>+L1122+M1122</f>
        <v>3450.2059220018032</v>
      </c>
      <c r="O1122" s="89">
        <f>+O$5*E1122</f>
        <v>38147.897542831379</v>
      </c>
      <c r="P1122" s="73">
        <v>1.833</v>
      </c>
      <c r="Q1122" s="48" t="s">
        <v>3228</v>
      </c>
      <c r="R1122" s="87">
        <v>939.88544099089995</v>
      </c>
      <c r="S1122" s="87">
        <v>100</v>
      </c>
      <c r="T1122" s="87">
        <v>1.5047935247421</v>
      </c>
      <c r="U1122" s="87">
        <v>1.8102099895477</v>
      </c>
      <c r="V1122" s="87">
        <v>1.6489348132832999</v>
      </c>
      <c r="W1122" s="87">
        <f>+(S1122/100)*R1122</f>
        <v>939.88544099089995</v>
      </c>
      <c r="Z1122" t="e">
        <v>#N/A</v>
      </c>
      <c r="AA1122" t="e">
        <v>#N/A</v>
      </c>
    </row>
    <row r="1123" spans="1:27">
      <c r="A1123" s="52" t="s">
        <v>2888</v>
      </c>
      <c r="B1123" s="52" t="s">
        <v>15</v>
      </c>
      <c r="C1123" s="52">
        <v>9383103</v>
      </c>
      <c r="D1123" s="52" t="s">
        <v>2889</v>
      </c>
      <c r="E1123" s="80">
        <f>+IF(F1123="x",1,0)+IF(G1123="x",0.25,0)+IF(H1123="x",1,0)+IF(I1123="x",0.3,0)</f>
        <v>2.25</v>
      </c>
      <c r="F1123" s="80" t="s">
        <v>3212</v>
      </c>
      <c r="G1123" s="80" t="s">
        <v>3212</v>
      </c>
      <c r="H1123" s="80" t="s">
        <v>3212</v>
      </c>
      <c r="I1123" s="85"/>
      <c r="J1123" s="48"/>
      <c r="K1123" s="48"/>
      <c r="L1123" s="89">
        <f>+L$5*E1123</f>
        <v>2687.2479711451756</v>
      </c>
      <c r="M1123" s="89">
        <f>+M$5*E1123</f>
        <v>762.95795085662758</v>
      </c>
      <c r="N1123" s="89">
        <f>+L1123+M1123</f>
        <v>3450.2059220018032</v>
      </c>
      <c r="O1123" s="89">
        <f>+O$5*E1123</f>
        <v>38147.897542831379</v>
      </c>
      <c r="P1123" s="73">
        <v>0.89300000000000002</v>
      </c>
      <c r="Q1123" s="48" t="s">
        <v>3228</v>
      </c>
      <c r="R1123" s="87">
        <v>1058.7086990002001</v>
      </c>
      <c r="S1123" s="87">
        <v>100</v>
      </c>
      <c r="T1123" s="87">
        <v>1.0759489536285001</v>
      </c>
      <c r="U1123" s="87">
        <v>1.5398033857346001</v>
      </c>
      <c r="V1123" s="87">
        <v>1.3421337133760001</v>
      </c>
      <c r="W1123" s="87">
        <f>+(S1123/100)*R1123</f>
        <v>1058.7086990002001</v>
      </c>
      <c r="Z1123" t="e">
        <v>#N/A</v>
      </c>
      <c r="AA1123" t="e">
        <v>#N/A</v>
      </c>
    </row>
    <row r="1124" spans="1:27">
      <c r="A1124" s="52" t="s">
        <v>2603</v>
      </c>
      <c r="B1124" s="52" t="s">
        <v>8</v>
      </c>
      <c r="C1124" s="52">
        <v>5444265</v>
      </c>
      <c r="D1124" s="52" t="s">
        <v>2604</v>
      </c>
      <c r="E1124" s="80">
        <f>+IF(F1124="x",1,0)+IF(G1124="x",0.25,0)+IF(H1124="x",1,0)+IF(I1124="x",0.3,0)</f>
        <v>2.25</v>
      </c>
      <c r="F1124" s="80" t="s">
        <v>3212</v>
      </c>
      <c r="G1124" s="80" t="s">
        <v>3212</v>
      </c>
      <c r="H1124" s="80" t="s">
        <v>3212</v>
      </c>
      <c r="I1124" s="85"/>
      <c r="J1124" s="48"/>
      <c r="K1124" s="48"/>
      <c r="L1124" s="89">
        <f>+L$5*E1124</f>
        <v>2687.2479711451756</v>
      </c>
      <c r="M1124" s="89">
        <f>+M$5*E1124</f>
        <v>762.95795085662758</v>
      </c>
      <c r="N1124" s="89">
        <f>+L1124+M1124</f>
        <v>3450.2059220018032</v>
      </c>
      <c r="O1124" s="89">
        <f>+O$5*E1124</f>
        <v>38147.897542831379</v>
      </c>
      <c r="P1124" s="73">
        <v>1.0880000000000001</v>
      </c>
      <c r="Q1124" s="48" t="s">
        <v>3228</v>
      </c>
      <c r="R1124" s="87">
        <v>304.24040149962002</v>
      </c>
      <c r="S1124" s="87">
        <v>100</v>
      </c>
      <c r="T1124" s="87">
        <v>0.90447419881821001</v>
      </c>
      <c r="U1124" s="87">
        <v>1.6327425241469999</v>
      </c>
      <c r="V1124" s="87">
        <v>1.2644566062725</v>
      </c>
      <c r="W1124" s="87">
        <f>+(S1124/100)*R1124</f>
        <v>304.24040149962002</v>
      </c>
      <c r="Z1124" t="e">
        <v>#N/A</v>
      </c>
      <c r="AA1124" t="e">
        <v>#N/A</v>
      </c>
    </row>
    <row r="1125" spans="1:27">
      <c r="A1125" s="52" t="s">
        <v>1298</v>
      </c>
      <c r="B1125" s="52" t="s">
        <v>15</v>
      </c>
      <c r="C1125" s="52">
        <v>9383107</v>
      </c>
      <c r="D1125" s="52" t="s">
        <v>2890</v>
      </c>
      <c r="E1125" s="80">
        <f>+IF(F1125="x",1,0)+IF(G1125="x",0.25,0)+IF(H1125="x",1,0)+IF(I1125="x",0.3,0)</f>
        <v>2.25</v>
      </c>
      <c r="F1125" s="80" t="s">
        <v>3212</v>
      </c>
      <c r="G1125" s="80" t="s">
        <v>3212</v>
      </c>
      <c r="H1125" s="80" t="s">
        <v>3212</v>
      </c>
      <c r="I1125" s="85"/>
      <c r="J1125" s="48"/>
      <c r="K1125" s="48"/>
      <c r="L1125" s="89">
        <f>+L$5*E1125</f>
        <v>2687.2479711451756</v>
      </c>
      <c r="M1125" s="89">
        <f>+M$5*E1125</f>
        <v>762.95795085662758</v>
      </c>
      <c r="N1125" s="89">
        <f>+L1125+M1125</f>
        <v>3450.2059220018032</v>
      </c>
      <c r="O1125" s="89">
        <f>+O$5*E1125</f>
        <v>38147.897542831379</v>
      </c>
      <c r="P1125" s="73">
        <v>1.944</v>
      </c>
      <c r="Q1125" s="48" t="s">
        <v>3228</v>
      </c>
      <c r="R1125" s="87">
        <v>1153.3491625069</v>
      </c>
      <c r="S1125" s="87">
        <v>100</v>
      </c>
      <c r="T1125" s="87">
        <v>1.3807345628737999</v>
      </c>
      <c r="U1125" s="87">
        <v>2.1077413558960001</v>
      </c>
      <c r="V1125" s="87">
        <v>1.5719705990382999</v>
      </c>
      <c r="W1125" s="87">
        <f>+(S1125/100)*R1125</f>
        <v>1153.3491625069</v>
      </c>
      <c r="Z1125" t="e">
        <v>#N/A</v>
      </c>
      <c r="AA1125" t="e">
        <v>#N/A</v>
      </c>
    </row>
    <row r="1126" spans="1:27">
      <c r="A1126" s="52" t="s">
        <v>2616</v>
      </c>
      <c r="B1126" s="52" t="s">
        <v>8</v>
      </c>
      <c r="C1126" s="52">
        <v>5444274</v>
      </c>
      <c r="D1126" s="52" t="s">
        <v>2617</v>
      </c>
      <c r="E1126" s="80">
        <f>+IF(F1126="x",1,0)+IF(G1126="x",0.25,0)+IF(H1126="x",1,0)+IF(I1126="x",0.3,0)</f>
        <v>2.25</v>
      </c>
      <c r="F1126" s="80" t="s">
        <v>3212</v>
      </c>
      <c r="G1126" s="80" t="s">
        <v>3212</v>
      </c>
      <c r="H1126" s="80" t="s">
        <v>3212</v>
      </c>
      <c r="I1126" s="85"/>
      <c r="J1126" s="48"/>
      <c r="K1126" s="48"/>
      <c r="L1126" s="89">
        <f>+L$5*E1126</f>
        <v>2687.2479711451756</v>
      </c>
      <c r="M1126" s="89">
        <f>+M$5*E1126</f>
        <v>762.95795085662758</v>
      </c>
      <c r="N1126" s="89">
        <f>+L1126+M1126</f>
        <v>3450.2059220018032</v>
      </c>
      <c r="O1126" s="89">
        <f>+O$5*E1126</f>
        <v>38147.897542831379</v>
      </c>
      <c r="P1126" s="73">
        <v>1.087</v>
      </c>
      <c r="Q1126" s="48" t="s">
        <v>3228</v>
      </c>
      <c r="R1126" s="87">
        <v>303.17532750193999</v>
      </c>
      <c r="S1126" s="87">
        <v>100</v>
      </c>
      <c r="T1126" s="87">
        <v>1.0057189464569001</v>
      </c>
      <c r="U1126" s="87">
        <v>1.6062486171721999</v>
      </c>
      <c r="V1126" s="87">
        <v>1.3019130888085</v>
      </c>
      <c r="W1126" s="87">
        <f>+(S1126/100)*R1126</f>
        <v>303.17532750193999</v>
      </c>
      <c r="Z1126" t="e">
        <v>#N/A</v>
      </c>
      <c r="AA1126" t="e">
        <v>#N/A</v>
      </c>
    </row>
    <row r="1127" spans="1:27">
      <c r="A1127" s="52" t="s">
        <v>1303</v>
      </c>
      <c r="B1127" s="52" t="s">
        <v>15</v>
      </c>
      <c r="C1127" s="52">
        <v>9383108</v>
      </c>
      <c r="D1127" s="52" t="s">
        <v>2891</v>
      </c>
      <c r="E1127" s="80">
        <f>+IF(F1127="x",1,0)+IF(G1127="x",0.25,0)+IF(H1127="x",1,0)+IF(I1127="x",0.3,0)</f>
        <v>2.25</v>
      </c>
      <c r="F1127" s="80" t="s">
        <v>3212</v>
      </c>
      <c r="G1127" s="80" t="s">
        <v>3212</v>
      </c>
      <c r="H1127" s="80" t="s">
        <v>3212</v>
      </c>
      <c r="I1127" s="85"/>
      <c r="J1127" s="48"/>
      <c r="K1127" s="48"/>
      <c r="L1127" s="89">
        <f>+L$5*E1127</f>
        <v>2687.2479711451756</v>
      </c>
      <c r="M1127" s="89">
        <f>+M$5*E1127</f>
        <v>762.95795085662758</v>
      </c>
      <c r="N1127" s="89">
        <f>+L1127+M1127</f>
        <v>3450.2059220018032</v>
      </c>
      <c r="O1127" s="89">
        <f>+O$5*E1127</f>
        <v>38147.897542831379</v>
      </c>
      <c r="P1127" s="73">
        <v>1.869</v>
      </c>
      <c r="Q1127" s="48" t="s">
        <v>3228</v>
      </c>
      <c r="R1127" s="87">
        <v>1313.0861095025</v>
      </c>
      <c r="S1127" s="87">
        <v>100</v>
      </c>
      <c r="T1127" s="87">
        <v>1.3731648921966999</v>
      </c>
      <c r="U1127" s="87">
        <v>2.5090405941010001</v>
      </c>
      <c r="V1127" s="87">
        <v>1.7461919921497</v>
      </c>
      <c r="W1127" s="87">
        <f>+(S1127/100)*R1127</f>
        <v>1313.0861095025</v>
      </c>
      <c r="Z1127" t="e">
        <v>#N/A</v>
      </c>
      <c r="AA1127" t="e">
        <v>#N/A</v>
      </c>
    </row>
    <row r="1128" spans="1:27">
      <c r="A1128" s="52" t="s">
        <v>1441</v>
      </c>
      <c r="B1128" s="52" t="s">
        <v>15</v>
      </c>
      <c r="C1128" s="52">
        <v>9383104</v>
      </c>
      <c r="D1128" s="52" t="s">
        <v>2892</v>
      </c>
      <c r="E1128" s="80">
        <f>+IF(F1128="x",1,0)+IF(G1128="x",0.25,0)+IF(H1128="x",1,0)+IF(I1128="x",0.3,0)</f>
        <v>2.25</v>
      </c>
      <c r="F1128" s="80" t="s">
        <v>3212</v>
      </c>
      <c r="G1128" s="80" t="s">
        <v>3212</v>
      </c>
      <c r="H1128" s="80" t="s">
        <v>3212</v>
      </c>
      <c r="I1128" s="85"/>
      <c r="J1128" s="48"/>
      <c r="K1128" s="48"/>
      <c r="L1128" s="89">
        <f>+L$5*E1128</f>
        <v>2687.2479711451756</v>
      </c>
      <c r="M1128" s="89">
        <f>+M$5*E1128</f>
        <v>762.95795085662758</v>
      </c>
      <c r="N1128" s="89">
        <f>+L1128+M1128</f>
        <v>3450.2059220018032</v>
      </c>
      <c r="O1128" s="89">
        <f>+O$5*E1128</f>
        <v>38147.897542831379</v>
      </c>
      <c r="P1128" s="73">
        <v>1.1739999999999999</v>
      </c>
      <c r="Q1128" s="48" t="s">
        <v>3228</v>
      </c>
      <c r="R1128" s="87">
        <v>1240.9863855009</v>
      </c>
      <c r="S1128" s="87">
        <v>100</v>
      </c>
      <c r="T1128" s="87">
        <v>1.2479493618010999</v>
      </c>
      <c r="U1128" s="87">
        <v>1.5112067461014</v>
      </c>
      <c r="V1128" s="87">
        <v>1.3654294552235</v>
      </c>
      <c r="W1128" s="87">
        <f>+(S1128/100)*R1128</f>
        <v>1240.9863855009</v>
      </c>
      <c r="Z1128" t="e">
        <v>#N/A</v>
      </c>
      <c r="AA1128" t="e">
        <v>#N/A</v>
      </c>
    </row>
    <row r="1129" spans="1:27">
      <c r="A1129" s="52" t="s">
        <v>2893</v>
      </c>
      <c r="B1129" s="52" t="s">
        <v>15</v>
      </c>
      <c r="C1129" s="52">
        <v>9383105</v>
      </c>
      <c r="D1129" s="52" t="s">
        <v>2894</v>
      </c>
      <c r="E1129" s="80">
        <f>+IF(F1129="x",1,0)+IF(G1129="x",0.25,0)+IF(H1129="x",1,0)+IF(I1129="x",0.3,0)</f>
        <v>2.25</v>
      </c>
      <c r="F1129" s="80" t="s">
        <v>3212</v>
      </c>
      <c r="G1129" s="80" t="s">
        <v>3212</v>
      </c>
      <c r="H1129" s="80" t="s">
        <v>3212</v>
      </c>
      <c r="I1129" s="85"/>
      <c r="J1129" s="48"/>
      <c r="K1129" s="48"/>
      <c r="L1129" s="89">
        <f>+L$5*E1129</f>
        <v>2687.2479711451756</v>
      </c>
      <c r="M1129" s="89">
        <f>+M$5*E1129</f>
        <v>762.95795085662758</v>
      </c>
      <c r="N1129" s="89">
        <f>+L1129+M1129</f>
        <v>3450.2059220018032</v>
      </c>
      <c r="O1129" s="89">
        <f>+O$5*E1129</f>
        <v>38147.897542831379</v>
      </c>
      <c r="P1129" s="73">
        <v>1.252</v>
      </c>
      <c r="Q1129" s="48" t="s">
        <v>3228</v>
      </c>
      <c r="R1129" s="87">
        <v>1222.6745855074</v>
      </c>
      <c r="S1129" s="87">
        <v>100</v>
      </c>
      <c r="T1129" s="87">
        <v>1.0850956439971999</v>
      </c>
      <c r="U1129" s="87">
        <v>2.4947423934936999</v>
      </c>
      <c r="V1129" s="87">
        <v>1.4408986686312999</v>
      </c>
      <c r="W1129" s="87">
        <f>+(S1129/100)*R1129</f>
        <v>1222.6745855074</v>
      </c>
      <c r="Z1129" t="e">
        <v>#N/A</v>
      </c>
      <c r="AA1129" t="e">
        <v>#N/A</v>
      </c>
    </row>
    <row r="1130" spans="1:27">
      <c r="A1130" s="52" t="s">
        <v>914</v>
      </c>
      <c r="B1130" s="52" t="s">
        <v>15</v>
      </c>
      <c r="C1130" s="52">
        <v>9383106</v>
      </c>
      <c r="D1130" s="52" t="s">
        <v>2895</v>
      </c>
      <c r="E1130" s="80">
        <f>+IF(F1130="x",1,0)+IF(G1130="x",0.25,0)+IF(H1130="x",1,0)+IF(I1130="x",0.3,0)</f>
        <v>2.25</v>
      </c>
      <c r="F1130" s="80" t="s">
        <v>3212</v>
      </c>
      <c r="G1130" s="80" t="s">
        <v>3212</v>
      </c>
      <c r="H1130" s="80" t="s">
        <v>3212</v>
      </c>
      <c r="I1130" s="85"/>
      <c r="J1130" s="48"/>
      <c r="K1130" s="48"/>
      <c r="L1130" s="89">
        <f>+L$5*E1130</f>
        <v>2687.2479711451756</v>
      </c>
      <c r="M1130" s="89">
        <f>+M$5*E1130</f>
        <v>762.95795085662758</v>
      </c>
      <c r="N1130" s="89">
        <f>+L1130+M1130</f>
        <v>3450.2059220018032</v>
      </c>
      <c r="O1130" s="89">
        <f>+O$5*E1130</f>
        <v>38147.897542831379</v>
      </c>
      <c r="P1130" s="73">
        <v>1.288</v>
      </c>
      <c r="Q1130" s="48" t="s">
        <v>3228</v>
      </c>
      <c r="R1130" s="87">
        <v>1226.5274815062</v>
      </c>
      <c r="S1130" s="87">
        <v>100</v>
      </c>
      <c r="T1130" s="87">
        <v>1.0586017370223999</v>
      </c>
      <c r="U1130" s="87">
        <v>2.4708766937256001</v>
      </c>
      <c r="V1130" s="87">
        <v>1.4623736003647001</v>
      </c>
      <c r="W1130" s="87">
        <f>+(S1130/100)*R1130</f>
        <v>1226.5274815062</v>
      </c>
      <c r="Z1130" t="e">
        <v>#N/A</v>
      </c>
      <c r="AA1130" t="e">
        <v>#N/A</v>
      </c>
    </row>
    <row r="1131" spans="1:27">
      <c r="A1131" s="53" t="s">
        <v>778</v>
      </c>
      <c r="B1131" s="53" t="s">
        <v>15</v>
      </c>
      <c r="C1131" s="53">
        <v>5445000</v>
      </c>
      <c r="D1131" s="53" t="s">
        <v>1665</v>
      </c>
      <c r="E1131" s="80">
        <f>+IF(F1131="x",1,0)+IF(G1131="x",0.25,0)+IF(H1131="x",1,0)+IF(I1131="x",0.3,0)+J1131+K1131</f>
        <v>2.25</v>
      </c>
      <c r="F1131" s="80" t="s">
        <v>3212</v>
      </c>
      <c r="G1131" s="85" t="s">
        <v>3212</v>
      </c>
      <c r="H1131" s="85" t="s">
        <v>3212</v>
      </c>
      <c r="I1131" s="85"/>
      <c r="J1131" s="48"/>
      <c r="K1131" s="48"/>
      <c r="L1131" s="89">
        <f>+L$5*E1131</f>
        <v>2687.2479711451756</v>
      </c>
      <c r="M1131" s="89">
        <f>+M$5*E1131</f>
        <v>762.95795085662758</v>
      </c>
      <c r="N1131" s="89">
        <f>+L1131+M1131</f>
        <v>3450.2059220018032</v>
      </c>
      <c r="O1131" s="89">
        <f>+O$5*E1131</f>
        <v>38147.897542831379</v>
      </c>
      <c r="P1131" s="72"/>
      <c r="Q1131" s="48"/>
      <c r="R1131" s="87">
        <v>1075.4761774712999</v>
      </c>
      <c r="S1131" s="87">
        <v>100</v>
      </c>
      <c r="T1131" s="87">
        <v>1.2031619548798</v>
      </c>
      <c r="U1131" s="87">
        <v>1.9149241447448999</v>
      </c>
      <c r="V1131" s="87">
        <v>1.5808898342168001</v>
      </c>
      <c r="W1131" s="87">
        <v>1075.4761774755</v>
      </c>
      <c r="Z1131" t="e">
        <v>#N/A</v>
      </c>
      <c r="AA1131" t="e">
        <v>#N/A</v>
      </c>
    </row>
    <row r="1132" spans="1:27">
      <c r="A1132" s="52" t="s">
        <v>1666</v>
      </c>
      <c r="B1132" s="52" t="s">
        <v>15</v>
      </c>
      <c r="C1132" s="52">
        <v>5445004</v>
      </c>
      <c r="D1132" s="52" t="s">
        <v>1665</v>
      </c>
      <c r="E1132" s="80">
        <f>+IF(F1132="x",1,0)+IF(G1132="x",0.25,0)+IF(H1132="x",1,0)+IF(I1132="x",0.3,0)</f>
        <v>2.25</v>
      </c>
      <c r="F1132" s="80" t="s">
        <v>3212</v>
      </c>
      <c r="G1132" s="80" t="s">
        <v>3212</v>
      </c>
      <c r="H1132" s="80" t="s">
        <v>3212</v>
      </c>
      <c r="I1132" s="85"/>
      <c r="J1132" s="48"/>
      <c r="K1132" s="48"/>
      <c r="L1132" s="89">
        <f>+L$5*E1132</f>
        <v>2687.2479711451756</v>
      </c>
      <c r="M1132" s="89">
        <f>+M$5*E1132</f>
        <v>762.95795085662758</v>
      </c>
      <c r="N1132" s="89">
        <f>+L1132+M1132</f>
        <v>3450.2059220018032</v>
      </c>
      <c r="O1132" s="89">
        <f>+O$5*E1132</f>
        <v>38147.897542831379</v>
      </c>
      <c r="P1132" s="73">
        <v>0.93200000000000005</v>
      </c>
      <c r="Q1132" s="48" t="s">
        <v>3228</v>
      </c>
      <c r="R1132" s="87">
        <v>1134.1012960103999</v>
      </c>
      <c r="S1132" s="87">
        <v>100</v>
      </c>
      <c r="T1132" s="87">
        <v>1.2562550306319999</v>
      </c>
      <c r="U1132" s="87">
        <v>2.0736775398253999</v>
      </c>
      <c r="V1132" s="87">
        <v>1.6545801769538</v>
      </c>
      <c r="W1132" s="87">
        <f>+(S1132/100)*R1132</f>
        <v>1134.1012960103999</v>
      </c>
      <c r="Z1132" t="e">
        <v>#N/A</v>
      </c>
      <c r="AA1132" t="e">
        <v>#N/A</v>
      </c>
    </row>
    <row r="1133" spans="1:27">
      <c r="A1133" s="49" t="s">
        <v>1378</v>
      </c>
      <c r="B1133" s="49" t="s">
        <v>15</v>
      </c>
      <c r="C1133" s="49">
        <v>1354933</v>
      </c>
      <c r="D1133" s="49" t="s">
        <v>1379</v>
      </c>
      <c r="E1133" s="126">
        <f>+IF(F1133="x",1,0)+IF(G1133="x",0.25,0)+IF(H1133="x",1,0)+IF(I1133="x",0.3,0)+J1133</f>
        <v>3.5853881619628751</v>
      </c>
      <c r="F1133" s="85" t="s">
        <v>3212</v>
      </c>
      <c r="G1133" s="85"/>
      <c r="H1133" s="85"/>
      <c r="I1133" s="85"/>
      <c r="J1133" s="48">
        <f>0.75*(W1133/10000)</f>
        <v>2.5853881619628751</v>
      </c>
      <c r="K1133" s="48"/>
      <c r="L1133" s="89">
        <f>+L$5*E1133</f>
        <v>4282.145361778963</v>
      </c>
      <c r="M1133" s="89">
        <f>+M$5*E1133</f>
        <v>1215.7779578119137</v>
      </c>
      <c r="N1133" s="89">
        <f>+L1133+M1133</f>
        <v>5497.9233195908764</v>
      </c>
      <c r="O1133" s="89">
        <f>+O$5*E1133</f>
        <v>60788.897890595676</v>
      </c>
      <c r="P1133" s="72"/>
      <c r="Q1133" s="48"/>
      <c r="R1133" s="87">
        <v>34471.842159514003</v>
      </c>
      <c r="S1133" s="87">
        <v>100</v>
      </c>
      <c r="T1133" s="87">
        <v>0.83750337362288996</v>
      </c>
      <c r="U1133" s="87">
        <v>2.3584876060486</v>
      </c>
      <c r="V1133" s="87">
        <v>2.0751448814665001</v>
      </c>
      <c r="W1133" s="87">
        <v>34471.842159505002</v>
      </c>
      <c r="Z1133" t="e">
        <v>#N/A</v>
      </c>
      <c r="AA1133" t="e">
        <v>#N/A</v>
      </c>
    </row>
    <row r="1134" spans="1:27">
      <c r="A1134" s="52" t="s">
        <v>1380</v>
      </c>
      <c r="B1134" s="52" t="s">
        <v>8</v>
      </c>
      <c r="C1134" s="52">
        <v>5443828</v>
      </c>
      <c r="D1134" s="52" t="s">
        <v>1381</v>
      </c>
      <c r="E1134" s="80">
        <f>+IF(F1134="x",1,0)+IF(G1134="x",0.25,0)+IF(H1134="x",1,0)+IF(I1134="x",0.3,0)</f>
        <v>2.25</v>
      </c>
      <c r="F1134" s="80" t="s">
        <v>3212</v>
      </c>
      <c r="G1134" s="80" t="s">
        <v>3212</v>
      </c>
      <c r="H1134" s="80" t="s">
        <v>3212</v>
      </c>
      <c r="I1134" s="85"/>
      <c r="J1134" s="48"/>
      <c r="K1134" s="48"/>
      <c r="L1134" s="89">
        <f>+L$5*E1134</f>
        <v>2687.2479711451756</v>
      </c>
      <c r="M1134" s="89">
        <f>+M$5*E1134</f>
        <v>762.95795085662758</v>
      </c>
      <c r="N1134" s="89">
        <f>+L1134+M1134</f>
        <v>3450.2059220018032</v>
      </c>
      <c r="O1134" s="89">
        <f>+O$5*E1134</f>
        <v>38147.897542831379</v>
      </c>
      <c r="P1134" s="73">
        <v>1.484</v>
      </c>
      <c r="Q1134" s="48" t="s">
        <v>3228</v>
      </c>
      <c r="R1134" s="87">
        <v>865.65462149156997</v>
      </c>
      <c r="S1134" s="87">
        <v>100</v>
      </c>
      <c r="T1134" s="87">
        <v>0.71260327100753995</v>
      </c>
      <c r="U1134" s="87">
        <v>1.0960296392441</v>
      </c>
      <c r="V1134" s="87">
        <v>0.92862081574095001</v>
      </c>
      <c r="W1134" s="87">
        <f>+(S1134/100)*R1134</f>
        <v>865.65462149156997</v>
      </c>
      <c r="Z1134" t="e">
        <v>#N/A</v>
      </c>
      <c r="AA1134" t="e">
        <v>#N/A</v>
      </c>
    </row>
    <row r="1135" spans="1:27">
      <c r="A1135" s="52" t="s">
        <v>1398</v>
      </c>
      <c r="B1135" s="52" t="s">
        <v>8</v>
      </c>
      <c r="C1135" s="52">
        <v>5443833</v>
      </c>
      <c r="D1135" s="52" t="s">
        <v>1399</v>
      </c>
      <c r="E1135" s="80">
        <f>+IF(F1135="x",1,0)+IF(G1135="x",0.25,0)+IF(H1135="x",1,0)+IF(I1135="x",0.3,0)</f>
        <v>2.25</v>
      </c>
      <c r="F1135" s="80" t="s">
        <v>3212</v>
      </c>
      <c r="G1135" s="80" t="s">
        <v>3212</v>
      </c>
      <c r="H1135" s="80" t="s">
        <v>3212</v>
      </c>
      <c r="I1135" s="85"/>
      <c r="J1135" s="48"/>
      <c r="K1135" s="48"/>
      <c r="L1135" s="89">
        <f>+L$5*E1135</f>
        <v>2687.2479711451756</v>
      </c>
      <c r="M1135" s="89">
        <f>+M$5*E1135</f>
        <v>762.95795085662758</v>
      </c>
      <c r="N1135" s="89">
        <f>+L1135+M1135</f>
        <v>3450.2059220018032</v>
      </c>
      <c r="O1135" s="89">
        <f>+O$5*E1135</f>
        <v>38147.897542831379</v>
      </c>
      <c r="P1135" s="73">
        <v>1.6479999999999999</v>
      </c>
      <c r="Q1135" s="48" t="s">
        <v>3228</v>
      </c>
      <c r="R1135" s="87">
        <v>886.64589400526995</v>
      </c>
      <c r="S1135" s="87">
        <v>100</v>
      </c>
      <c r="T1135" s="87">
        <v>0.73951774835587003</v>
      </c>
      <c r="U1135" s="87">
        <v>0.99394387006759999</v>
      </c>
      <c r="V1135" s="87">
        <v>0.86480038028496997</v>
      </c>
      <c r="W1135" s="87">
        <f>+(S1135/100)*R1135</f>
        <v>886.64589400526995</v>
      </c>
      <c r="Z1135" t="e">
        <v>#N/A</v>
      </c>
      <c r="AA1135" t="e">
        <v>#N/A</v>
      </c>
    </row>
    <row r="1136" spans="1:27">
      <c r="A1136" s="52" t="s">
        <v>1382</v>
      </c>
      <c r="B1136" s="52" t="s">
        <v>8</v>
      </c>
      <c r="C1136" s="52">
        <v>5443837</v>
      </c>
      <c r="D1136" s="52" t="s">
        <v>1383</v>
      </c>
      <c r="E1136" s="80">
        <f>+IF(F1136="x",1,0)+IF(G1136="x",0.25,0)+IF(H1136="x",1,0)+IF(I1136="x",0.3,0)</f>
        <v>2.25</v>
      </c>
      <c r="F1136" s="80" t="s">
        <v>3212</v>
      </c>
      <c r="G1136" s="80" t="s">
        <v>3212</v>
      </c>
      <c r="H1136" s="80" t="s">
        <v>3212</v>
      </c>
      <c r="I1136" s="85"/>
      <c r="J1136" s="48"/>
      <c r="K1136" s="48"/>
      <c r="L1136" s="89">
        <f>+L$5*E1136</f>
        <v>2687.2479711451756</v>
      </c>
      <c r="M1136" s="89">
        <f>+M$5*E1136</f>
        <v>762.95795085662758</v>
      </c>
      <c r="N1136" s="89">
        <f>+L1136+M1136</f>
        <v>3450.2059220018032</v>
      </c>
      <c r="O1136" s="89">
        <f>+O$5*E1136</f>
        <v>38147.897542831379</v>
      </c>
      <c r="P1136" s="73">
        <v>1.86</v>
      </c>
      <c r="Q1136" s="48" t="s">
        <v>3228</v>
      </c>
      <c r="R1136" s="87">
        <v>753.46925399315001</v>
      </c>
      <c r="S1136" s="87">
        <v>100</v>
      </c>
      <c r="T1136" s="87">
        <v>0.40277120471000999</v>
      </c>
      <c r="U1136" s="87">
        <v>0.64815568923949995</v>
      </c>
      <c r="V1136" s="87">
        <v>0.50669347801249998</v>
      </c>
      <c r="W1136" s="87">
        <f>+(S1136/100)*R1136</f>
        <v>753.46925399315001</v>
      </c>
      <c r="Z1136" t="e">
        <v>#N/A</v>
      </c>
      <c r="AA1136" t="e">
        <v>#N/A</v>
      </c>
    </row>
    <row r="1137" spans="1:27">
      <c r="A1137" s="52" t="s">
        <v>1384</v>
      </c>
      <c r="B1137" s="52" t="s">
        <v>8</v>
      </c>
      <c r="C1137" s="52">
        <v>5443829</v>
      </c>
      <c r="D1137" s="52" t="s">
        <v>1385</v>
      </c>
      <c r="E1137" s="80">
        <f>+IF(F1137="x",1,0)+IF(G1137="x",0.25,0)+IF(H1137="x",1,0)+IF(I1137="x",0.3,0)</f>
        <v>2.25</v>
      </c>
      <c r="F1137" s="80" t="s">
        <v>3212</v>
      </c>
      <c r="G1137" s="80" t="s">
        <v>3212</v>
      </c>
      <c r="H1137" s="80" t="s">
        <v>3212</v>
      </c>
      <c r="I1137" s="85"/>
      <c r="J1137" s="48"/>
      <c r="K1137" s="48"/>
      <c r="L1137" s="89">
        <f>+L$5*E1137</f>
        <v>2687.2479711451756</v>
      </c>
      <c r="M1137" s="89">
        <f>+M$5*E1137</f>
        <v>762.95795085662758</v>
      </c>
      <c r="N1137" s="89">
        <f>+L1137+M1137</f>
        <v>3450.2059220018032</v>
      </c>
      <c r="O1137" s="89">
        <f>+O$5*E1137</f>
        <v>38147.897542831379</v>
      </c>
      <c r="P1137" s="73">
        <v>1.647</v>
      </c>
      <c r="Q1137" s="48" t="s">
        <v>3228</v>
      </c>
      <c r="R1137" s="87">
        <v>854.62883950180003</v>
      </c>
      <c r="S1137" s="87">
        <v>100</v>
      </c>
      <c r="T1137" s="87">
        <v>0.74645668268204002</v>
      </c>
      <c r="U1137" s="87">
        <v>1.0924551486969001</v>
      </c>
      <c r="V1137" s="87">
        <v>0.93669078066463995</v>
      </c>
      <c r="W1137" s="87">
        <f>+(S1137/100)*R1137</f>
        <v>854.62883950180003</v>
      </c>
      <c r="Z1137" t="e">
        <v>#N/A</v>
      </c>
      <c r="AA1137" t="e">
        <v>#N/A</v>
      </c>
    </row>
    <row r="1138" spans="1:27">
      <c r="A1138" s="52" t="s">
        <v>1386</v>
      </c>
      <c r="B1138" s="52" t="s">
        <v>8</v>
      </c>
      <c r="C1138" s="52">
        <v>5443836</v>
      </c>
      <c r="D1138" s="52" t="s">
        <v>1387</v>
      </c>
      <c r="E1138" s="80">
        <f>+IF(F1138="x",1,0)+IF(G1138="x",0.25,0)+IF(H1138="x",1,0)+IF(I1138="x",0.3,0)</f>
        <v>2.25</v>
      </c>
      <c r="F1138" s="80" t="s">
        <v>3212</v>
      </c>
      <c r="G1138" s="80" t="s">
        <v>3212</v>
      </c>
      <c r="H1138" s="80" t="s">
        <v>3212</v>
      </c>
      <c r="I1138" s="85"/>
      <c r="J1138" s="48"/>
      <c r="K1138" s="48"/>
      <c r="L1138" s="89">
        <f>+L$5*E1138</f>
        <v>2687.2479711451756</v>
      </c>
      <c r="M1138" s="89">
        <f>+M$5*E1138</f>
        <v>762.95795085662758</v>
      </c>
      <c r="N1138" s="89">
        <f>+L1138+M1138</f>
        <v>3450.2059220018032</v>
      </c>
      <c r="O1138" s="89">
        <f>+O$5*E1138</f>
        <v>38147.897542831379</v>
      </c>
      <c r="P1138" s="73">
        <v>1.855</v>
      </c>
      <c r="Q1138" s="48" t="s">
        <v>3228</v>
      </c>
      <c r="R1138" s="87">
        <v>808.53739400152995</v>
      </c>
      <c r="S1138" s="87">
        <v>100</v>
      </c>
      <c r="T1138" s="87">
        <v>0.38426747918129001</v>
      </c>
      <c r="U1138" s="87">
        <v>0.74183076620101995</v>
      </c>
      <c r="V1138" s="87">
        <v>0.52235305751279004</v>
      </c>
      <c r="W1138" s="87">
        <f>+(S1138/100)*R1138</f>
        <v>808.53739400152995</v>
      </c>
      <c r="Z1138" t="e">
        <v>#N/A</v>
      </c>
      <c r="AA1138" t="e">
        <v>#N/A</v>
      </c>
    </row>
    <row r="1139" spans="1:27">
      <c r="A1139" s="52" t="s">
        <v>1388</v>
      </c>
      <c r="B1139" s="52" t="s">
        <v>8</v>
      </c>
      <c r="C1139" s="52">
        <v>5443830</v>
      </c>
      <c r="D1139" s="52" t="s">
        <v>1389</v>
      </c>
      <c r="E1139" s="80">
        <f>+IF(F1139="x",1,0)+IF(G1139="x",0.25,0)+IF(H1139="x",1,0)+IF(I1139="x",0.3,0)</f>
        <v>2.25</v>
      </c>
      <c r="F1139" s="80" t="s">
        <v>3212</v>
      </c>
      <c r="G1139" s="80" t="s">
        <v>3212</v>
      </c>
      <c r="H1139" s="80" t="s">
        <v>3212</v>
      </c>
      <c r="I1139" s="85"/>
      <c r="J1139" s="48"/>
      <c r="K1139" s="48"/>
      <c r="L1139" s="89">
        <f>+L$5*E1139</f>
        <v>2687.2479711451756</v>
      </c>
      <c r="M1139" s="89">
        <f>+M$5*E1139</f>
        <v>762.95795085662758</v>
      </c>
      <c r="N1139" s="89">
        <f>+L1139+M1139</f>
        <v>3450.2059220018032</v>
      </c>
      <c r="O1139" s="89">
        <f>+O$5*E1139</f>
        <v>38147.897542831379</v>
      </c>
      <c r="P1139" s="73">
        <v>1.5149999999999999</v>
      </c>
      <c r="Q1139" s="48" t="s">
        <v>3228</v>
      </c>
      <c r="R1139" s="87">
        <v>697.94684148709996</v>
      </c>
      <c r="S1139" s="87">
        <v>100</v>
      </c>
      <c r="T1139" s="87">
        <v>0.78115111589431996</v>
      </c>
      <c r="U1139" s="87">
        <v>1.037469625473</v>
      </c>
      <c r="V1139" s="87">
        <v>0.93319730453445005</v>
      </c>
      <c r="W1139" s="87">
        <f>+(S1139/100)*R1139</f>
        <v>697.94684148709996</v>
      </c>
      <c r="Z1139" t="e">
        <v>#N/A</v>
      </c>
      <c r="AA1139" t="e">
        <v>#N/A</v>
      </c>
    </row>
    <row r="1140" spans="1:27">
      <c r="A1140" s="52" t="s">
        <v>1390</v>
      </c>
      <c r="B1140" s="52" t="s">
        <v>8</v>
      </c>
      <c r="C1140" s="52">
        <v>5443835</v>
      </c>
      <c r="D1140" s="52" t="s">
        <v>1391</v>
      </c>
      <c r="E1140" s="80">
        <f>+IF(F1140="x",1,0)+IF(G1140="x",0.25,0)+IF(H1140="x",1,0)+IF(I1140="x",0.3,0)</f>
        <v>2.5499999999999998</v>
      </c>
      <c r="F1140" s="80" t="s">
        <v>3212</v>
      </c>
      <c r="G1140" s="80" t="s">
        <v>3212</v>
      </c>
      <c r="H1140" s="80" t="s">
        <v>3212</v>
      </c>
      <c r="I1140" s="80" t="s">
        <v>3212</v>
      </c>
      <c r="J1140" s="48"/>
      <c r="K1140" s="48"/>
      <c r="L1140" s="89">
        <f>+L$5*E1140</f>
        <v>3045.5477006311989</v>
      </c>
      <c r="M1140" s="89">
        <f>+M$5*E1140</f>
        <v>864.68567763751116</v>
      </c>
      <c r="N1140" s="89">
        <f>+L1140+M1140</f>
        <v>3910.2333782687101</v>
      </c>
      <c r="O1140" s="89">
        <f>+O$5*E1140</f>
        <v>43234.283881875563</v>
      </c>
      <c r="P1140" s="73">
        <v>1.9159999999999999</v>
      </c>
      <c r="Q1140" s="48">
        <v>1.9259999999999999</v>
      </c>
      <c r="R1140" s="87">
        <v>1538.6496239996</v>
      </c>
      <c r="S1140" s="87">
        <v>100</v>
      </c>
      <c r="T1140" s="87">
        <v>0.13120815157890001</v>
      </c>
      <c r="U1140" s="87">
        <v>0.74656182527542003</v>
      </c>
      <c r="V1140" s="87">
        <v>0.42319703502644002</v>
      </c>
      <c r="W1140" s="87">
        <f>+(S1140/100)*R1140</f>
        <v>1538.6496239996</v>
      </c>
      <c r="Z1140" t="e">
        <v>#N/A</v>
      </c>
      <c r="AA1140" t="e">
        <v>#N/A</v>
      </c>
    </row>
    <row r="1141" spans="1:27">
      <c r="A1141" s="52" t="s">
        <v>1392</v>
      </c>
      <c r="B1141" s="52" t="s">
        <v>8</v>
      </c>
      <c r="C1141" s="52">
        <v>5443831</v>
      </c>
      <c r="D1141" s="52" t="s">
        <v>1393</v>
      </c>
      <c r="E1141" s="80">
        <f>+IF(F1141="x",1,0)+IF(G1141="x",0.25,0)+IF(H1141="x",1,0)+IF(I1141="x",0.3,0)</f>
        <v>2.5499999999999998</v>
      </c>
      <c r="F1141" s="80" t="s">
        <v>3212</v>
      </c>
      <c r="G1141" s="80" t="s">
        <v>3212</v>
      </c>
      <c r="H1141" s="80" t="s">
        <v>3212</v>
      </c>
      <c r="I1141" s="80" t="s">
        <v>3212</v>
      </c>
      <c r="J1141" s="48"/>
      <c r="K1141" s="48"/>
      <c r="L1141" s="89">
        <f>+L$5*E1141</f>
        <v>3045.5477006311989</v>
      </c>
      <c r="M1141" s="89">
        <f>+M$5*E1141</f>
        <v>864.68567763751116</v>
      </c>
      <c r="N1141" s="89">
        <f>+L1141+M1141</f>
        <v>3910.2333782687101</v>
      </c>
      <c r="O1141" s="89">
        <f>+O$5*E1141</f>
        <v>43234.283881875563</v>
      </c>
      <c r="P1141" s="73">
        <v>1.746</v>
      </c>
      <c r="Q1141" s="48">
        <v>1.4350000000000001</v>
      </c>
      <c r="R1141" s="87">
        <v>708.64074749576002</v>
      </c>
      <c r="S1141" s="87">
        <v>100</v>
      </c>
      <c r="T1141" s="87">
        <v>0.77873301506042003</v>
      </c>
      <c r="U1141" s="87">
        <v>1.0496652126312001</v>
      </c>
      <c r="V1141" s="87">
        <v>0.89586873345397999</v>
      </c>
      <c r="W1141" s="87">
        <f>+(S1141/100)*R1141</f>
        <v>708.64074749576002</v>
      </c>
      <c r="Z1141" t="e">
        <v>#N/A</v>
      </c>
      <c r="AA1141" t="e">
        <v>#N/A</v>
      </c>
    </row>
    <row r="1142" spans="1:27">
      <c r="A1142" s="52" t="s">
        <v>1394</v>
      </c>
      <c r="B1142" s="52" t="s">
        <v>8</v>
      </c>
      <c r="C1142" s="52">
        <v>5443834</v>
      </c>
      <c r="D1142" s="52" t="s">
        <v>1395</v>
      </c>
      <c r="E1142" s="80">
        <f>+IF(F1142="x",1,0)+IF(G1142="x",0.25,0)+IF(H1142="x",1,0)+IF(I1142="x",0.3,0)</f>
        <v>2.5499999999999998</v>
      </c>
      <c r="F1142" s="80" t="s">
        <v>3212</v>
      </c>
      <c r="G1142" s="80" t="s">
        <v>3212</v>
      </c>
      <c r="H1142" s="80" t="s">
        <v>3212</v>
      </c>
      <c r="I1142" s="80" t="s">
        <v>3212</v>
      </c>
      <c r="J1142" s="48"/>
      <c r="K1142" s="48"/>
      <c r="L1142" s="89">
        <f>+L$5*E1142</f>
        <v>3045.5477006311989</v>
      </c>
      <c r="M1142" s="89">
        <f>+M$5*E1142</f>
        <v>864.68567763751116</v>
      </c>
      <c r="N1142" s="89">
        <f>+L1142+M1142</f>
        <v>3910.2333782687101</v>
      </c>
      <c r="O1142" s="89">
        <f>+O$5*E1142</f>
        <v>43234.283881875563</v>
      </c>
      <c r="P1142" s="73">
        <v>1.6719999999999999</v>
      </c>
      <c r="Q1142" s="48">
        <v>1.6859999999999999</v>
      </c>
      <c r="R1142" s="87">
        <v>879.82274499667005</v>
      </c>
      <c r="S1142" s="87">
        <v>100</v>
      </c>
      <c r="T1142" s="87">
        <v>0.46154153347014998</v>
      </c>
      <c r="U1142" s="87">
        <v>0.95714670419693004</v>
      </c>
      <c r="V1142" s="87">
        <v>0.70370119694141997</v>
      </c>
      <c r="W1142" s="87">
        <f>+(S1142/100)*R1142</f>
        <v>879.82274499667005</v>
      </c>
      <c r="Z1142" t="e">
        <v>#N/A</v>
      </c>
      <c r="AA1142" t="e">
        <v>#N/A</v>
      </c>
    </row>
    <row r="1143" spans="1:27">
      <c r="A1143" s="52" t="s">
        <v>1396</v>
      </c>
      <c r="B1143" s="52" t="s">
        <v>8</v>
      </c>
      <c r="C1143" s="52">
        <v>5443832</v>
      </c>
      <c r="D1143" s="52" t="s">
        <v>1397</v>
      </c>
      <c r="E1143" s="80">
        <f>+IF(F1143="x",1,0)+IF(G1143="x",0.25,0)+IF(H1143="x",1,0)+IF(I1143="x",0.3,0)</f>
        <v>2.25</v>
      </c>
      <c r="F1143" s="80" t="s">
        <v>3212</v>
      </c>
      <c r="G1143" s="80" t="s">
        <v>3212</v>
      </c>
      <c r="H1143" s="80" t="s">
        <v>3212</v>
      </c>
      <c r="I1143" s="85"/>
      <c r="J1143" s="48"/>
      <c r="K1143" s="48"/>
      <c r="L1143" s="89">
        <f>+L$5*E1143</f>
        <v>2687.2479711451756</v>
      </c>
      <c r="M1143" s="89">
        <f>+M$5*E1143</f>
        <v>762.95795085662758</v>
      </c>
      <c r="N1143" s="89">
        <f>+L1143+M1143</f>
        <v>3450.2059220018032</v>
      </c>
      <c r="O1143" s="89">
        <f>+O$5*E1143</f>
        <v>38147.897542831379</v>
      </c>
      <c r="P1143" s="73">
        <v>1.502</v>
      </c>
      <c r="Q1143" s="48" t="s">
        <v>3228</v>
      </c>
      <c r="R1143" s="87">
        <v>835.79095349083002</v>
      </c>
      <c r="S1143" s="87">
        <v>100</v>
      </c>
      <c r="T1143" s="87">
        <v>0.78945678472518999</v>
      </c>
      <c r="U1143" s="87">
        <v>1.0376799106598</v>
      </c>
      <c r="V1143" s="87">
        <v>0.94017079830170003</v>
      </c>
      <c r="W1143" s="87">
        <f>+(S1143/100)*R1143</f>
        <v>835.79095349083002</v>
      </c>
      <c r="Z1143" t="e">
        <v>#N/A</v>
      </c>
      <c r="AA1143" t="e">
        <v>#N/A</v>
      </c>
    </row>
    <row r="1144" spans="1:27">
      <c r="A1144" s="52" t="s">
        <v>1400</v>
      </c>
      <c r="B1144" s="52" t="s">
        <v>8</v>
      </c>
      <c r="C1144" s="52">
        <v>5444208</v>
      </c>
      <c r="D1144" s="52" t="s">
        <v>1401</v>
      </c>
      <c r="E1144" s="80">
        <f>+IF(F1144="x",1,0)+IF(G1144="x",0.25,0)+IF(H1144="x",1,0)+IF(I1144="x",0.3,0)</f>
        <v>2.25</v>
      </c>
      <c r="F1144" s="80" t="s">
        <v>3212</v>
      </c>
      <c r="G1144" s="80" t="s">
        <v>3212</v>
      </c>
      <c r="H1144" s="80" t="s">
        <v>3212</v>
      </c>
      <c r="I1144" s="85"/>
      <c r="J1144" s="48"/>
      <c r="K1144" s="48"/>
      <c r="L1144" s="89">
        <f>+L$5*E1144</f>
        <v>2687.2479711451756</v>
      </c>
      <c r="M1144" s="89">
        <f>+M$5*E1144</f>
        <v>762.95795085662758</v>
      </c>
      <c r="N1144" s="89">
        <f>+L1144+M1144</f>
        <v>3450.2059220018032</v>
      </c>
      <c r="O1144" s="89">
        <f>+O$5*E1144</f>
        <v>38147.897542831379</v>
      </c>
      <c r="P1144" s="73">
        <v>0.41799999999999998</v>
      </c>
      <c r="Q1144" s="48" t="s">
        <v>3228</v>
      </c>
      <c r="R1144" s="87">
        <v>1095.3358005056</v>
      </c>
      <c r="S1144" s="87">
        <v>100</v>
      </c>
      <c r="T1144" s="87">
        <v>1.8621466159821001</v>
      </c>
      <c r="U1144" s="87">
        <v>2.1393868923186998</v>
      </c>
      <c r="V1144" s="87">
        <v>1.9983754893974</v>
      </c>
      <c r="W1144" s="87">
        <f>+(S1144/100)*R1144</f>
        <v>1095.3358005056</v>
      </c>
      <c r="Z1144" t="e">
        <v>#N/A</v>
      </c>
      <c r="AA1144" t="e">
        <v>#N/A</v>
      </c>
    </row>
    <row r="1145" spans="1:27">
      <c r="A1145" s="52" t="s">
        <v>1402</v>
      </c>
      <c r="B1145" s="52" t="s">
        <v>8</v>
      </c>
      <c r="C1145" s="52">
        <v>5444209</v>
      </c>
      <c r="D1145" s="52" t="s">
        <v>1403</v>
      </c>
      <c r="E1145" s="80">
        <f>+IF(F1145="x",1,0)+IF(G1145="x",0.25,0)+IF(H1145="x",1,0)+IF(I1145="x",0.3,0)</f>
        <v>2.25</v>
      </c>
      <c r="F1145" s="80" t="s">
        <v>3212</v>
      </c>
      <c r="G1145" s="80" t="s">
        <v>3212</v>
      </c>
      <c r="H1145" s="80" t="s">
        <v>3212</v>
      </c>
      <c r="I1145" s="85"/>
      <c r="J1145" s="48"/>
      <c r="K1145" s="48"/>
      <c r="L1145" s="89">
        <f>+L$5*E1145</f>
        <v>2687.2479711451756</v>
      </c>
      <c r="M1145" s="89">
        <f>+M$5*E1145</f>
        <v>762.95795085662758</v>
      </c>
      <c r="N1145" s="89">
        <f>+L1145+M1145</f>
        <v>3450.2059220018032</v>
      </c>
      <c r="O1145" s="89">
        <f>+O$5*E1145</f>
        <v>38147.897542831379</v>
      </c>
      <c r="P1145" s="73">
        <v>0.25</v>
      </c>
      <c r="Q1145" s="48" t="s">
        <v>3228</v>
      </c>
      <c r="R1145" s="87">
        <v>928.07494549841999</v>
      </c>
      <c r="S1145" s="87">
        <v>100</v>
      </c>
      <c r="T1145" s="87">
        <v>1.9363716840744001</v>
      </c>
      <c r="U1145" s="87">
        <v>2.1913235187531002</v>
      </c>
      <c r="V1145" s="87">
        <v>2.0730518934031998</v>
      </c>
      <c r="W1145" s="87">
        <f>+(S1145/100)*R1145</f>
        <v>928.07494549841999</v>
      </c>
      <c r="Z1145" t="e">
        <v>#N/A</v>
      </c>
      <c r="AA1145" t="e">
        <v>#N/A</v>
      </c>
    </row>
    <row r="1146" spans="1:27">
      <c r="A1146" s="52" t="s">
        <v>2695</v>
      </c>
      <c r="B1146" s="52" t="s">
        <v>24</v>
      </c>
      <c r="C1146" s="52">
        <v>5443470</v>
      </c>
      <c r="D1146" s="52" t="s">
        <v>2696</v>
      </c>
      <c r="E1146" s="80">
        <f>+IF(F1146="x",1,0)+IF(G1146="x",0.25,0)+IF(H1146="x",1,0)+IF(I1146="x",0.3,0)</f>
        <v>2.25</v>
      </c>
      <c r="F1146" s="80" t="s">
        <v>3212</v>
      </c>
      <c r="G1146" s="80" t="s">
        <v>3212</v>
      </c>
      <c r="H1146" s="80" t="s">
        <v>3212</v>
      </c>
      <c r="I1146" s="85"/>
      <c r="J1146" s="48"/>
      <c r="K1146" s="48"/>
      <c r="L1146" s="89">
        <f>+L$5*E1146</f>
        <v>2687.2479711451756</v>
      </c>
      <c r="M1146" s="89">
        <f>+M$5*E1146</f>
        <v>762.95795085662758</v>
      </c>
      <c r="N1146" s="89">
        <f>+L1146+M1146</f>
        <v>3450.2059220018032</v>
      </c>
      <c r="O1146" s="89">
        <f>+O$5*E1146</f>
        <v>38147.897542831379</v>
      </c>
      <c r="P1146" s="73">
        <v>1.3919999999999999</v>
      </c>
      <c r="Q1146" s="48" t="s">
        <v>3228</v>
      </c>
      <c r="R1146" s="87">
        <v>1015.3720440125001</v>
      </c>
      <c r="S1146" s="87">
        <v>100</v>
      </c>
      <c r="T1146" s="87">
        <v>0.82152289152144997</v>
      </c>
      <c r="U1146" s="87">
        <v>1.4328813552855999</v>
      </c>
      <c r="V1146" s="87">
        <v>1.1119492445732999</v>
      </c>
      <c r="W1146" s="87">
        <f>+(S1146/100)*R1146</f>
        <v>1015.3720440125001</v>
      </c>
      <c r="Z1146" t="e">
        <v>#N/A</v>
      </c>
      <c r="AA1146" t="e">
        <v>#N/A</v>
      </c>
    </row>
    <row r="1147" spans="1:27">
      <c r="A1147" s="61" t="s">
        <v>1404</v>
      </c>
      <c r="B1147" s="61" t="s">
        <v>8</v>
      </c>
      <c r="C1147" s="61">
        <v>5443724</v>
      </c>
      <c r="D1147" s="61" t="s">
        <v>1405</v>
      </c>
      <c r="E1147" s="80">
        <f>+IF(F1147="x",1,0)+IF(G1147="x",0.25,0)+IF(H1147="x",1,0)+IF(I1147="x",0.3,0)+J1147+K1147</f>
        <v>1</v>
      </c>
      <c r="F1147" s="80" t="s">
        <v>3212</v>
      </c>
      <c r="G1147" s="85"/>
      <c r="H1147" s="85"/>
      <c r="I1147" s="85"/>
      <c r="J1147" s="48"/>
      <c r="K1147" s="48"/>
      <c r="L1147" s="89">
        <f>+L$5*E1147</f>
        <v>1194.3324316200781</v>
      </c>
      <c r="M1147" s="89">
        <f>+M$5*E1147</f>
        <v>339.09242260294559</v>
      </c>
      <c r="N1147" s="89">
        <f>+L1147+M1147</f>
        <v>1533.4248542230237</v>
      </c>
      <c r="O1147" s="89">
        <f>+O$5*E1147</f>
        <v>16954.621130147279</v>
      </c>
      <c r="P1147" s="72"/>
      <c r="Q1147" s="48"/>
      <c r="R1147" s="87">
        <v>914.82661200741995</v>
      </c>
      <c r="S1147" s="87">
        <v>0</v>
      </c>
      <c r="T1147" s="87">
        <v>0</v>
      </c>
      <c r="U1147" s="87">
        <v>0</v>
      </c>
      <c r="V1147" s="87">
        <v>0</v>
      </c>
      <c r="W1147" s="87">
        <v>0</v>
      </c>
      <c r="Z1147" t="e">
        <v>#N/A</v>
      </c>
      <c r="AA1147" t="e">
        <v>#N/A</v>
      </c>
    </row>
    <row r="1148" spans="1:27">
      <c r="A1148" s="51" t="s">
        <v>1414</v>
      </c>
      <c r="B1148" s="51" t="s">
        <v>8</v>
      </c>
      <c r="C1148" s="51">
        <v>5443748</v>
      </c>
      <c r="D1148" s="51" t="s">
        <v>1415</v>
      </c>
      <c r="E1148" s="80">
        <f>+IF(F1148="x",1,0)+IF(G1148="x",0.25,0)+IF(H1148="x",1,0)+IF(I1148="x",0.3,0)</f>
        <v>1</v>
      </c>
      <c r="F1148" s="85" t="s">
        <v>3212</v>
      </c>
      <c r="G1148" s="85"/>
      <c r="H1148" s="85"/>
      <c r="I1148" s="85"/>
      <c r="J1148" s="48"/>
      <c r="K1148" s="48"/>
      <c r="L1148" s="89">
        <f>+L$5*E1148</f>
        <v>1194.3324316200781</v>
      </c>
      <c r="M1148" s="89">
        <f>+M$5*E1148</f>
        <v>339.09242260294559</v>
      </c>
      <c r="N1148" s="89">
        <f>+L1148+M1148</f>
        <v>1533.4248542230237</v>
      </c>
      <c r="O1148" s="89">
        <f>+O$5*E1148</f>
        <v>16954.621130147279</v>
      </c>
      <c r="P1148" s="73" t="e">
        <v>#N/A</v>
      </c>
      <c r="Q1148" s="48" t="e">
        <v>#N/A</v>
      </c>
      <c r="R1148" s="87">
        <v>635.53815300357996</v>
      </c>
      <c r="S1148" s="87">
        <v>0</v>
      </c>
      <c r="T1148" s="87">
        <v>0</v>
      </c>
      <c r="U1148" s="87">
        <v>0</v>
      </c>
      <c r="V1148" s="87">
        <v>0</v>
      </c>
      <c r="W1148" s="87">
        <f>+(S1148/100)*R1148</f>
        <v>0</v>
      </c>
      <c r="Z1148" t="e">
        <v>#N/A</v>
      </c>
      <c r="AA1148" t="e">
        <v>#N/A</v>
      </c>
    </row>
    <row r="1149" spans="1:27">
      <c r="A1149" s="51" t="s">
        <v>1406</v>
      </c>
      <c r="B1149" s="51" t="s">
        <v>8</v>
      </c>
      <c r="C1149" s="51">
        <v>5443752</v>
      </c>
      <c r="D1149" s="51" t="s">
        <v>1407</v>
      </c>
      <c r="E1149" s="80">
        <f>+IF(F1149="x",1,0)+IF(G1149="x",0.25,0)+IF(H1149="x",1,0)+IF(I1149="x",0.3,0)</f>
        <v>1</v>
      </c>
      <c r="F1149" s="85" t="s">
        <v>3212</v>
      </c>
      <c r="G1149" s="85"/>
      <c r="H1149" s="85"/>
      <c r="I1149" s="85"/>
      <c r="J1149" s="48"/>
      <c r="K1149" s="48"/>
      <c r="L1149" s="89">
        <f>+L$5*E1149</f>
        <v>1194.3324316200781</v>
      </c>
      <c r="M1149" s="89">
        <f>+M$5*E1149</f>
        <v>339.09242260294559</v>
      </c>
      <c r="N1149" s="89">
        <f>+L1149+M1149</f>
        <v>1533.4248542230237</v>
      </c>
      <c r="O1149" s="89">
        <f>+O$5*E1149</f>
        <v>16954.621130147279</v>
      </c>
      <c r="P1149" s="73" t="e">
        <v>#N/A</v>
      </c>
      <c r="Q1149" s="48" t="e">
        <v>#N/A</v>
      </c>
      <c r="R1149" s="87">
        <v>447.38542599574998</v>
      </c>
      <c r="S1149" s="87">
        <v>0</v>
      </c>
      <c r="T1149" s="87">
        <v>0</v>
      </c>
      <c r="U1149" s="87">
        <v>0</v>
      </c>
      <c r="V1149" s="87">
        <v>0</v>
      </c>
      <c r="W1149" s="87">
        <f>+(S1149/100)*R1149</f>
        <v>0</v>
      </c>
      <c r="Z1149" t="e">
        <v>#N/A</v>
      </c>
      <c r="AA1149" t="e">
        <v>#N/A</v>
      </c>
    </row>
    <row r="1150" spans="1:27">
      <c r="A1150" s="51" t="s">
        <v>1408</v>
      </c>
      <c r="B1150" s="51" t="s">
        <v>8</v>
      </c>
      <c r="C1150" s="51">
        <v>5443751</v>
      </c>
      <c r="D1150" s="51" t="s">
        <v>1409</v>
      </c>
      <c r="E1150" s="80">
        <f>+IF(F1150="x",1,0)+IF(G1150="x",0.25,0)+IF(H1150="x",1,0)+IF(I1150="x",0.3,0)</f>
        <v>1</v>
      </c>
      <c r="F1150" s="85" t="s">
        <v>3212</v>
      </c>
      <c r="G1150" s="85"/>
      <c r="H1150" s="85"/>
      <c r="I1150" s="85"/>
      <c r="J1150" s="48"/>
      <c r="K1150" s="48"/>
      <c r="L1150" s="89">
        <f>+L$5*E1150</f>
        <v>1194.3324316200781</v>
      </c>
      <c r="M1150" s="89">
        <f>+M$5*E1150</f>
        <v>339.09242260294559</v>
      </c>
      <c r="N1150" s="89">
        <f>+L1150+M1150</f>
        <v>1533.4248542230237</v>
      </c>
      <c r="O1150" s="89">
        <f>+O$5*E1150</f>
        <v>16954.621130147279</v>
      </c>
      <c r="P1150" s="73" t="e">
        <v>#N/A</v>
      </c>
      <c r="Q1150" s="48" t="e">
        <v>#N/A</v>
      </c>
      <c r="R1150" s="87">
        <v>614.16078999532999</v>
      </c>
      <c r="S1150" s="87">
        <v>0</v>
      </c>
      <c r="T1150" s="87">
        <v>0</v>
      </c>
      <c r="U1150" s="87">
        <v>0</v>
      </c>
      <c r="V1150" s="87">
        <v>0</v>
      </c>
      <c r="W1150" s="87">
        <f>+(S1150/100)*R1150</f>
        <v>0</v>
      </c>
      <c r="Z1150" t="e">
        <v>#N/A</v>
      </c>
      <c r="AA1150" t="e">
        <v>#N/A</v>
      </c>
    </row>
    <row r="1151" spans="1:27">
      <c r="A1151" s="51" t="s">
        <v>1410</v>
      </c>
      <c r="B1151" s="51" t="s">
        <v>8</v>
      </c>
      <c r="C1151" s="51">
        <v>5443750</v>
      </c>
      <c r="D1151" s="51" t="s">
        <v>1411</v>
      </c>
      <c r="E1151" s="80">
        <f>+IF(F1151="x",1,0)+IF(G1151="x",0.25,0)+IF(H1151="x",1,0)+IF(I1151="x",0.3,0)</f>
        <v>1</v>
      </c>
      <c r="F1151" s="85" t="s">
        <v>3212</v>
      </c>
      <c r="G1151" s="85"/>
      <c r="H1151" s="85"/>
      <c r="I1151" s="85"/>
      <c r="J1151" s="48"/>
      <c r="K1151" s="48"/>
      <c r="L1151" s="89">
        <f>+L$5*E1151</f>
        <v>1194.3324316200781</v>
      </c>
      <c r="M1151" s="89">
        <f>+M$5*E1151</f>
        <v>339.09242260294559</v>
      </c>
      <c r="N1151" s="89">
        <f>+L1151+M1151</f>
        <v>1533.4248542230237</v>
      </c>
      <c r="O1151" s="89">
        <f>+O$5*E1151</f>
        <v>16954.621130147279</v>
      </c>
      <c r="P1151" s="73" t="e">
        <v>#N/A</v>
      </c>
      <c r="Q1151" s="48" t="e">
        <v>#N/A</v>
      </c>
      <c r="R1151" s="87">
        <v>652.28661550318998</v>
      </c>
      <c r="S1151" s="87">
        <v>0</v>
      </c>
      <c r="T1151" s="87">
        <v>0</v>
      </c>
      <c r="U1151" s="87">
        <v>0</v>
      </c>
      <c r="V1151" s="87">
        <v>0</v>
      </c>
      <c r="W1151" s="87">
        <f>+(S1151/100)*R1151</f>
        <v>0</v>
      </c>
      <c r="Z1151" t="e">
        <v>#N/A</v>
      </c>
      <c r="AA1151" t="e">
        <v>#N/A</v>
      </c>
    </row>
    <row r="1152" spans="1:27">
      <c r="A1152" s="51" t="s">
        <v>1412</v>
      </c>
      <c r="B1152" s="51" t="s">
        <v>8</v>
      </c>
      <c r="C1152" s="51">
        <v>5443749</v>
      </c>
      <c r="D1152" s="51" t="s">
        <v>1413</v>
      </c>
      <c r="E1152" s="80">
        <f>+IF(F1152="x",1,0)+IF(G1152="x",0.25,0)+IF(H1152="x",1,0)+IF(I1152="x",0.3,0)</f>
        <v>1</v>
      </c>
      <c r="F1152" s="85" t="s">
        <v>3212</v>
      </c>
      <c r="G1152" s="85"/>
      <c r="H1152" s="85"/>
      <c r="I1152" s="85"/>
      <c r="J1152" s="48"/>
      <c r="K1152" s="48"/>
      <c r="L1152" s="89">
        <f>+L$5*E1152</f>
        <v>1194.3324316200781</v>
      </c>
      <c r="M1152" s="89">
        <f>+M$5*E1152</f>
        <v>339.09242260294559</v>
      </c>
      <c r="N1152" s="89">
        <f>+L1152+M1152</f>
        <v>1533.4248542230237</v>
      </c>
      <c r="O1152" s="89">
        <f>+O$5*E1152</f>
        <v>16954.621130147279</v>
      </c>
      <c r="P1152" s="73" t="e">
        <v>#N/A</v>
      </c>
      <c r="Q1152" s="48" t="e">
        <v>#N/A</v>
      </c>
      <c r="R1152" s="87">
        <v>666.89950699675001</v>
      </c>
      <c r="S1152" s="87">
        <v>0</v>
      </c>
      <c r="T1152" s="87">
        <v>0</v>
      </c>
      <c r="U1152" s="87">
        <v>0</v>
      </c>
      <c r="V1152" s="87">
        <v>0</v>
      </c>
      <c r="W1152" s="87">
        <f>+(S1152/100)*R1152</f>
        <v>0</v>
      </c>
      <c r="Z1152" t="e">
        <v>#N/A</v>
      </c>
      <c r="AA1152" t="e">
        <v>#N/A</v>
      </c>
    </row>
    <row r="1153" spans="1:27">
      <c r="A1153" s="51" t="s">
        <v>1423</v>
      </c>
      <c r="B1153" s="51" t="s">
        <v>8</v>
      </c>
      <c r="C1153" s="51">
        <v>5444790</v>
      </c>
      <c r="D1153" s="51" t="s">
        <v>1424</v>
      </c>
      <c r="E1153" s="80">
        <f>+IF(F1153="x",1,0)+IF(G1153="x",0.25,0)+IF(H1153="x",1,0)+IF(I1153="x",0.3,0)</f>
        <v>1</v>
      </c>
      <c r="F1153" s="85" t="s">
        <v>3212</v>
      </c>
      <c r="G1153" s="85"/>
      <c r="H1153" s="85"/>
      <c r="I1153" s="85"/>
      <c r="J1153" s="48"/>
      <c r="K1153" s="48"/>
      <c r="L1153" s="89">
        <f>+L$5*E1153</f>
        <v>1194.3324316200781</v>
      </c>
      <c r="M1153" s="89">
        <f>+M$5*E1153</f>
        <v>339.09242260294559</v>
      </c>
      <c r="N1153" s="89">
        <f>+L1153+M1153</f>
        <v>1533.4248542230237</v>
      </c>
      <c r="O1153" s="89">
        <f>+O$5*E1153</f>
        <v>16954.621130147279</v>
      </c>
      <c r="P1153" s="73" t="e">
        <v>#N/A</v>
      </c>
      <c r="Q1153" s="48" t="e">
        <v>#N/A</v>
      </c>
      <c r="R1153" s="87">
        <v>1088.0067270084</v>
      </c>
      <c r="S1153" s="87">
        <v>0</v>
      </c>
      <c r="T1153" s="87">
        <v>0</v>
      </c>
      <c r="U1153" s="87">
        <v>0</v>
      </c>
      <c r="V1153" s="87">
        <v>0</v>
      </c>
      <c r="W1153" s="87">
        <f>+(S1153/100)*R1153</f>
        <v>0</v>
      </c>
      <c r="Z1153" t="e">
        <v>#N/A</v>
      </c>
      <c r="AA1153" t="e">
        <v>#N/A</v>
      </c>
    </row>
    <row r="1154" spans="1:27">
      <c r="A1154" s="51" t="s">
        <v>2840</v>
      </c>
      <c r="B1154" s="51" t="s">
        <v>8</v>
      </c>
      <c r="C1154" s="51">
        <v>5444784</v>
      </c>
      <c r="D1154" s="51" t="s">
        <v>2841</v>
      </c>
      <c r="E1154" s="80">
        <f>+IF(F1154="x",1,0)+IF(G1154="x",0.25,0)+IF(H1154="x",1,0)+IF(I1154="x",0.3,0)</f>
        <v>1</v>
      </c>
      <c r="F1154" s="85" t="s">
        <v>3212</v>
      </c>
      <c r="G1154" s="85"/>
      <c r="H1154" s="85"/>
      <c r="I1154" s="85"/>
      <c r="J1154" s="48"/>
      <c r="K1154" s="48"/>
      <c r="L1154" s="89">
        <f>+L$5*E1154</f>
        <v>1194.3324316200781</v>
      </c>
      <c r="M1154" s="89">
        <f>+M$5*E1154</f>
        <v>339.09242260294559</v>
      </c>
      <c r="N1154" s="89">
        <f>+L1154+M1154</f>
        <v>1533.4248542230237</v>
      </c>
      <c r="O1154" s="89">
        <f>+O$5*E1154</f>
        <v>16954.621130147279</v>
      </c>
      <c r="P1154" s="73" t="e">
        <v>#N/A</v>
      </c>
      <c r="Q1154" s="48" t="e">
        <v>#N/A</v>
      </c>
      <c r="R1154" s="87">
        <v>1032.4800369837001</v>
      </c>
      <c r="S1154" s="87">
        <v>0</v>
      </c>
      <c r="T1154" s="87">
        <v>0</v>
      </c>
      <c r="U1154" s="87">
        <v>0</v>
      </c>
      <c r="V1154" s="87">
        <v>0</v>
      </c>
      <c r="W1154" s="87">
        <f>+(S1154/100)*R1154</f>
        <v>0</v>
      </c>
      <c r="Z1154" t="e">
        <v>#N/A</v>
      </c>
      <c r="AA1154" t="e">
        <v>#N/A</v>
      </c>
    </row>
    <row r="1155" spans="1:27">
      <c r="A1155" s="51" t="s">
        <v>1425</v>
      </c>
      <c r="B1155" s="51" t="s">
        <v>8</v>
      </c>
      <c r="C1155" s="51">
        <v>5444789</v>
      </c>
      <c r="D1155" s="51" t="s">
        <v>1426</v>
      </c>
      <c r="E1155" s="80">
        <f>+IF(F1155="x",1,0)+IF(G1155="x",0.25,0)+IF(H1155="x",1,0)+IF(I1155="x",0.3,0)</f>
        <v>1</v>
      </c>
      <c r="F1155" s="85" t="s">
        <v>3212</v>
      </c>
      <c r="G1155" s="85"/>
      <c r="H1155" s="85"/>
      <c r="I1155" s="85"/>
      <c r="J1155" s="48"/>
      <c r="K1155" s="48"/>
      <c r="L1155" s="89">
        <f>+L$5*E1155</f>
        <v>1194.3324316200781</v>
      </c>
      <c r="M1155" s="89">
        <f>+M$5*E1155</f>
        <v>339.09242260294559</v>
      </c>
      <c r="N1155" s="89">
        <f>+L1155+M1155</f>
        <v>1533.4248542230237</v>
      </c>
      <c r="O1155" s="89">
        <f>+O$5*E1155</f>
        <v>16954.621130147279</v>
      </c>
      <c r="P1155" s="73" t="e">
        <v>#N/A</v>
      </c>
      <c r="Q1155" s="48" t="e">
        <v>#N/A</v>
      </c>
      <c r="R1155" s="87">
        <v>722.07328800718005</v>
      </c>
      <c r="S1155" s="87">
        <v>0</v>
      </c>
      <c r="T1155" s="87">
        <v>0</v>
      </c>
      <c r="U1155" s="87">
        <v>0</v>
      </c>
      <c r="V1155" s="87">
        <v>0</v>
      </c>
      <c r="W1155" s="87">
        <f>+(S1155/100)*R1155</f>
        <v>0</v>
      </c>
      <c r="Z1155" t="e">
        <v>#N/A</v>
      </c>
      <c r="AA1155" t="e">
        <v>#N/A</v>
      </c>
    </row>
    <row r="1156" spans="1:27">
      <c r="A1156" s="51" t="s">
        <v>2992</v>
      </c>
      <c r="B1156" s="51" t="s">
        <v>8</v>
      </c>
      <c r="C1156" s="51">
        <v>5443942</v>
      </c>
      <c r="D1156" s="51" t="s">
        <v>2993</v>
      </c>
      <c r="E1156" s="80">
        <f>+IF(F1156="x",1,0)+IF(G1156="x",0.25,0)+IF(H1156="x",1,0)+IF(I1156="x",0.3,0)</f>
        <v>1</v>
      </c>
      <c r="F1156" s="85" t="s">
        <v>3212</v>
      </c>
      <c r="G1156" s="85"/>
      <c r="H1156" s="85"/>
      <c r="I1156" s="85"/>
      <c r="J1156" s="48"/>
      <c r="K1156" s="48"/>
      <c r="L1156" s="89">
        <f>+L$5*E1156</f>
        <v>1194.3324316200781</v>
      </c>
      <c r="M1156" s="89">
        <f>+M$5*E1156</f>
        <v>339.09242260294559</v>
      </c>
      <c r="N1156" s="89">
        <f>+L1156+M1156</f>
        <v>1533.4248542230237</v>
      </c>
      <c r="O1156" s="89">
        <f>+O$5*E1156</f>
        <v>16954.621130147279</v>
      </c>
      <c r="P1156" s="73" t="e">
        <v>#N/A</v>
      </c>
      <c r="Q1156" s="48" t="e">
        <v>#N/A</v>
      </c>
      <c r="R1156" s="87">
        <v>1509.4200940291</v>
      </c>
      <c r="S1156" s="87">
        <v>0</v>
      </c>
      <c r="T1156" s="87">
        <v>0</v>
      </c>
      <c r="U1156" s="87">
        <v>0</v>
      </c>
      <c r="V1156" s="87">
        <v>0</v>
      </c>
      <c r="W1156" s="87">
        <f>+(S1156/100)*R1156</f>
        <v>0</v>
      </c>
      <c r="Z1156" t="e">
        <v>#N/A</v>
      </c>
      <c r="AA1156" t="e">
        <v>#N/A</v>
      </c>
    </row>
    <row r="1157" spans="1:27">
      <c r="A1157" s="51" t="s">
        <v>1427</v>
      </c>
      <c r="B1157" s="51" t="s">
        <v>8</v>
      </c>
      <c r="C1157" s="51">
        <v>5443938</v>
      </c>
      <c r="D1157" s="51" t="s">
        <v>1428</v>
      </c>
      <c r="E1157" s="80">
        <f>+IF(F1157="x",1,0)+IF(G1157="x",0.25,0)+IF(H1157="x",1,0)+IF(I1157="x",0.3,0)</f>
        <v>1</v>
      </c>
      <c r="F1157" s="85" t="s">
        <v>3212</v>
      </c>
      <c r="G1157" s="85"/>
      <c r="H1157" s="85"/>
      <c r="I1157" s="85"/>
      <c r="J1157" s="48"/>
      <c r="K1157" s="48"/>
      <c r="L1157" s="89">
        <f>+L$5*E1157</f>
        <v>1194.3324316200781</v>
      </c>
      <c r="M1157" s="89">
        <f>+M$5*E1157</f>
        <v>339.09242260294559</v>
      </c>
      <c r="N1157" s="89">
        <f>+L1157+M1157</f>
        <v>1533.4248542230237</v>
      </c>
      <c r="O1157" s="89">
        <f>+O$5*E1157</f>
        <v>16954.621130147279</v>
      </c>
      <c r="P1157" s="73" t="e">
        <v>#N/A</v>
      </c>
      <c r="Q1157" s="48" t="e">
        <v>#N/A</v>
      </c>
      <c r="R1157" s="87">
        <v>4337.0261669879001</v>
      </c>
      <c r="S1157" s="87">
        <v>0</v>
      </c>
      <c r="T1157" s="87">
        <v>0</v>
      </c>
      <c r="U1157" s="87">
        <v>0</v>
      </c>
      <c r="V1157" s="87">
        <v>0</v>
      </c>
      <c r="W1157" s="87">
        <f>+(S1157/100)*R1157</f>
        <v>0</v>
      </c>
      <c r="Z1157" t="e">
        <v>#N/A</v>
      </c>
      <c r="AA1157" t="e">
        <v>#N/A</v>
      </c>
    </row>
    <row r="1158" spans="1:27">
      <c r="A1158" s="51" t="s">
        <v>1417</v>
      </c>
      <c r="B1158" s="51" t="s">
        <v>24</v>
      </c>
      <c r="C1158" s="51">
        <v>5443429</v>
      </c>
      <c r="D1158" s="51" t="s">
        <v>1416</v>
      </c>
      <c r="E1158" s="80">
        <f>+IF(F1158="x",1,0)+IF(G1158="x",0.25,0)+IF(H1158="x",1,0)+IF(I1158="x",0.3,0)</f>
        <v>1</v>
      </c>
      <c r="F1158" s="85" t="s">
        <v>3212</v>
      </c>
      <c r="G1158" s="85"/>
      <c r="H1158" s="85"/>
      <c r="I1158" s="85"/>
      <c r="J1158" s="48"/>
      <c r="K1158" s="48"/>
      <c r="L1158" s="89">
        <f>+L$5*E1158</f>
        <v>1194.3324316200781</v>
      </c>
      <c r="M1158" s="89">
        <f>+M$5*E1158</f>
        <v>339.09242260294559</v>
      </c>
      <c r="N1158" s="89">
        <f>+L1158+M1158</f>
        <v>1533.4248542230237</v>
      </c>
      <c r="O1158" s="89">
        <f>+O$5*E1158</f>
        <v>16954.621130147279</v>
      </c>
      <c r="P1158" s="73" t="e">
        <v>#N/A</v>
      </c>
      <c r="Q1158" s="48" t="e">
        <v>#N/A</v>
      </c>
      <c r="R1158" s="87">
        <v>106.72301400288001</v>
      </c>
      <c r="S1158" s="87">
        <v>0</v>
      </c>
      <c r="T1158" s="87">
        <v>0</v>
      </c>
      <c r="U1158" s="87">
        <v>0</v>
      </c>
      <c r="V1158" s="87">
        <v>0</v>
      </c>
      <c r="W1158" s="87">
        <f>+(S1158/100)*R1158</f>
        <v>0</v>
      </c>
      <c r="Z1158" t="e">
        <v>#N/A</v>
      </c>
      <c r="AA1158" t="e">
        <v>#N/A</v>
      </c>
    </row>
    <row r="1159" spans="1:27">
      <c r="A1159" s="51" t="s">
        <v>1418</v>
      </c>
      <c r="B1159" s="51" t="s">
        <v>24</v>
      </c>
      <c r="C1159" s="51">
        <v>5443424</v>
      </c>
      <c r="D1159" s="51" t="s">
        <v>1419</v>
      </c>
      <c r="E1159" s="80">
        <f>+IF(F1159="x",1,0)+IF(G1159="x",0.25,0)+IF(H1159="x",1,0)+IF(I1159="x",0.3,0)</f>
        <v>1</v>
      </c>
      <c r="F1159" s="85" t="s">
        <v>3212</v>
      </c>
      <c r="G1159" s="85"/>
      <c r="H1159" s="85"/>
      <c r="I1159" s="85"/>
      <c r="J1159" s="48"/>
      <c r="K1159" s="48"/>
      <c r="L1159" s="89">
        <f>+L$5*E1159</f>
        <v>1194.3324316200781</v>
      </c>
      <c r="M1159" s="89">
        <f>+M$5*E1159</f>
        <v>339.09242260294559</v>
      </c>
      <c r="N1159" s="89">
        <f>+L1159+M1159</f>
        <v>1533.4248542230237</v>
      </c>
      <c r="O1159" s="89">
        <f>+O$5*E1159</f>
        <v>16954.621130147279</v>
      </c>
      <c r="P1159" s="73" t="e">
        <v>#N/A</v>
      </c>
      <c r="Q1159" s="48" t="e">
        <v>#N/A</v>
      </c>
      <c r="R1159" s="87">
        <v>600.99180499987995</v>
      </c>
      <c r="S1159" s="87">
        <v>0</v>
      </c>
      <c r="T1159" s="87">
        <v>0</v>
      </c>
      <c r="U1159" s="87">
        <v>0</v>
      </c>
      <c r="V1159" s="87">
        <v>0</v>
      </c>
      <c r="W1159" s="87">
        <f>+(S1159/100)*R1159</f>
        <v>0</v>
      </c>
      <c r="Z1159" t="e">
        <v>#N/A</v>
      </c>
      <c r="AA1159" t="e">
        <v>#N/A</v>
      </c>
    </row>
    <row r="1160" spans="1:27">
      <c r="A1160" s="51" t="s">
        <v>1420</v>
      </c>
      <c r="B1160" s="51" t="s">
        <v>24</v>
      </c>
      <c r="C1160" s="51">
        <v>5443432</v>
      </c>
      <c r="D1160" s="51" t="s">
        <v>1421</v>
      </c>
      <c r="E1160" s="80">
        <f>+IF(F1160="x",1,0)+IF(G1160="x",0.25,0)+IF(H1160="x",1,0)+IF(I1160="x",0.3,0)</f>
        <v>1</v>
      </c>
      <c r="F1160" s="85" t="s">
        <v>3212</v>
      </c>
      <c r="G1160" s="85"/>
      <c r="H1160" s="85"/>
      <c r="I1160" s="85"/>
      <c r="J1160" s="48"/>
      <c r="K1160" s="48"/>
      <c r="L1160" s="89">
        <f>+L$5*E1160</f>
        <v>1194.3324316200781</v>
      </c>
      <c r="M1160" s="89">
        <f>+M$5*E1160</f>
        <v>339.09242260294559</v>
      </c>
      <c r="N1160" s="89">
        <f>+L1160+M1160</f>
        <v>1533.4248542230237</v>
      </c>
      <c r="O1160" s="89">
        <f>+O$5*E1160</f>
        <v>16954.621130147279</v>
      </c>
      <c r="P1160" s="73" t="e">
        <v>#N/A</v>
      </c>
      <c r="Q1160" s="48" t="e">
        <v>#N/A</v>
      </c>
      <c r="R1160" s="87">
        <v>683.24660900487004</v>
      </c>
      <c r="S1160" s="87">
        <v>0</v>
      </c>
      <c r="T1160" s="87">
        <v>0</v>
      </c>
      <c r="U1160" s="87">
        <v>0</v>
      </c>
      <c r="V1160" s="87">
        <v>0</v>
      </c>
      <c r="W1160" s="87">
        <f>+(S1160/100)*R1160</f>
        <v>0</v>
      </c>
      <c r="Z1160" t="e">
        <v>#N/A</v>
      </c>
      <c r="AA1160" t="e">
        <v>#N/A</v>
      </c>
    </row>
    <row r="1161" spans="1:27">
      <c r="A1161" s="51" t="s">
        <v>2990</v>
      </c>
      <c r="B1161" s="51" t="s">
        <v>8</v>
      </c>
      <c r="C1161" s="51">
        <v>5443943</v>
      </c>
      <c r="D1161" s="51" t="s">
        <v>2991</v>
      </c>
      <c r="E1161" s="80">
        <f>+IF(F1161="x",1,0)+IF(G1161="x",0.25,0)+IF(H1161="x",1,0)+IF(I1161="x",0.3,0)</f>
        <v>1</v>
      </c>
      <c r="F1161" s="85" t="s">
        <v>3212</v>
      </c>
      <c r="G1161" s="85"/>
      <c r="H1161" s="85"/>
      <c r="I1161" s="85"/>
      <c r="J1161" s="48"/>
      <c r="K1161" s="48"/>
      <c r="L1161" s="89">
        <f>+L$5*E1161</f>
        <v>1194.3324316200781</v>
      </c>
      <c r="M1161" s="89">
        <f>+M$5*E1161</f>
        <v>339.09242260294559</v>
      </c>
      <c r="N1161" s="89">
        <f>+L1161+M1161</f>
        <v>1533.4248542230237</v>
      </c>
      <c r="O1161" s="89">
        <f>+O$5*E1161</f>
        <v>16954.621130147279</v>
      </c>
      <c r="P1161" s="73" t="e">
        <v>#N/A</v>
      </c>
      <c r="Q1161" s="48" t="e">
        <v>#N/A</v>
      </c>
      <c r="R1161" s="87">
        <v>1247.2105434928999</v>
      </c>
      <c r="S1161" s="87">
        <v>0</v>
      </c>
      <c r="T1161" s="87">
        <v>0</v>
      </c>
      <c r="U1161" s="87">
        <v>0</v>
      </c>
      <c r="V1161" s="87">
        <v>0</v>
      </c>
      <c r="W1161" s="87">
        <f>+(S1161/100)*R1161</f>
        <v>0</v>
      </c>
      <c r="Z1161" t="e">
        <v>#N/A</v>
      </c>
      <c r="AA1161" t="e">
        <v>#N/A</v>
      </c>
    </row>
    <row r="1162" spans="1:27">
      <c r="A1162" s="53" t="s">
        <v>270</v>
      </c>
      <c r="B1162" s="53" t="s">
        <v>8</v>
      </c>
      <c r="C1162" s="53">
        <v>100097051</v>
      </c>
      <c r="D1162" s="53" t="s">
        <v>3191</v>
      </c>
      <c r="E1162" s="80">
        <f>+IF(F1162="x",1,0)+IF(G1162="x",0.25,0)+IF(H1162="x",1,0)+IF(I1162="x",0.3,0)</f>
        <v>1.25</v>
      </c>
      <c r="F1162" s="85" t="s">
        <v>3212</v>
      </c>
      <c r="G1162" s="85" t="s">
        <v>3212</v>
      </c>
      <c r="H1162" s="85"/>
      <c r="I1162" s="85"/>
      <c r="J1162" s="81">
        <v>0</v>
      </c>
      <c r="K1162" s="48"/>
      <c r="L1162" s="89">
        <f>+L$5*E1162</f>
        <v>1492.9155395250975</v>
      </c>
      <c r="M1162" s="89">
        <f>+M$5*E1162</f>
        <v>423.86552825368199</v>
      </c>
      <c r="N1162" s="89">
        <f>+L1162+M1162</f>
        <v>1916.7810677787795</v>
      </c>
      <c r="O1162" s="89">
        <f>+O$5*E1162</f>
        <v>21193.276412684099</v>
      </c>
      <c r="P1162" s="72"/>
      <c r="Q1162" s="48"/>
      <c r="R1162" s="87">
        <v>463.78388649734001</v>
      </c>
      <c r="S1162" s="87">
        <v>66.124200000000002</v>
      </c>
      <c r="T1162" s="87">
        <v>9.6723958849907008E-3</v>
      </c>
      <c r="U1162" s="87">
        <v>0.15675589442252999</v>
      </c>
      <c r="V1162" s="87">
        <v>8.1944354675295997E-2</v>
      </c>
      <c r="W1162" s="87">
        <v>306.67343201966997</v>
      </c>
      <c r="Z1162" t="e">
        <v>#N/A</v>
      </c>
      <c r="AA1162" t="e">
        <v>#N/A</v>
      </c>
    </row>
    <row r="1163" spans="1:27">
      <c r="A1163" s="53" t="s">
        <v>280</v>
      </c>
      <c r="B1163" s="53" t="s">
        <v>8</v>
      </c>
      <c r="C1163" s="53">
        <v>100097052</v>
      </c>
      <c r="D1163" s="53" t="s">
        <v>3192</v>
      </c>
      <c r="E1163" s="80">
        <f>+IF(F1163="x",1,0)+IF(G1163="x",0.25,0)+IF(H1163="x",1,0)+IF(I1163="x",0.3,0)+J1163+K1163</f>
        <v>1.25</v>
      </c>
      <c r="F1163" s="85" t="s">
        <v>3212</v>
      </c>
      <c r="G1163" s="85" t="s">
        <v>3212</v>
      </c>
      <c r="H1163" s="85"/>
      <c r="I1163" s="85"/>
      <c r="J1163" s="81">
        <v>0</v>
      </c>
      <c r="K1163" s="48"/>
      <c r="L1163" s="89">
        <f>+L$5*E1163</f>
        <v>1492.9155395250975</v>
      </c>
      <c r="M1163" s="89">
        <f>+M$5*E1163</f>
        <v>423.86552825368199</v>
      </c>
      <c r="N1163" s="89">
        <f>+L1163+M1163</f>
        <v>1916.7810677787795</v>
      </c>
      <c r="O1163" s="89">
        <f>+O$5*E1163</f>
        <v>21193.276412684099</v>
      </c>
      <c r="P1163" s="127"/>
      <c r="Q1163" s="48"/>
      <c r="R1163" s="87">
        <v>484.77955799270001</v>
      </c>
      <c r="S1163" s="87">
        <v>84.369100000000003</v>
      </c>
      <c r="T1163" s="87">
        <v>2.9647996649146E-2</v>
      </c>
      <c r="U1163" s="87">
        <v>0.22004701197147</v>
      </c>
      <c r="V1163" s="87">
        <v>0.12152168921773999</v>
      </c>
      <c r="W1163" s="87">
        <v>409.00432778262001</v>
      </c>
      <c r="Z1163" t="e">
        <v>#N/A</v>
      </c>
      <c r="AA1163" t="e">
        <v>#N/A</v>
      </c>
    </row>
    <row r="1164" spans="1:27">
      <c r="A1164" s="53" t="s">
        <v>3193</v>
      </c>
      <c r="B1164" s="53" t="s">
        <v>8</v>
      </c>
      <c r="C1164" s="53">
        <v>100097053</v>
      </c>
      <c r="D1164" s="53" t="s">
        <v>3194</v>
      </c>
      <c r="E1164" s="80">
        <f>+IF(F1164="x",1,0)+IF(G1164="x",0.25,0)+IF(H1164="x",1,0)+IF(I1164="x",0.3,0)+J1164+K1164</f>
        <v>1.25</v>
      </c>
      <c r="F1164" s="85" t="s">
        <v>3212</v>
      </c>
      <c r="G1164" s="85" t="s">
        <v>3212</v>
      </c>
      <c r="H1164" s="85"/>
      <c r="I1164" s="85"/>
      <c r="J1164" s="81">
        <v>0</v>
      </c>
      <c r="K1164" s="48"/>
      <c r="L1164" s="89">
        <f>+L$5*E1164</f>
        <v>1492.9155395250975</v>
      </c>
      <c r="M1164" s="89">
        <f>+M$5*E1164</f>
        <v>423.86552825368199</v>
      </c>
      <c r="N1164" s="89">
        <f>+L1164+M1164</f>
        <v>1916.7810677787795</v>
      </c>
      <c r="O1164" s="89">
        <f>+O$5*E1164</f>
        <v>21193.276412684099</v>
      </c>
      <c r="P1164" s="72"/>
      <c r="Q1164" s="48"/>
      <c r="R1164" s="87">
        <v>663.85871200081999</v>
      </c>
      <c r="S1164" s="87">
        <v>100</v>
      </c>
      <c r="T1164" s="87">
        <v>0.10303204506636</v>
      </c>
      <c r="U1164" s="87">
        <v>0.27923786640166998</v>
      </c>
      <c r="V1164" s="87">
        <v>0.18915543990100001</v>
      </c>
      <c r="W1164" s="87">
        <v>663.85871200375004</v>
      </c>
      <c r="Z1164" t="e">
        <v>#N/A</v>
      </c>
      <c r="AA1164" t="e">
        <v>#N/A</v>
      </c>
    </row>
    <row r="1165" spans="1:27">
      <c r="A1165" s="53" t="s">
        <v>3195</v>
      </c>
      <c r="B1165" s="53" t="s">
        <v>8</v>
      </c>
      <c r="C1165" s="53">
        <v>100097054</v>
      </c>
      <c r="D1165" s="53" t="s">
        <v>3196</v>
      </c>
      <c r="E1165" s="80">
        <f>+IF(F1165="x",1,0)+IF(G1165="x",0.25,0)+IF(H1165="x",1,0)+IF(I1165="x",0.3,0)+J1165+K1165</f>
        <v>1.25</v>
      </c>
      <c r="F1165" s="85" t="s">
        <v>3212</v>
      </c>
      <c r="G1165" s="85" t="s">
        <v>3212</v>
      </c>
      <c r="H1165" s="85"/>
      <c r="I1165" s="85"/>
      <c r="J1165" s="81">
        <v>0</v>
      </c>
      <c r="K1165" s="48"/>
      <c r="L1165" s="89">
        <f>+L$5*E1165</f>
        <v>1492.9155395250975</v>
      </c>
      <c r="M1165" s="89">
        <f>+M$5*E1165</f>
        <v>423.86552825368199</v>
      </c>
      <c r="N1165" s="89">
        <f>+L1165+M1165</f>
        <v>1916.7810677787795</v>
      </c>
      <c r="O1165" s="89">
        <f>+O$5*E1165</f>
        <v>21193.276412684099</v>
      </c>
      <c r="P1165" s="72"/>
      <c r="Q1165" s="48"/>
      <c r="R1165" s="87">
        <v>485.87563899089997</v>
      </c>
      <c r="S1165" s="87">
        <v>100</v>
      </c>
      <c r="T1165" s="87">
        <v>0.22803725302219</v>
      </c>
      <c r="U1165" s="87">
        <v>0.32759985327720997</v>
      </c>
      <c r="V1165" s="87">
        <v>0.28623487006284998</v>
      </c>
      <c r="W1165" s="87">
        <v>485.87563899298999</v>
      </c>
      <c r="Z1165" t="e">
        <v>#N/A</v>
      </c>
      <c r="AA1165" t="e">
        <v>#N/A</v>
      </c>
    </row>
    <row r="1166" spans="1:27">
      <c r="A1166" s="52" t="s">
        <v>274</v>
      </c>
      <c r="B1166" s="52" t="s">
        <v>8</v>
      </c>
      <c r="C1166" s="52">
        <v>100097049</v>
      </c>
      <c r="D1166" s="52" t="s">
        <v>3201</v>
      </c>
      <c r="E1166" s="80">
        <f>+IF(F1166="x",1,0)+IF(G1166="x",0.25,0)+IF(H1166="x",1,0)+IF(I1166="x",0.3,0)</f>
        <v>1</v>
      </c>
      <c r="F1166" s="85" t="s">
        <v>3212</v>
      </c>
      <c r="G1166" s="85"/>
      <c r="H1166" s="85"/>
      <c r="I1166" s="85"/>
      <c r="J1166" s="48"/>
      <c r="K1166" s="48"/>
      <c r="L1166" s="89">
        <f>+L$5*E1166</f>
        <v>1194.3324316200781</v>
      </c>
      <c r="M1166" s="89">
        <f>+M$5*E1166</f>
        <v>339.09242260294559</v>
      </c>
      <c r="N1166" s="89">
        <f>+L1166+M1166</f>
        <v>1533.4248542230237</v>
      </c>
      <c r="O1166" s="89">
        <f>+O$5*E1166</f>
        <v>16954.621130147279</v>
      </c>
      <c r="P1166" s="73" t="e">
        <v>#N/A</v>
      </c>
      <c r="Q1166" s="48" t="e">
        <v>#N/A</v>
      </c>
      <c r="R1166" s="87">
        <v>380.09778849758999</v>
      </c>
      <c r="S1166" s="87">
        <v>13.3895</v>
      </c>
      <c r="T1166" s="87">
        <v>1.0828878730536E-2</v>
      </c>
      <c r="U1166" s="87">
        <v>2.7335032820702002E-2</v>
      </c>
      <c r="V1166" s="87">
        <v>1.9689400887324002E-2</v>
      </c>
      <c r="W1166" s="87">
        <f>+(S1166/100)*R1166</f>
        <v>50.893193390884804</v>
      </c>
      <c r="Z1166" t="e">
        <v>#N/A</v>
      </c>
      <c r="AA1166" t="e">
        <v>#N/A</v>
      </c>
    </row>
    <row r="1167" spans="1:27">
      <c r="A1167" s="53" t="s">
        <v>310</v>
      </c>
      <c r="B1167" s="53" t="s">
        <v>8</v>
      </c>
      <c r="C1167" s="53">
        <v>100097055</v>
      </c>
      <c r="D1167" s="53" t="s">
        <v>3197</v>
      </c>
      <c r="E1167" s="80">
        <f>+IF(F1167="x",1,0)+IF(G1167="x",0.25,0)+IF(H1167="x",1,0)+IF(I1167="x",0.3,0)+J1167+K1167</f>
        <v>1.25</v>
      </c>
      <c r="F1167" s="85" t="s">
        <v>3212</v>
      </c>
      <c r="G1167" s="85" t="s">
        <v>3212</v>
      </c>
      <c r="H1167" s="85"/>
      <c r="I1167" s="85"/>
      <c r="J1167" s="81">
        <v>0</v>
      </c>
      <c r="K1167" s="48"/>
      <c r="L1167" s="89">
        <f>+L$5*E1167</f>
        <v>1492.9155395250975</v>
      </c>
      <c r="M1167" s="89">
        <f>+M$5*E1167</f>
        <v>423.86552825368199</v>
      </c>
      <c r="N1167" s="89">
        <f>+L1167+M1167</f>
        <v>1916.7810677787795</v>
      </c>
      <c r="O1167" s="89">
        <f>+O$5*E1167</f>
        <v>21193.276412684099</v>
      </c>
      <c r="P1167" s="72"/>
      <c r="Q1167" s="48"/>
      <c r="R1167" s="87">
        <v>551.42110549833001</v>
      </c>
      <c r="S1167" s="87">
        <v>100</v>
      </c>
      <c r="T1167" s="87">
        <v>0.30236750841141002</v>
      </c>
      <c r="U1167" s="87">
        <v>0.35945567488669999</v>
      </c>
      <c r="V1167" s="87">
        <v>0.32618542812591</v>
      </c>
      <c r="W1167" s="87">
        <v>551.42110549207996</v>
      </c>
      <c r="Z1167" t="e">
        <v>#N/A</v>
      </c>
      <c r="AA1167" t="e">
        <v>#N/A</v>
      </c>
    </row>
    <row r="1168" spans="1:27">
      <c r="A1168" s="53" t="s">
        <v>305</v>
      </c>
      <c r="B1168" s="53" t="s">
        <v>8</v>
      </c>
      <c r="C1168" s="53">
        <v>100097056</v>
      </c>
      <c r="D1168" s="53" t="s">
        <v>3198</v>
      </c>
      <c r="E1168" s="80">
        <f>+IF(F1168="x",1,0)+IF(G1168="x",0.25,0)+IF(H1168="x",1,0)+IF(I1168="x",0.3,0)+J1168+K1168</f>
        <v>1.25</v>
      </c>
      <c r="F1168" s="85" t="s">
        <v>3212</v>
      </c>
      <c r="G1168" s="85" t="s">
        <v>3212</v>
      </c>
      <c r="H1168" s="85"/>
      <c r="I1168" s="85"/>
      <c r="J1168" s="81">
        <v>0</v>
      </c>
      <c r="K1168" s="48"/>
      <c r="L1168" s="89">
        <f>+L$5*E1168</f>
        <v>1492.9155395250975</v>
      </c>
      <c r="M1168" s="89">
        <f>+M$5*E1168</f>
        <v>423.86552825368199</v>
      </c>
      <c r="N1168" s="89">
        <f>+L1168+M1168</f>
        <v>1916.7810677787795</v>
      </c>
      <c r="O1168" s="89">
        <f>+O$5*E1168</f>
        <v>21193.276412684099</v>
      </c>
      <c r="P1168" s="72"/>
      <c r="Q1168" s="48"/>
      <c r="R1168" s="87">
        <v>467.54029900366999</v>
      </c>
      <c r="S1168" s="87">
        <v>100</v>
      </c>
      <c r="T1168" s="87">
        <v>0.30383941531181002</v>
      </c>
      <c r="U1168" s="87">
        <v>0.38542395830154003</v>
      </c>
      <c r="V1168" s="87">
        <v>0.35304594691225999</v>
      </c>
      <c r="W1168" s="87">
        <v>467.54029900598999</v>
      </c>
      <c r="Z1168" t="e">
        <v>#N/A</v>
      </c>
      <c r="AA1168" t="e">
        <v>#N/A</v>
      </c>
    </row>
    <row r="1169" spans="1:27">
      <c r="A1169" s="52" t="s">
        <v>275</v>
      </c>
      <c r="B1169" s="52" t="s">
        <v>8</v>
      </c>
      <c r="C1169" s="52">
        <v>100097050</v>
      </c>
      <c r="D1169" s="52" t="s">
        <v>3202</v>
      </c>
      <c r="E1169" s="80">
        <f>+IF(F1169="x",1,0)+IF(G1169="x",0.25,0)+IF(H1169="x",1,0)+IF(I1169="x",0.3,0)</f>
        <v>1</v>
      </c>
      <c r="F1169" s="85" t="s">
        <v>3212</v>
      </c>
      <c r="G1169" s="85"/>
      <c r="H1169" s="85"/>
      <c r="I1169" s="85"/>
      <c r="J1169" s="48"/>
      <c r="K1169" s="48"/>
      <c r="L1169" s="89">
        <f>+L$5*E1169</f>
        <v>1194.3324316200781</v>
      </c>
      <c r="M1169" s="89">
        <f>+M$5*E1169</f>
        <v>339.09242260294559</v>
      </c>
      <c r="N1169" s="89">
        <f>+L1169+M1169</f>
        <v>1533.4248542230237</v>
      </c>
      <c r="O1169" s="89">
        <f>+O$5*E1169</f>
        <v>16954.621130147279</v>
      </c>
      <c r="P1169" s="73" t="e">
        <v>#N/A</v>
      </c>
      <c r="Q1169" s="48" t="e">
        <v>#N/A</v>
      </c>
      <c r="R1169" s="87">
        <v>535.39547400228003</v>
      </c>
      <c r="S1169" s="87">
        <v>0.7117</v>
      </c>
      <c r="T1169" s="87">
        <v>8.9364526793361005E-3</v>
      </c>
      <c r="U1169" s="87">
        <v>1.3352111913264001E-2</v>
      </c>
      <c r="V1169" s="87">
        <v>1.0828878109654E-2</v>
      </c>
      <c r="W1169" s="87">
        <f>+(S1169/100)*R1169</f>
        <v>3.8104095884742271</v>
      </c>
      <c r="Z1169" t="e">
        <v>#N/A</v>
      </c>
      <c r="AA1169" t="e">
        <v>#N/A</v>
      </c>
    </row>
    <row r="1170" spans="1:27">
      <c r="A1170" s="53" t="s">
        <v>3199</v>
      </c>
      <c r="B1170" s="53" t="s">
        <v>8</v>
      </c>
      <c r="C1170" s="53">
        <v>100097057</v>
      </c>
      <c r="D1170" s="53" t="s">
        <v>3200</v>
      </c>
      <c r="E1170" s="80">
        <f>+IF(F1170="x",1,0)+IF(G1170="x",0.25,0)+IF(H1170="x",1,0)+IF(I1170="x",0.3,0)+J1170+K1170</f>
        <v>1.25</v>
      </c>
      <c r="F1170" s="85" t="s">
        <v>3212</v>
      </c>
      <c r="G1170" s="85" t="s">
        <v>3212</v>
      </c>
      <c r="H1170" s="85"/>
      <c r="I1170" s="85"/>
      <c r="J1170" s="81">
        <v>0</v>
      </c>
      <c r="K1170" s="48"/>
      <c r="L1170" s="89">
        <f>+L$5*E1170</f>
        <v>1492.9155395250975</v>
      </c>
      <c r="M1170" s="89">
        <f>+M$5*E1170</f>
        <v>423.86552825368199</v>
      </c>
      <c r="N1170" s="89">
        <f>+L1170+M1170</f>
        <v>1916.7810677787795</v>
      </c>
      <c r="O1170" s="89">
        <f>+O$5*E1170</f>
        <v>21193.276412684099</v>
      </c>
      <c r="P1170" s="72"/>
      <c r="Q1170" s="48"/>
      <c r="R1170" s="87">
        <v>553.89444749969005</v>
      </c>
      <c r="S1170" s="87">
        <v>100</v>
      </c>
      <c r="T1170" s="87">
        <v>0.17788799107075001</v>
      </c>
      <c r="U1170" s="87">
        <v>0.36944347620009999</v>
      </c>
      <c r="V1170" s="87">
        <v>0.28731002303403003</v>
      </c>
      <c r="W1170" s="87">
        <v>553.89444750071004</v>
      </c>
      <c r="Z1170" t="e">
        <v>#N/A</v>
      </c>
      <c r="AA1170" t="e">
        <v>#N/A</v>
      </c>
    </row>
    <row r="1171" spans="1:27">
      <c r="A1171" s="50" t="s">
        <v>2678</v>
      </c>
      <c r="B1171" s="50" t="s">
        <v>8</v>
      </c>
      <c r="C1171" s="50">
        <v>10188714</v>
      </c>
      <c r="D1171" s="50" t="s">
        <v>3060</v>
      </c>
      <c r="E1171" s="126">
        <f>+IF(F1171="x",1,0)+IF(G1171="x",0.25,0)+IF(H1171="x",1,0)+IF(I1171="x",0.3,0)+J1171</f>
        <v>4.8435013884398002</v>
      </c>
      <c r="F1171" s="80" t="s">
        <v>3212</v>
      </c>
      <c r="G1171" s="80" t="s">
        <v>3213</v>
      </c>
      <c r="H1171" s="85"/>
      <c r="I1171" s="85"/>
      <c r="J1171" s="48">
        <f>0.75*(W1171/10000)</f>
        <v>3.8435013884398002</v>
      </c>
      <c r="K1171" s="48"/>
      <c r="L1171" s="89">
        <f>+L$5*E1171</f>
        <v>5784.7507908105308</v>
      </c>
      <c r="M1171" s="89">
        <f>+M$5*E1171</f>
        <v>1642.3946196867823</v>
      </c>
      <c r="N1171" s="89">
        <f>+L1171+M1171</f>
        <v>7427.1454104973127</v>
      </c>
      <c r="O1171" s="89">
        <f>+O$5*E1171</f>
        <v>82119.730984339127</v>
      </c>
      <c r="P1171" s="73">
        <v>2.7330000000000001</v>
      </c>
      <c r="Q1171" s="48" t="s">
        <v>3228</v>
      </c>
      <c r="R1171" s="87">
        <v>65079.039865487</v>
      </c>
      <c r="S1171" s="87">
        <v>78.7453</v>
      </c>
      <c r="T1171" s="87">
        <v>1.6821558820084E-3</v>
      </c>
      <c r="U1171" s="87">
        <v>1.0200172662735001</v>
      </c>
      <c r="V1171" s="87">
        <v>0.44396179359987997</v>
      </c>
      <c r="W1171" s="87">
        <f>+(S1171/100)*R1171</f>
        <v>51246.685179197331</v>
      </c>
      <c r="Z1171" t="e">
        <v>#N/A</v>
      </c>
      <c r="AA1171" t="e">
        <v>#N/A</v>
      </c>
    </row>
    <row r="1172" spans="1:27">
      <c r="A1172" s="51" t="s">
        <v>1429</v>
      </c>
      <c r="B1172" s="51" t="s">
        <v>8</v>
      </c>
      <c r="C1172" s="51">
        <v>5443847</v>
      </c>
      <c r="D1172" s="51" t="s">
        <v>1430</v>
      </c>
      <c r="E1172" s="80">
        <f>+IF(F1172="x",1,0)+IF(G1172="x",0.25,0)+IF(H1172="x",1,0)+IF(I1172="x",0.3,0)</f>
        <v>1</v>
      </c>
      <c r="F1172" s="85" t="s">
        <v>3212</v>
      </c>
      <c r="G1172" s="85"/>
      <c r="H1172" s="85"/>
      <c r="I1172" s="85"/>
      <c r="J1172" s="48"/>
      <c r="K1172" s="48"/>
      <c r="L1172" s="89">
        <f>+L$5*E1172</f>
        <v>1194.3324316200781</v>
      </c>
      <c r="M1172" s="89">
        <f>+M$5*E1172</f>
        <v>339.09242260294559</v>
      </c>
      <c r="N1172" s="89">
        <f>+L1172+M1172</f>
        <v>1533.4248542230237</v>
      </c>
      <c r="O1172" s="89">
        <f>+O$5*E1172</f>
        <v>16954.621130147279</v>
      </c>
      <c r="P1172" s="128" t="e">
        <v>#N/A</v>
      </c>
      <c r="Q1172" s="48" t="e">
        <v>#N/A</v>
      </c>
      <c r="R1172" s="87">
        <v>953.74591398761004</v>
      </c>
      <c r="S1172" s="87">
        <v>0</v>
      </c>
      <c r="T1172" s="87">
        <v>0</v>
      </c>
      <c r="U1172" s="87">
        <v>0</v>
      </c>
      <c r="V1172" s="87">
        <v>0</v>
      </c>
      <c r="W1172" s="87">
        <f>+(S1172/100)*R1172</f>
        <v>0</v>
      </c>
      <c r="Z1172" t="e">
        <v>#N/A</v>
      </c>
      <c r="AA1172" t="e">
        <v>#N/A</v>
      </c>
    </row>
    <row r="1173" spans="1:27">
      <c r="A1173" s="52" t="s">
        <v>1431</v>
      </c>
      <c r="B1173" s="52" t="s">
        <v>8</v>
      </c>
      <c r="C1173" s="52">
        <v>5443844</v>
      </c>
      <c r="D1173" s="52" t="s">
        <v>1432</v>
      </c>
      <c r="E1173" s="80">
        <f>+IF(F1173="x",1,0)+IF(G1173="x",0.25,0)+IF(H1173="x",1,0)+IF(I1173="x",0.3,0)</f>
        <v>1</v>
      </c>
      <c r="F1173" s="85" t="s">
        <v>3212</v>
      </c>
      <c r="G1173" s="85"/>
      <c r="H1173" s="85"/>
      <c r="I1173" s="85"/>
      <c r="J1173" s="48"/>
      <c r="K1173" s="48"/>
      <c r="L1173" s="89">
        <f>+L$5*E1173</f>
        <v>1194.3324316200781</v>
      </c>
      <c r="M1173" s="89">
        <f>+M$5*E1173</f>
        <v>339.09242260294559</v>
      </c>
      <c r="N1173" s="89">
        <f>+L1173+M1173</f>
        <v>1533.4248542230237</v>
      </c>
      <c r="O1173" s="89">
        <f>+O$5*E1173</f>
        <v>16954.621130147279</v>
      </c>
      <c r="P1173" s="73" t="e">
        <v>#N/A</v>
      </c>
      <c r="Q1173" s="48" t="e">
        <v>#N/A</v>
      </c>
      <c r="R1173" s="87">
        <v>867.70108201286996</v>
      </c>
      <c r="S1173" s="87">
        <v>3.5752999999999999</v>
      </c>
      <c r="T1173" s="87">
        <v>5.3093045949936003E-2</v>
      </c>
      <c r="U1173" s="87">
        <v>7.9061329364777E-2</v>
      </c>
      <c r="V1173" s="87">
        <v>6.4917199810345994E-2</v>
      </c>
      <c r="W1173" s="87">
        <f>+(S1173/100)*R1173</f>
        <v>31.022916785206139</v>
      </c>
      <c r="Z1173" t="e">
        <v>#N/A</v>
      </c>
      <c r="AA1173" t="e">
        <v>#N/A</v>
      </c>
    </row>
    <row r="1174" spans="1:27">
      <c r="A1174" s="51" t="s">
        <v>1433</v>
      </c>
      <c r="B1174" s="51" t="s">
        <v>8</v>
      </c>
      <c r="C1174" s="51">
        <v>5443843</v>
      </c>
      <c r="D1174" s="51" t="s">
        <v>1434</v>
      </c>
      <c r="E1174" s="80">
        <f>+IF(F1174="x",1,0)+IF(G1174="x",0.25,0)+IF(H1174="x",1,0)+IF(I1174="x",0.3,0)</f>
        <v>1</v>
      </c>
      <c r="F1174" s="85" t="s">
        <v>3212</v>
      </c>
      <c r="G1174" s="85"/>
      <c r="H1174" s="85"/>
      <c r="I1174" s="85"/>
      <c r="J1174" s="48"/>
      <c r="K1174" s="48"/>
      <c r="L1174" s="89">
        <f>+L$5*E1174</f>
        <v>1194.3324316200781</v>
      </c>
      <c r="M1174" s="89">
        <f>+M$5*E1174</f>
        <v>339.09242260294559</v>
      </c>
      <c r="N1174" s="89">
        <f>+L1174+M1174</f>
        <v>1533.4248542230237</v>
      </c>
      <c r="O1174" s="89">
        <f>+O$5*E1174</f>
        <v>16954.621130147279</v>
      </c>
      <c r="P1174" s="73" t="e">
        <v>#N/A</v>
      </c>
      <c r="Q1174" s="48" t="e">
        <v>#N/A</v>
      </c>
      <c r="R1174" s="87">
        <v>799.62174399364005</v>
      </c>
      <c r="S1174" s="87">
        <v>0</v>
      </c>
      <c r="T1174" s="87">
        <v>0</v>
      </c>
      <c r="U1174" s="87">
        <v>0</v>
      </c>
      <c r="V1174" s="87">
        <v>0</v>
      </c>
      <c r="W1174" s="87">
        <f>+(S1174/100)*R1174</f>
        <v>0</v>
      </c>
      <c r="Z1174" t="e">
        <v>#N/A</v>
      </c>
      <c r="AA1174" t="e">
        <v>#N/A</v>
      </c>
    </row>
    <row r="1175" spans="1:27">
      <c r="A1175" s="52" t="s">
        <v>1435</v>
      </c>
      <c r="B1175" s="52" t="s">
        <v>8</v>
      </c>
      <c r="C1175" s="52">
        <v>5443840</v>
      </c>
      <c r="D1175" s="52" t="s">
        <v>1436</v>
      </c>
      <c r="E1175" s="80">
        <f>+IF(F1175="x",1,0)+IF(G1175="x",0.25,0)+IF(H1175="x",1,0)+IF(I1175="x",0.3,0)</f>
        <v>1.25</v>
      </c>
      <c r="F1175" s="80" t="s">
        <v>3212</v>
      </c>
      <c r="G1175" s="80" t="s">
        <v>3212</v>
      </c>
      <c r="H1175" s="85"/>
      <c r="I1175" s="85"/>
      <c r="J1175" s="48"/>
      <c r="K1175" s="48"/>
      <c r="L1175" s="89">
        <f>+L$5*E1175</f>
        <v>1492.9155395250975</v>
      </c>
      <c r="M1175" s="89">
        <f>+M$5*E1175</f>
        <v>423.86552825368199</v>
      </c>
      <c r="N1175" s="89">
        <f>+L1175+M1175</f>
        <v>1916.7810677787795</v>
      </c>
      <c r="O1175" s="89">
        <f>+O$5*E1175</f>
        <v>21193.276412684099</v>
      </c>
      <c r="P1175" s="73" t="e">
        <v>#N/A</v>
      </c>
      <c r="Q1175" s="48" t="e">
        <v>#N/A</v>
      </c>
      <c r="R1175" s="87">
        <v>1087.5401264963</v>
      </c>
      <c r="S1175" s="87">
        <v>38.816600000000001</v>
      </c>
      <c r="T1175" s="87">
        <v>2.7965841814876002E-2</v>
      </c>
      <c r="U1175" s="87">
        <v>0.22393700480461001</v>
      </c>
      <c r="V1175" s="87">
        <v>0.10731981890693</v>
      </c>
      <c r="W1175" s="87">
        <f>+(S1175/100)*R1175</f>
        <v>422.1461007415628</v>
      </c>
      <c r="Z1175" t="e">
        <v>#N/A</v>
      </c>
      <c r="AA1175" t="e">
        <v>#N/A</v>
      </c>
    </row>
    <row r="1176" spans="1:27">
      <c r="A1176" s="52" t="s">
        <v>1437</v>
      </c>
      <c r="B1176" s="52" t="s">
        <v>8</v>
      </c>
      <c r="C1176" s="52">
        <v>5443839</v>
      </c>
      <c r="D1176" s="52" t="s">
        <v>1438</v>
      </c>
      <c r="E1176" s="80">
        <f>+IF(F1176="x",1,0)+IF(G1176="x",0.25,0)+IF(H1176="x",1,0)+IF(I1176="x",0.3,0)</f>
        <v>1.25</v>
      </c>
      <c r="F1176" s="80" t="s">
        <v>3212</v>
      </c>
      <c r="G1176" s="80" t="s">
        <v>3212</v>
      </c>
      <c r="H1176" s="85"/>
      <c r="I1176" s="85"/>
      <c r="J1176" s="48"/>
      <c r="K1176" s="48"/>
      <c r="L1176" s="89">
        <f>+L$5*E1176</f>
        <v>1492.9155395250975</v>
      </c>
      <c r="M1176" s="89">
        <f>+M$5*E1176</f>
        <v>423.86552825368199</v>
      </c>
      <c r="N1176" s="89">
        <f>+L1176+M1176</f>
        <v>1916.7810677787795</v>
      </c>
      <c r="O1176" s="89">
        <f>+O$5*E1176</f>
        <v>21193.276412684099</v>
      </c>
      <c r="P1176" s="72">
        <v>2.5209999999999999</v>
      </c>
      <c r="Q1176" s="48" t="e">
        <v>#N/A</v>
      </c>
      <c r="R1176" s="87">
        <v>1017.1804070138</v>
      </c>
      <c r="S1176" s="87">
        <v>42.3005</v>
      </c>
      <c r="T1176" s="87">
        <v>2.8070976957679E-2</v>
      </c>
      <c r="U1176" s="87">
        <v>0.14708350598812001</v>
      </c>
      <c r="V1176" s="87">
        <v>8.9205133052722999E-2</v>
      </c>
      <c r="W1176" s="87">
        <f>+(S1176/100)*R1176</f>
        <v>430.27239806887252</v>
      </c>
      <c r="Z1176">
        <v>2.5209999999999999</v>
      </c>
      <c r="AA1176" t="s">
        <v>3228</v>
      </c>
    </row>
    <row r="1177" spans="1:27">
      <c r="A1177" s="51" t="s">
        <v>1445</v>
      </c>
      <c r="B1177" s="51" t="s">
        <v>24</v>
      </c>
      <c r="C1177" s="51">
        <v>5443224</v>
      </c>
      <c r="D1177" s="51" t="s">
        <v>1446</v>
      </c>
      <c r="E1177" s="80">
        <f>+IF(F1177="x",1,0)+IF(G1177="x",0.25,0)+IF(H1177="x",1,0)+IF(I1177="x",0.3,0)</f>
        <v>1</v>
      </c>
      <c r="F1177" s="85" t="s">
        <v>3212</v>
      </c>
      <c r="G1177" s="85"/>
      <c r="H1177" s="85"/>
      <c r="I1177" s="85"/>
      <c r="J1177" s="48"/>
      <c r="K1177" s="48"/>
      <c r="L1177" s="89">
        <f>+L$5*E1177</f>
        <v>1194.3324316200781</v>
      </c>
      <c r="M1177" s="89">
        <f>+M$5*E1177</f>
        <v>339.09242260294559</v>
      </c>
      <c r="N1177" s="89">
        <f>+L1177+M1177</f>
        <v>1533.4248542230237</v>
      </c>
      <c r="O1177" s="89">
        <f>+O$5*E1177</f>
        <v>16954.621130147279</v>
      </c>
      <c r="P1177" s="73" t="e">
        <v>#N/A</v>
      </c>
      <c r="Q1177" s="48" t="e">
        <v>#N/A</v>
      </c>
      <c r="R1177" s="87">
        <v>391.96942649761002</v>
      </c>
      <c r="S1177" s="87">
        <v>0</v>
      </c>
      <c r="T1177" s="87">
        <v>0</v>
      </c>
      <c r="U1177" s="87">
        <v>0</v>
      </c>
      <c r="V1177" s="87">
        <v>0</v>
      </c>
      <c r="W1177" s="87">
        <f>+(S1177/100)*R1177</f>
        <v>0</v>
      </c>
      <c r="Z1177" t="e">
        <v>#N/A</v>
      </c>
      <c r="AA1177" t="e">
        <v>#N/A</v>
      </c>
    </row>
    <row r="1178" spans="1:27">
      <c r="A1178" s="51" t="s">
        <v>1439</v>
      </c>
      <c r="B1178" s="51" t="s">
        <v>24</v>
      </c>
      <c r="C1178" s="51">
        <v>5443220</v>
      </c>
      <c r="D1178" s="51" t="s">
        <v>1440</v>
      </c>
      <c r="E1178" s="80">
        <f>+IF(F1178="x",1,0)+IF(G1178="x",0.25,0)+IF(H1178="x",1,0)+IF(I1178="x",0.3,0)</f>
        <v>1</v>
      </c>
      <c r="F1178" s="85" t="s">
        <v>3212</v>
      </c>
      <c r="G1178" s="85"/>
      <c r="H1178" s="85"/>
      <c r="I1178" s="85"/>
      <c r="J1178" s="48"/>
      <c r="K1178" s="48"/>
      <c r="L1178" s="89">
        <f>+L$5*E1178</f>
        <v>1194.3324316200781</v>
      </c>
      <c r="M1178" s="89">
        <f>+M$5*E1178</f>
        <v>339.09242260294559</v>
      </c>
      <c r="N1178" s="89">
        <f>+L1178+M1178</f>
        <v>1533.4248542230237</v>
      </c>
      <c r="O1178" s="89">
        <f>+O$5*E1178</f>
        <v>16954.621130147279</v>
      </c>
      <c r="P1178" s="73" t="e">
        <v>#N/A</v>
      </c>
      <c r="Q1178" s="48" t="e">
        <v>#N/A</v>
      </c>
      <c r="R1178" s="87">
        <v>67.925400998753005</v>
      </c>
      <c r="S1178" s="87">
        <v>0</v>
      </c>
      <c r="T1178" s="87">
        <v>0</v>
      </c>
      <c r="U1178" s="87">
        <v>0</v>
      </c>
      <c r="V1178" s="87">
        <v>0</v>
      </c>
      <c r="W1178" s="87">
        <f>+(S1178/100)*R1178</f>
        <v>0</v>
      </c>
      <c r="Z1178" t="e">
        <v>#N/A</v>
      </c>
      <c r="AA1178" t="e">
        <v>#N/A</v>
      </c>
    </row>
    <row r="1179" spans="1:27">
      <c r="A1179" s="51" t="s">
        <v>1107</v>
      </c>
      <c r="B1179" s="51" t="s">
        <v>24</v>
      </c>
      <c r="C1179" s="51">
        <v>5443221</v>
      </c>
      <c r="D1179" s="51" t="s">
        <v>1442</v>
      </c>
      <c r="E1179" s="80">
        <f>+IF(F1179="x",1,0)+IF(G1179="x",0.25,0)+IF(H1179="x",1,0)+IF(I1179="x",0.3,0)</f>
        <v>1</v>
      </c>
      <c r="F1179" s="85" t="s">
        <v>3212</v>
      </c>
      <c r="G1179" s="85"/>
      <c r="H1179" s="85"/>
      <c r="I1179" s="85"/>
      <c r="J1179" s="48"/>
      <c r="K1179" s="48"/>
      <c r="L1179" s="89">
        <f>+L$5*E1179</f>
        <v>1194.3324316200781</v>
      </c>
      <c r="M1179" s="89">
        <f>+M$5*E1179</f>
        <v>339.09242260294559</v>
      </c>
      <c r="N1179" s="89">
        <f>+L1179+M1179</f>
        <v>1533.4248542230237</v>
      </c>
      <c r="O1179" s="89">
        <f>+O$5*E1179</f>
        <v>16954.621130147279</v>
      </c>
      <c r="P1179" s="73" t="e">
        <v>#N/A</v>
      </c>
      <c r="Q1179" s="48" t="e">
        <v>#N/A</v>
      </c>
      <c r="R1179" s="87">
        <v>137.88709399973999</v>
      </c>
      <c r="S1179" s="87">
        <v>0</v>
      </c>
      <c r="T1179" s="87">
        <v>0</v>
      </c>
      <c r="U1179" s="87">
        <v>0</v>
      </c>
      <c r="V1179" s="87">
        <v>0</v>
      </c>
      <c r="W1179" s="87">
        <f>+(S1179/100)*R1179</f>
        <v>0</v>
      </c>
      <c r="Z1179" t="e">
        <v>#N/A</v>
      </c>
      <c r="AA1179" t="e">
        <v>#N/A</v>
      </c>
    </row>
    <row r="1180" spans="1:27">
      <c r="A1180" s="51" t="s">
        <v>1443</v>
      </c>
      <c r="B1180" s="51" t="s">
        <v>24</v>
      </c>
      <c r="C1180" s="51">
        <v>5443276</v>
      </c>
      <c r="D1180" s="51" t="s">
        <v>1444</v>
      </c>
      <c r="E1180" s="80">
        <f>+IF(F1180="x",1,0)+IF(G1180="x",0.25,0)+IF(H1180="x",1,0)+IF(I1180="x",0.3,0)</f>
        <v>1</v>
      </c>
      <c r="F1180" s="85" t="s">
        <v>3212</v>
      </c>
      <c r="G1180" s="85"/>
      <c r="H1180" s="85"/>
      <c r="I1180" s="85"/>
      <c r="J1180" s="48"/>
      <c r="K1180" s="48"/>
      <c r="L1180" s="89">
        <f>+L$5*E1180</f>
        <v>1194.3324316200781</v>
      </c>
      <c r="M1180" s="89">
        <f>+M$5*E1180</f>
        <v>339.09242260294559</v>
      </c>
      <c r="N1180" s="89">
        <f>+L1180+M1180</f>
        <v>1533.4248542230237</v>
      </c>
      <c r="O1180" s="89">
        <f>+O$5*E1180</f>
        <v>16954.621130147279</v>
      </c>
      <c r="P1180" s="73" t="e">
        <v>#N/A</v>
      </c>
      <c r="Q1180" s="48" t="e">
        <v>#N/A</v>
      </c>
      <c r="R1180" s="87">
        <v>1155.8638970068</v>
      </c>
      <c r="S1180" s="87">
        <v>0</v>
      </c>
      <c r="T1180" s="87">
        <v>0</v>
      </c>
      <c r="U1180" s="87">
        <v>0</v>
      </c>
      <c r="V1180" s="87">
        <v>0</v>
      </c>
      <c r="W1180" s="87">
        <f>+(S1180/100)*R1180</f>
        <v>0</v>
      </c>
      <c r="Z1180" t="e">
        <v>#N/A</v>
      </c>
      <c r="AA1180" t="e">
        <v>#N/A</v>
      </c>
    </row>
    <row r="1181" spans="1:27">
      <c r="A1181" s="49" t="s">
        <v>1447</v>
      </c>
      <c r="B1181" s="49" t="s">
        <v>8</v>
      </c>
      <c r="C1181" s="49">
        <v>1354916</v>
      </c>
      <c r="D1181" s="49" t="s">
        <v>1448</v>
      </c>
      <c r="E1181" s="126">
        <f>+IF(F1181="x",1,0)+IF(G1181="x",0.25,0)+IF(H1181="x",1,0)+IF(I1181="x",0.3,0)+J1181</f>
        <v>3.8779807192081499</v>
      </c>
      <c r="F1181" s="80" t="s">
        <v>3213</v>
      </c>
      <c r="G1181" s="85"/>
      <c r="H1181" s="85"/>
      <c r="I1181" s="85"/>
      <c r="J1181" s="48">
        <f>0.75*(W1181/10000)</f>
        <v>3.8779807192081499</v>
      </c>
      <c r="K1181" s="48"/>
      <c r="L1181" s="89">
        <f>+L$5*E1181</f>
        <v>4631.598142147649</v>
      </c>
      <c r="M1181" s="89">
        <f>+M$5*E1181</f>
        <v>1314.9938768838049</v>
      </c>
      <c r="N1181" s="89">
        <f>+L1181+M1181</f>
        <v>5946.5920190314537</v>
      </c>
      <c r="O1181" s="89">
        <f>+O$5*E1181</f>
        <v>65749.693844190246</v>
      </c>
      <c r="P1181" s="72"/>
      <c r="Q1181" s="48"/>
      <c r="R1181" s="87">
        <v>51706.409589461997</v>
      </c>
      <c r="S1181" s="87">
        <v>100</v>
      </c>
      <c r="T1181" s="87">
        <v>0.66855180263518998</v>
      </c>
      <c r="U1181" s="87">
        <v>2.1548416614532</v>
      </c>
      <c r="V1181" s="87">
        <v>1.4926474535719001</v>
      </c>
      <c r="W1181" s="87">
        <v>51706.409589442002</v>
      </c>
      <c r="Z1181" t="e">
        <v>#N/A</v>
      </c>
      <c r="AA1181" t="e">
        <v>#N/A</v>
      </c>
    </row>
    <row r="1182" spans="1:27">
      <c r="A1182" s="50" t="s">
        <v>1450</v>
      </c>
      <c r="B1182" s="50" t="s">
        <v>64</v>
      </c>
      <c r="C1182" s="50">
        <v>1354916</v>
      </c>
      <c r="D1182" s="50" t="s">
        <v>1448</v>
      </c>
      <c r="E1182" s="126">
        <f>+IF(F1182="x",1,0)+IF(G1182="x",0.25,0)+IF(H1182="x",1,0)+IF(I1182="x",0.3,0)+J1182</f>
        <v>3.3958780365353198</v>
      </c>
      <c r="F1182" s="85" t="s">
        <v>3212</v>
      </c>
      <c r="G1182" s="85"/>
      <c r="H1182" s="85"/>
      <c r="I1182" s="85"/>
      <c r="J1182" s="48">
        <f>0.75*(W1182/10000)</f>
        <v>2.3958780365353198</v>
      </c>
      <c r="K1182" s="48"/>
      <c r="L1182" s="89">
        <f>+L$5*E1182</f>
        <v>4055.8072728604448</v>
      </c>
      <c r="M1182" s="89">
        <f>+M$5*E1182</f>
        <v>1151.5165102728959</v>
      </c>
      <c r="N1182" s="89">
        <f>+L1182+M1182</f>
        <v>5207.3237831333408</v>
      </c>
      <c r="O1182" s="89">
        <f>+O$5*E1182</f>
        <v>57575.825513644791</v>
      </c>
      <c r="P1182" s="73" t="e">
        <v>#N/A</v>
      </c>
      <c r="Q1182" s="48" t="e">
        <v>#N/A</v>
      </c>
      <c r="R1182" s="87">
        <v>334590.63092053001</v>
      </c>
      <c r="S1182" s="87">
        <v>9.5474999999999994</v>
      </c>
      <c r="T1182" s="87">
        <v>2.1026949398220002E-3</v>
      </c>
      <c r="U1182" s="87">
        <v>1.0460907220839999</v>
      </c>
      <c r="V1182" s="87">
        <v>0.39063072448426001</v>
      </c>
      <c r="W1182" s="87">
        <f>+(S1182/100)*R1182</f>
        <v>31945.040487137598</v>
      </c>
      <c r="Z1182" t="e">
        <v>#N/A</v>
      </c>
      <c r="AA1182" t="e">
        <v>#N/A</v>
      </c>
    </row>
    <row r="1183" spans="1:27">
      <c r="A1183" s="63">
        <v>37</v>
      </c>
      <c r="B1183" s="49" t="s">
        <v>15</v>
      </c>
      <c r="C1183" s="49">
        <v>1354916</v>
      </c>
      <c r="D1183" s="49" t="s">
        <v>1448</v>
      </c>
      <c r="E1183" s="126">
        <f>+IF(F1183="x",1,0)+IF(G1183="x",0.25,0)+IF(H1183="x",1,0)+IF(I1183="x",0.3,0)+J1183</f>
        <v>1.8721189759878749</v>
      </c>
      <c r="F1183" s="80" t="s">
        <v>3213</v>
      </c>
      <c r="G1183" s="85"/>
      <c r="H1183" s="85"/>
      <c r="I1183" s="85"/>
      <c r="J1183" s="48">
        <f>0.75*(W1183/10000)</f>
        <v>1.8721189759878749</v>
      </c>
      <c r="K1183" s="48"/>
      <c r="L1183" s="89">
        <f>+L$5*E1183</f>
        <v>2235.9324088736894</v>
      </c>
      <c r="M1183" s="89">
        <f>+M$5*E1183</f>
        <v>634.82135896867419</v>
      </c>
      <c r="N1183" s="89">
        <f>+L1183+M1183</f>
        <v>2870.7537678423637</v>
      </c>
      <c r="O1183" s="89">
        <f>+O$5*E1183</f>
        <v>31741.067948433712</v>
      </c>
      <c r="P1183" s="72"/>
      <c r="Q1183" s="48"/>
      <c r="R1183" s="87">
        <v>24961.586346502001</v>
      </c>
      <c r="S1183" s="87">
        <v>100</v>
      </c>
      <c r="T1183" s="87">
        <v>1.8500560522078999</v>
      </c>
      <c r="U1183" s="87">
        <v>2.8786942958832</v>
      </c>
      <c r="V1183" s="87">
        <v>2.4226606503478001</v>
      </c>
      <c r="W1183" s="87">
        <v>24961.586346504999</v>
      </c>
      <c r="Z1183" t="e">
        <v>#N/A</v>
      </c>
      <c r="AA1183" t="e">
        <v>#N/A</v>
      </c>
    </row>
    <row r="1184" spans="1:27">
      <c r="A1184" s="49" t="s">
        <v>211</v>
      </c>
      <c r="B1184" s="49" t="s">
        <v>15</v>
      </c>
      <c r="C1184" s="49">
        <v>1354916</v>
      </c>
      <c r="D1184" s="49" t="s">
        <v>1448</v>
      </c>
      <c r="E1184" s="126">
        <f>+IF(F1184="x",1,0)+IF(G1184="x",0.25,0)+IF(H1184="x",1,0)+IF(I1184="x",0.3,0)+J1184</f>
        <v>0.91830145912207506</v>
      </c>
      <c r="F1184" s="85"/>
      <c r="G1184" s="85"/>
      <c r="H1184" s="85"/>
      <c r="I1184" s="85"/>
      <c r="J1184" s="48">
        <f>0.75*(W1184/10000)</f>
        <v>0.91830145912207506</v>
      </c>
      <c r="K1184" s="48"/>
      <c r="L1184" s="89">
        <f>+L$5*E1184</f>
        <v>1096.7572146335335</v>
      </c>
      <c r="M1184" s="89">
        <f>+M$5*E1184</f>
        <v>311.38906645352426</v>
      </c>
      <c r="N1184" s="89">
        <f>+L1184+M1184</f>
        <v>1408.1462810870578</v>
      </c>
      <c r="O1184" s="89">
        <f>+O$5*E1184</f>
        <v>15569.453322676212</v>
      </c>
      <c r="P1184" s="72"/>
      <c r="Q1184" s="48"/>
      <c r="R1184" s="87">
        <v>12244.01945496</v>
      </c>
      <c r="S1184" s="87">
        <v>100</v>
      </c>
      <c r="T1184" s="87">
        <v>1.7061265707016</v>
      </c>
      <c r="U1184" s="87">
        <v>2.5252313613892001</v>
      </c>
      <c r="V1184" s="87">
        <v>2.1961318828618999</v>
      </c>
      <c r="W1184" s="87">
        <v>12244.019454961001</v>
      </c>
      <c r="Z1184" t="e">
        <v>#N/A</v>
      </c>
      <c r="AA1184" t="e">
        <v>#N/A</v>
      </c>
    </row>
    <row r="1185" spans="1:27">
      <c r="A1185" s="49" t="s">
        <v>1449</v>
      </c>
      <c r="B1185" s="49" t="s">
        <v>15</v>
      </c>
      <c r="C1185" s="49">
        <v>1354916</v>
      </c>
      <c r="D1185" s="49" t="s">
        <v>1448</v>
      </c>
      <c r="E1185" s="126">
        <f>+IF(F1185="x",1,0)+IF(G1185="x",0.25,0)+IF(H1185="x",1,0)+IF(I1185="x",0.3,0)+J1185</f>
        <v>0.47665856355294745</v>
      </c>
      <c r="F1185" s="85"/>
      <c r="G1185" s="85"/>
      <c r="H1185" s="85"/>
      <c r="I1185" s="85"/>
      <c r="J1185" s="48">
        <f>0.75*(W1185/10000)</f>
        <v>0.47665856355294745</v>
      </c>
      <c r="K1185" s="48"/>
      <c r="L1185" s="89">
        <f>+L$5*E1185</f>
        <v>569.28878126072527</v>
      </c>
      <c r="M1185" s="89">
        <f>+M$5*E1185</f>
        <v>161.63130706960905</v>
      </c>
      <c r="N1185" s="89">
        <f>+L1185+M1185</f>
        <v>730.92008833033435</v>
      </c>
      <c r="O1185" s="89">
        <f>+O$5*E1185</f>
        <v>8081.5653534804524</v>
      </c>
      <c r="P1185" s="72"/>
      <c r="Q1185" s="48"/>
      <c r="R1185" s="87">
        <v>6355.4475140379</v>
      </c>
      <c r="S1185" s="87">
        <v>100</v>
      </c>
      <c r="T1185" s="87">
        <v>1.8006427288055</v>
      </c>
      <c r="U1185" s="87">
        <v>2.5203952789307</v>
      </c>
      <c r="V1185" s="87">
        <v>2.2099483678601999</v>
      </c>
      <c r="W1185" s="87">
        <v>6355.4475140392997</v>
      </c>
      <c r="Z1185" t="e">
        <v>#N/A</v>
      </c>
      <c r="AA1185" t="e">
        <v>#N/A</v>
      </c>
    </row>
    <row r="1186" spans="1:27">
      <c r="A1186" s="49" t="s">
        <v>203</v>
      </c>
      <c r="B1186" s="49" t="s">
        <v>15</v>
      </c>
      <c r="C1186" s="49">
        <v>1354916</v>
      </c>
      <c r="D1186" s="49" t="s">
        <v>1448</v>
      </c>
      <c r="E1186" s="126">
        <f>+IF(F1186="x",1,0)+IF(G1186="x",0.25,0)+IF(H1186="x",1,0)+IF(I1186="x",0.3,0)+J1186</f>
        <v>0.46651761018837745</v>
      </c>
      <c r="F1186" s="85"/>
      <c r="G1186" s="85"/>
      <c r="H1186" s="85"/>
      <c r="I1186" s="85"/>
      <c r="J1186" s="48">
        <f>0.75*(W1186/10000)</f>
        <v>0.46651761018837745</v>
      </c>
      <c r="K1186" s="48"/>
      <c r="L1186" s="89">
        <f>+L$5*E1186</f>
        <v>557.17711176987257</v>
      </c>
      <c r="M1186" s="89">
        <f>+M$5*E1186</f>
        <v>158.19258662571352</v>
      </c>
      <c r="N1186" s="89">
        <f>+L1186+M1186</f>
        <v>715.36969839558606</v>
      </c>
      <c r="O1186" s="89">
        <f>+O$5*E1186</f>
        <v>7909.629331285676</v>
      </c>
      <c r="P1186" s="72"/>
      <c r="Q1186" s="48"/>
      <c r="R1186" s="87">
        <v>6220.2348025123001</v>
      </c>
      <c r="S1186" s="87">
        <v>100</v>
      </c>
      <c r="T1186" s="87">
        <v>1.7930730581284</v>
      </c>
      <c r="U1186" s="87">
        <v>2.5370063781738001</v>
      </c>
      <c r="V1186" s="87">
        <v>2.2563928783354998</v>
      </c>
      <c r="W1186" s="87">
        <v>6220.2348025116999</v>
      </c>
      <c r="Z1186" t="e">
        <v>#N/A</v>
      </c>
      <c r="AA1186" t="e">
        <v>#N/A</v>
      </c>
    </row>
    <row r="1187" spans="1:27">
      <c r="A1187" s="49" t="s">
        <v>944</v>
      </c>
      <c r="B1187" s="49" t="s">
        <v>919</v>
      </c>
      <c r="C1187" s="49">
        <v>1332158</v>
      </c>
      <c r="D1187" s="49" t="s">
        <v>1451</v>
      </c>
      <c r="E1187" s="126">
        <f>+IF(F1187="x",1,0)+IF(G1187="x",0.25,0)+IF(H1187="x",1,0)+IF(I1187="x",0.3,0)+J1187</f>
        <v>2.1996571892511998</v>
      </c>
      <c r="F1187" s="85" t="s">
        <v>3212</v>
      </c>
      <c r="G1187" s="85"/>
      <c r="H1187" s="85"/>
      <c r="I1187" s="85"/>
      <c r="J1187" s="48">
        <f>0.75*(W1187/10000)</f>
        <v>1.1996571892512</v>
      </c>
      <c r="K1187" s="48"/>
      <c r="L1187" s="89">
        <f>+L$5*E1187</f>
        <v>2627.1219195689719</v>
      </c>
      <c r="M1187" s="89">
        <f>+M$5*E1187</f>
        <v>745.88708519917532</v>
      </c>
      <c r="N1187" s="89">
        <f>+L1187+M1187</f>
        <v>3373.009004768147</v>
      </c>
      <c r="O1187" s="89">
        <f>+O$5*E1187</f>
        <v>37294.354259958767</v>
      </c>
      <c r="P1187" s="72"/>
      <c r="Q1187" s="48"/>
      <c r="R1187" s="87">
        <v>15995.429190016999</v>
      </c>
      <c r="S1187" s="87">
        <v>100</v>
      </c>
      <c r="T1187" s="87">
        <v>2.1071105003357</v>
      </c>
      <c r="U1187" s="87">
        <v>2.9510271549225</v>
      </c>
      <c r="V1187" s="87">
        <v>2.5875372707027</v>
      </c>
      <c r="W1187" s="87">
        <v>15995.429190016001</v>
      </c>
      <c r="Z1187" t="e">
        <v>#N/A</v>
      </c>
      <c r="AA1187" t="e">
        <v>#N/A</v>
      </c>
    </row>
    <row r="1188" spans="1:27">
      <c r="A1188" s="49" t="s">
        <v>533</v>
      </c>
      <c r="B1188" s="49" t="s">
        <v>919</v>
      </c>
      <c r="C1188" s="49">
        <v>1332158</v>
      </c>
      <c r="D1188" s="49" t="s">
        <v>1451</v>
      </c>
      <c r="E1188" s="126">
        <f>+IF(F1188="x",1,0)+IF(G1188="x",0.25,0)+IF(H1188="x",1,0)+IF(I1188="x",0.3,0)+J1188</f>
        <v>1.2111758708214</v>
      </c>
      <c r="F1188" s="85"/>
      <c r="G1188" s="85"/>
      <c r="H1188" s="85"/>
      <c r="I1188" s="85"/>
      <c r="J1188" s="48">
        <f>0.75*(W1188/10000)</f>
        <v>1.2111758708214</v>
      </c>
      <c r="K1188" s="48"/>
      <c r="L1188" s="89">
        <f>+L$5*E1188</f>
        <v>1446.5466229176882</v>
      </c>
      <c r="M1188" s="89">
        <f>+M$5*E1188</f>
        <v>410.70056023506078</v>
      </c>
      <c r="N1188" s="89">
        <f>+L1188+M1188</f>
        <v>1857.2471831527489</v>
      </c>
      <c r="O1188" s="89">
        <f>+O$5*E1188</f>
        <v>20535.028011753038</v>
      </c>
      <c r="P1188" s="72"/>
      <c r="Q1188" s="48"/>
      <c r="R1188" s="87">
        <v>16149.011610956</v>
      </c>
      <c r="S1188" s="87">
        <v>100</v>
      </c>
      <c r="T1188" s="87">
        <v>2.0712594985961998</v>
      </c>
      <c r="U1188" s="87">
        <v>2.8810074329375999</v>
      </c>
      <c r="V1188" s="87">
        <v>2.4260978906637001</v>
      </c>
      <c r="W1188" s="87">
        <v>16149.011610952</v>
      </c>
      <c r="Z1188" t="e">
        <v>#N/A</v>
      </c>
      <c r="AA1188" t="e">
        <v>#N/A</v>
      </c>
    </row>
    <row r="1189" spans="1:27">
      <c r="A1189" s="52" t="s">
        <v>127</v>
      </c>
      <c r="B1189" s="52" t="s">
        <v>8</v>
      </c>
      <c r="C1189" s="52">
        <v>5443934</v>
      </c>
      <c r="D1189" s="52" t="s">
        <v>1422</v>
      </c>
      <c r="E1189" s="80">
        <f>+IF(F1189="x",1,0)+IF(G1189="x",0.25,0)+IF(H1189="x",1,0)+IF(I1189="x",0.3,0)</f>
        <v>1</v>
      </c>
      <c r="F1189" s="85" t="s">
        <v>3212</v>
      </c>
      <c r="G1189" s="85"/>
      <c r="H1189" s="85"/>
      <c r="I1189" s="85"/>
      <c r="J1189" s="48"/>
      <c r="K1189" s="48"/>
      <c r="L1189" s="89">
        <f>+L$5*E1189</f>
        <v>1194.3324316200781</v>
      </c>
      <c r="M1189" s="89">
        <f>+M$5*E1189</f>
        <v>339.09242260294559</v>
      </c>
      <c r="N1189" s="89">
        <f>+L1189+M1189</f>
        <v>1533.4248542230237</v>
      </c>
      <c r="O1189" s="89">
        <f>+O$5*E1189</f>
        <v>16954.621130147279</v>
      </c>
      <c r="P1189" s="73" t="e">
        <v>#N/A</v>
      </c>
      <c r="Q1189" s="48" t="e">
        <v>#N/A</v>
      </c>
      <c r="R1189" s="87">
        <v>5214.2263019972997</v>
      </c>
      <c r="S1189" s="87">
        <v>0.35549999999999998</v>
      </c>
      <c r="T1189" s="87">
        <v>6.1608958989381998E-2</v>
      </c>
      <c r="U1189" s="87">
        <v>7.3068648576736006E-2</v>
      </c>
      <c r="V1189" s="87">
        <v>6.9169103083285E-2</v>
      </c>
      <c r="W1189" s="87">
        <f>+(S1189/100)*R1189</f>
        <v>18.536574503600402</v>
      </c>
      <c r="Z1189" t="e">
        <v>#N/A</v>
      </c>
      <c r="AA1189" t="e">
        <v>#N/A</v>
      </c>
    </row>
    <row r="1190" spans="1:27">
      <c r="A1190" s="53" t="s">
        <v>943</v>
      </c>
      <c r="B1190" s="53" t="s">
        <v>8</v>
      </c>
      <c r="C1190" s="53">
        <v>9915427</v>
      </c>
      <c r="D1190" s="53" t="s">
        <v>2988</v>
      </c>
      <c r="E1190" s="80">
        <f>+IF(F1190="x",1,0)+IF(G1190="x",0.25,0)+IF(H1190="x",1,0)+IF(I1190="x",0.3,0)</f>
        <v>1.25</v>
      </c>
      <c r="F1190" s="85" t="s">
        <v>3212</v>
      </c>
      <c r="G1190" s="85" t="s">
        <v>3212</v>
      </c>
      <c r="H1190" s="85"/>
      <c r="I1190" s="85"/>
      <c r="J1190" s="81" t="s">
        <v>3213</v>
      </c>
      <c r="K1190" s="48"/>
      <c r="L1190" s="89">
        <f>+L$5*E1190</f>
        <v>1492.9155395250975</v>
      </c>
      <c r="M1190" s="89">
        <f>+M$5*E1190</f>
        <v>423.86552825368199</v>
      </c>
      <c r="N1190" s="89">
        <f>+L1190+M1190</f>
        <v>1916.7810677787795</v>
      </c>
      <c r="O1190" s="89">
        <f>+O$5*E1190</f>
        <v>21193.276412684099</v>
      </c>
      <c r="P1190" s="72"/>
      <c r="Q1190" s="48"/>
      <c r="R1190" s="87">
        <v>3872.4661745036001</v>
      </c>
      <c r="S1190" s="87">
        <v>21.837900000000001</v>
      </c>
      <c r="T1190" s="87">
        <v>5.5721411481500002E-3</v>
      </c>
      <c r="U1190" s="87">
        <v>7.2227567434310996E-2</v>
      </c>
      <c r="V1190" s="87">
        <v>4.6518739340866998E-2</v>
      </c>
      <c r="W1190" s="87">
        <v>845.66380583149999</v>
      </c>
      <c r="Z1190" t="e">
        <v>#N/A</v>
      </c>
      <c r="AA1190" t="e">
        <v>#N/A</v>
      </c>
    </row>
    <row r="1191" spans="1:27">
      <c r="A1191" s="53" t="s">
        <v>2989</v>
      </c>
      <c r="B1191" s="53" t="s">
        <v>8</v>
      </c>
      <c r="C1191" s="53">
        <v>100080177</v>
      </c>
      <c r="D1191" s="53" t="s">
        <v>2988</v>
      </c>
      <c r="E1191" s="80">
        <f>+IF(F1191="x",1,0)+IF(G1191="x",0.25,0)+IF(H1191="x",1,0)+IF(I1191="x",0.3,0)</f>
        <v>1</v>
      </c>
      <c r="F1191" s="85" t="s">
        <v>3212</v>
      </c>
      <c r="G1191" s="85"/>
      <c r="H1191" s="85"/>
      <c r="I1191" s="85"/>
      <c r="J1191" s="81" t="s">
        <v>3213</v>
      </c>
      <c r="K1191" s="48"/>
      <c r="L1191" s="89">
        <f>+L$5*E1191</f>
        <v>1194.3324316200781</v>
      </c>
      <c r="M1191" s="89">
        <f>+M$5*E1191</f>
        <v>339.09242260294559</v>
      </c>
      <c r="N1191" s="89">
        <f>+L1191+M1191</f>
        <v>1533.4248542230237</v>
      </c>
      <c r="O1191" s="89">
        <f>+O$5*E1191</f>
        <v>16954.621130147279</v>
      </c>
      <c r="P1191" s="72"/>
      <c r="Q1191" s="48"/>
      <c r="R1191" s="87">
        <v>2657.5150740106001</v>
      </c>
      <c r="S1191" s="87">
        <v>1.0007999999999999</v>
      </c>
      <c r="T1191" s="87">
        <v>4.6259287744760999E-2</v>
      </c>
      <c r="U1191" s="87">
        <v>7.1912162005901004E-2</v>
      </c>
      <c r="V1191" s="87">
        <v>6.0215924245615997E-2</v>
      </c>
      <c r="W1191" s="87">
        <v>26.595353278238001</v>
      </c>
      <c r="Z1191" t="e">
        <v>#N/A</v>
      </c>
      <c r="AA1191" t="e">
        <v>#N/A</v>
      </c>
    </row>
    <row r="1192" spans="1:27">
      <c r="A1192" s="51" t="s">
        <v>68</v>
      </c>
      <c r="B1192" s="51" t="s">
        <v>24</v>
      </c>
      <c r="C1192" s="51">
        <v>5443257</v>
      </c>
      <c r="D1192" s="51" t="s">
        <v>1452</v>
      </c>
      <c r="E1192" s="80">
        <f>+IF(F1192="x",1,0)+IF(G1192="x",0.25,0)+IF(H1192="x",1,0)+IF(I1192="x",0.3,0)</f>
        <v>1</v>
      </c>
      <c r="F1192" s="85" t="s">
        <v>3212</v>
      </c>
      <c r="G1192" s="85"/>
      <c r="H1192" s="85"/>
      <c r="I1192" s="85"/>
      <c r="J1192" s="48"/>
      <c r="K1192" s="48"/>
      <c r="L1192" s="89">
        <f>+L$5*E1192</f>
        <v>1194.3324316200781</v>
      </c>
      <c r="M1192" s="89">
        <f>+M$5*E1192</f>
        <v>339.09242260294559</v>
      </c>
      <c r="N1192" s="89">
        <f>+L1192+M1192</f>
        <v>1533.4248542230237</v>
      </c>
      <c r="O1192" s="89">
        <f>+O$5*E1192</f>
        <v>16954.621130147279</v>
      </c>
      <c r="P1192" s="73">
        <v>1.1719999999999999</v>
      </c>
      <c r="Q1192" s="48" t="s">
        <v>3228</v>
      </c>
      <c r="R1192" s="87">
        <v>1208.4758405122</v>
      </c>
      <c r="S1192" s="87">
        <v>0</v>
      </c>
      <c r="T1192" s="87">
        <v>0</v>
      </c>
      <c r="U1192" s="87">
        <v>0</v>
      </c>
      <c r="V1192" s="87">
        <v>0</v>
      </c>
      <c r="W1192" s="87">
        <f>+(S1192/100)*R1192</f>
        <v>0</v>
      </c>
      <c r="Z1192" t="e">
        <v>#N/A</v>
      </c>
      <c r="AA1192" t="e">
        <v>#N/A</v>
      </c>
    </row>
    <row r="1193" spans="1:27">
      <c r="A1193" s="51" t="s">
        <v>1472</v>
      </c>
      <c r="B1193" s="51" t="s">
        <v>24</v>
      </c>
      <c r="C1193" s="51">
        <v>5443226</v>
      </c>
      <c r="D1193" s="51" t="s">
        <v>1473</v>
      </c>
      <c r="E1193" s="80">
        <f>+IF(F1193="x",1,0)+IF(G1193="x",0.25,0)+IF(H1193="x",1,0)+IF(I1193="x",0.3,0)</f>
        <v>1</v>
      </c>
      <c r="F1193" s="85" t="s">
        <v>3212</v>
      </c>
      <c r="G1193" s="85"/>
      <c r="H1193" s="85"/>
      <c r="I1193" s="85"/>
      <c r="J1193" s="48"/>
      <c r="K1193" s="48"/>
      <c r="L1193" s="89">
        <f>+L$5*E1193</f>
        <v>1194.3324316200781</v>
      </c>
      <c r="M1193" s="89">
        <f>+M$5*E1193</f>
        <v>339.09242260294559</v>
      </c>
      <c r="N1193" s="89">
        <f>+L1193+M1193</f>
        <v>1533.4248542230237</v>
      </c>
      <c r="O1193" s="89">
        <f>+O$5*E1193</f>
        <v>16954.621130147279</v>
      </c>
      <c r="P1193" s="73" t="e">
        <v>#N/A</v>
      </c>
      <c r="Q1193" s="48" t="e">
        <v>#N/A</v>
      </c>
      <c r="R1193" s="87">
        <v>270.05500950735001</v>
      </c>
      <c r="S1193" s="87">
        <v>0</v>
      </c>
      <c r="T1193" s="87">
        <v>0</v>
      </c>
      <c r="U1193" s="87">
        <v>0</v>
      </c>
      <c r="V1193" s="87">
        <v>0</v>
      </c>
      <c r="W1193" s="87">
        <f>+(S1193/100)*R1193</f>
        <v>0</v>
      </c>
      <c r="Z1193" t="e">
        <v>#N/A</v>
      </c>
      <c r="AA1193" t="e">
        <v>#N/A</v>
      </c>
    </row>
    <row r="1194" spans="1:27">
      <c r="A1194" s="51" t="s">
        <v>1474</v>
      </c>
      <c r="B1194" s="51" t="s">
        <v>24</v>
      </c>
      <c r="C1194" s="51">
        <v>5443247</v>
      </c>
      <c r="D1194" s="51" t="s">
        <v>1475</v>
      </c>
      <c r="E1194" s="80">
        <f>+IF(F1194="x",1,0)+IF(G1194="x",0.25,0)+IF(H1194="x",1,0)+IF(I1194="x",0.3,0)</f>
        <v>1</v>
      </c>
      <c r="F1194" s="85" t="s">
        <v>3212</v>
      </c>
      <c r="G1194" s="85"/>
      <c r="H1194" s="85"/>
      <c r="I1194" s="85"/>
      <c r="J1194" s="48"/>
      <c r="K1194" s="48"/>
      <c r="L1194" s="89">
        <f>+L$5*E1194</f>
        <v>1194.3324316200781</v>
      </c>
      <c r="M1194" s="89">
        <f>+M$5*E1194</f>
        <v>339.09242260294559</v>
      </c>
      <c r="N1194" s="89">
        <f>+L1194+M1194</f>
        <v>1533.4248542230237</v>
      </c>
      <c r="O1194" s="89">
        <f>+O$5*E1194</f>
        <v>16954.621130147279</v>
      </c>
      <c r="P1194" s="73" t="e">
        <v>#N/A</v>
      </c>
      <c r="Q1194" s="48" t="e">
        <v>#N/A</v>
      </c>
      <c r="R1194" s="87">
        <v>213.60485349708</v>
      </c>
      <c r="S1194" s="87">
        <v>0</v>
      </c>
      <c r="T1194" s="87">
        <v>0</v>
      </c>
      <c r="U1194" s="87">
        <v>0</v>
      </c>
      <c r="V1194" s="87">
        <v>0</v>
      </c>
      <c r="W1194" s="87">
        <f>+(S1194/100)*R1194</f>
        <v>0</v>
      </c>
      <c r="Z1194" t="e">
        <v>#N/A</v>
      </c>
      <c r="AA1194" t="e">
        <v>#N/A</v>
      </c>
    </row>
    <row r="1195" spans="1:27">
      <c r="A1195" s="51" t="s">
        <v>894</v>
      </c>
      <c r="B1195" s="51" t="s">
        <v>24</v>
      </c>
      <c r="C1195" s="51">
        <v>5443227</v>
      </c>
      <c r="D1195" s="51" t="s">
        <v>1476</v>
      </c>
      <c r="E1195" s="80">
        <f>+IF(F1195="x",1,0)+IF(G1195="x",0.25,0)+IF(H1195="x",1,0)+IF(I1195="x",0.3,0)</f>
        <v>1</v>
      </c>
      <c r="F1195" s="85" t="s">
        <v>3212</v>
      </c>
      <c r="G1195" s="85"/>
      <c r="H1195" s="85"/>
      <c r="I1195" s="85"/>
      <c r="J1195" s="48"/>
      <c r="K1195" s="48"/>
      <c r="L1195" s="89">
        <f>+L$5*E1195</f>
        <v>1194.3324316200781</v>
      </c>
      <c r="M1195" s="89">
        <f>+M$5*E1195</f>
        <v>339.09242260294559</v>
      </c>
      <c r="N1195" s="89">
        <f>+L1195+M1195</f>
        <v>1533.4248542230237</v>
      </c>
      <c r="O1195" s="89">
        <f>+O$5*E1195</f>
        <v>16954.621130147279</v>
      </c>
      <c r="P1195" s="73" t="e">
        <v>#N/A</v>
      </c>
      <c r="Q1195" s="48" t="e">
        <v>#N/A</v>
      </c>
      <c r="R1195" s="87">
        <v>158.61553450113999</v>
      </c>
      <c r="S1195" s="87">
        <v>0</v>
      </c>
      <c r="T1195" s="87">
        <v>0</v>
      </c>
      <c r="U1195" s="87">
        <v>0</v>
      </c>
      <c r="V1195" s="87">
        <v>0</v>
      </c>
      <c r="W1195" s="87">
        <f>+(S1195/100)*R1195</f>
        <v>0</v>
      </c>
      <c r="Z1195" t="e">
        <v>#N/A</v>
      </c>
      <c r="AA1195" t="e">
        <v>#N/A</v>
      </c>
    </row>
    <row r="1196" spans="1:27">
      <c r="A1196" s="51" t="s">
        <v>1477</v>
      </c>
      <c r="B1196" s="51" t="s">
        <v>24</v>
      </c>
      <c r="C1196" s="51">
        <v>5443245</v>
      </c>
      <c r="D1196" s="51" t="s">
        <v>1478</v>
      </c>
      <c r="E1196" s="80">
        <f>+IF(F1196="x",1,0)+IF(G1196="x",0.25,0)+IF(H1196="x",1,0)+IF(I1196="x",0.3,0)</f>
        <v>1</v>
      </c>
      <c r="F1196" s="85" t="s">
        <v>3212</v>
      </c>
      <c r="G1196" s="85"/>
      <c r="H1196" s="85"/>
      <c r="I1196" s="85"/>
      <c r="J1196" s="48"/>
      <c r="K1196" s="48"/>
      <c r="L1196" s="89">
        <f>+L$5*E1196</f>
        <v>1194.3324316200781</v>
      </c>
      <c r="M1196" s="89">
        <f>+M$5*E1196</f>
        <v>339.09242260294559</v>
      </c>
      <c r="N1196" s="89">
        <f>+L1196+M1196</f>
        <v>1533.4248542230237</v>
      </c>
      <c r="O1196" s="89">
        <f>+O$5*E1196</f>
        <v>16954.621130147279</v>
      </c>
      <c r="P1196" s="73" t="e">
        <v>#N/A</v>
      </c>
      <c r="Q1196" s="48" t="e">
        <v>#N/A</v>
      </c>
      <c r="R1196" s="87">
        <v>203.42001099888</v>
      </c>
      <c r="S1196" s="87">
        <v>0</v>
      </c>
      <c r="T1196" s="87">
        <v>0</v>
      </c>
      <c r="U1196" s="87">
        <v>0</v>
      </c>
      <c r="V1196" s="87">
        <v>0</v>
      </c>
      <c r="W1196" s="87">
        <f>+(S1196/100)*R1196</f>
        <v>0</v>
      </c>
      <c r="Z1196" t="e">
        <v>#N/A</v>
      </c>
      <c r="AA1196" t="e">
        <v>#N/A</v>
      </c>
    </row>
    <row r="1197" spans="1:27">
      <c r="A1197" s="51" t="s">
        <v>771</v>
      </c>
      <c r="B1197" s="51" t="s">
        <v>24</v>
      </c>
      <c r="C1197" s="51">
        <v>5443242</v>
      </c>
      <c r="D1197" s="51" t="s">
        <v>1480</v>
      </c>
      <c r="E1197" s="80">
        <f>+IF(F1197="x",1,0)+IF(G1197="x",0.25,0)+IF(H1197="x",1,0)+IF(I1197="x",0.3,0)</f>
        <v>1</v>
      </c>
      <c r="F1197" s="85" t="s">
        <v>3212</v>
      </c>
      <c r="G1197" s="85"/>
      <c r="H1197" s="85"/>
      <c r="I1197" s="85"/>
      <c r="J1197" s="48"/>
      <c r="K1197" s="48"/>
      <c r="L1197" s="89">
        <f>+L$5*E1197</f>
        <v>1194.3324316200781</v>
      </c>
      <c r="M1197" s="89">
        <f>+M$5*E1197</f>
        <v>339.09242260294559</v>
      </c>
      <c r="N1197" s="89">
        <f>+L1197+M1197</f>
        <v>1533.4248542230237</v>
      </c>
      <c r="O1197" s="89">
        <f>+O$5*E1197</f>
        <v>16954.621130147279</v>
      </c>
      <c r="P1197" s="73" t="s">
        <v>3213</v>
      </c>
      <c r="Q1197" s="48" t="s">
        <v>3228</v>
      </c>
      <c r="R1197" s="87">
        <v>534.94774099439996</v>
      </c>
      <c r="S1197" s="87">
        <v>0</v>
      </c>
      <c r="T1197" s="87">
        <v>0</v>
      </c>
      <c r="U1197" s="87">
        <v>0</v>
      </c>
      <c r="V1197" s="87">
        <v>0</v>
      </c>
      <c r="W1197" s="87">
        <f>+(S1197/100)*R1197</f>
        <v>0</v>
      </c>
      <c r="Z1197" t="e">
        <v>#N/A</v>
      </c>
      <c r="AA1197" t="e">
        <v>#N/A</v>
      </c>
    </row>
    <row r="1198" spans="1:27">
      <c r="A1198" s="51" t="s">
        <v>1483</v>
      </c>
      <c r="B1198" s="51" t="s">
        <v>24</v>
      </c>
      <c r="C1198" s="51">
        <v>5443215</v>
      </c>
      <c r="D1198" s="51" t="s">
        <v>1484</v>
      </c>
      <c r="E1198" s="80">
        <f>+IF(F1198="x",1,0)+IF(G1198="x",0.25,0)+IF(H1198="x",1,0)+IF(I1198="x",0.3,0)</f>
        <v>1</v>
      </c>
      <c r="F1198" s="85" t="s">
        <v>3212</v>
      </c>
      <c r="G1198" s="85"/>
      <c r="H1198" s="85"/>
      <c r="I1198" s="85"/>
      <c r="J1198" s="48"/>
      <c r="K1198" s="48"/>
      <c r="L1198" s="89">
        <f>+L$5*E1198</f>
        <v>1194.3324316200781</v>
      </c>
      <c r="M1198" s="89">
        <f>+M$5*E1198</f>
        <v>339.09242260294559</v>
      </c>
      <c r="N1198" s="89">
        <f>+L1198+M1198</f>
        <v>1533.4248542230237</v>
      </c>
      <c r="O1198" s="89">
        <f>+O$5*E1198</f>
        <v>16954.621130147279</v>
      </c>
      <c r="P1198" s="73" t="e">
        <v>#N/A</v>
      </c>
      <c r="Q1198" s="48" t="e">
        <v>#N/A</v>
      </c>
      <c r="R1198" s="87">
        <v>441.24482899895003</v>
      </c>
      <c r="S1198" s="87">
        <v>0</v>
      </c>
      <c r="T1198" s="87">
        <v>0</v>
      </c>
      <c r="U1198" s="87">
        <v>0</v>
      </c>
      <c r="V1198" s="87">
        <v>0</v>
      </c>
      <c r="W1198" s="87">
        <f>+(S1198/100)*R1198</f>
        <v>0</v>
      </c>
      <c r="Z1198" t="e">
        <v>#N/A</v>
      </c>
      <c r="AA1198" t="e">
        <v>#N/A</v>
      </c>
    </row>
    <row r="1199" spans="1:27">
      <c r="A1199" s="51" t="s">
        <v>1481</v>
      </c>
      <c r="B1199" s="51" t="s">
        <v>24</v>
      </c>
      <c r="C1199" s="51">
        <v>5443241</v>
      </c>
      <c r="D1199" s="51" t="s">
        <v>1482</v>
      </c>
      <c r="E1199" s="80">
        <f>+IF(F1199="x",1,0)+IF(G1199="x",0.25,0)+IF(H1199="x",1,0)+IF(I1199="x",0.3,0)</f>
        <v>1</v>
      </c>
      <c r="F1199" s="85" t="s">
        <v>3212</v>
      </c>
      <c r="G1199" s="85"/>
      <c r="H1199" s="85"/>
      <c r="I1199" s="85"/>
      <c r="J1199" s="48"/>
      <c r="K1199" s="48"/>
      <c r="L1199" s="89">
        <f>+L$5*E1199</f>
        <v>1194.3324316200781</v>
      </c>
      <c r="M1199" s="89">
        <f>+M$5*E1199</f>
        <v>339.09242260294559</v>
      </c>
      <c r="N1199" s="89">
        <f>+L1199+M1199</f>
        <v>1533.4248542230237</v>
      </c>
      <c r="O1199" s="89">
        <f>+O$5*E1199</f>
        <v>16954.621130147279</v>
      </c>
      <c r="P1199" s="128" t="e">
        <v>#N/A</v>
      </c>
      <c r="Q1199" s="48" t="e">
        <v>#N/A</v>
      </c>
      <c r="R1199" s="87">
        <v>469.33982800993999</v>
      </c>
      <c r="S1199" s="87">
        <v>0</v>
      </c>
      <c r="T1199" s="87">
        <v>0</v>
      </c>
      <c r="U1199" s="87">
        <v>0</v>
      </c>
      <c r="V1199" s="87">
        <v>0</v>
      </c>
      <c r="W1199" s="87">
        <f>+(S1199/100)*R1199</f>
        <v>0</v>
      </c>
      <c r="Z1199" t="e">
        <v>#N/A</v>
      </c>
      <c r="AA1199" t="e">
        <v>#N/A</v>
      </c>
    </row>
    <row r="1200" spans="1:27">
      <c r="A1200" s="61" t="s">
        <v>1453</v>
      </c>
      <c r="B1200" s="61" t="s">
        <v>24</v>
      </c>
      <c r="C1200" s="61">
        <v>5443281</v>
      </c>
      <c r="D1200" s="61" t="s">
        <v>1454</v>
      </c>
      <c r="E1200" s="80">
        <f>+IF(F1200="x",1,0)+IF(G1200="x",0.25,0)+IF(H1200="x",1,0)+IF(I1200="x",0.3,0)+J1200+K1200</f>
        <v>1</v>
      </c>
      <c r="F1200" s="80" t="s">
        <v>3212</v>
      </c>
      <c r="G1200" s="85"/>
      <c r="H1200" s="85"/>
      <c r="I1200" s="85"/>
      <c r="J1200" s="81">
        <v>0</v>
      </c>
      <c r="K1200" s="48"/>
      <c r="L1200" s="89">
        <f>+L$5*E1200</f>
        <v>1194.3324316200781</v>
      </c>
      <c r="M1200" s="89">
        <f>+M$5*E1200</f>
        <v>339.09242260294559</v>
      </c>
      <c r="N1200" s="89">
        <f>+L1200+M1200</f>
        <v>1533.4248542230237</v>
      </c>
      <c r="O1200" s="89">
        <f>+O$5*E1200</f>
        <v>16954.621130147279</v>
      </c>
      <c r="P1200" s="72"/>
      <c r="Q1200" s="48"/>
      <c r="R1200" s="87">
        <v>120.91973450568</v>
      </c>
      <c r="S1200" s="87">
        <v>0</v>
      </c>
      <c r="T1200" s="87">
        <v>0</v>
      </c>
      <c r="U1200" s="87">
        <v>0</v>
      </c>
      <c r="V1200" s="87">
        <v>0</v>
      </c>
      <c r="W1200" s="87">
        <v>0</v>
      </c>
      <c r="Z1200" t="e">
        <v>#N/A</v>
      </c>
      <c r="AA1200" t="e">
        <v>#N/A</v>
      </c>
    </row>
    <row r="1201" spans="1:27">
      <c r="A1201" s="51" t="s">
        <v>1455</v>
      </c>
      <c r="B1201" s="51" t="s">
        <v>24</v>
      </c>
      <c r="C1201" s="51">
        <v>5443282</v>
      </c>
      <c r="D1201" s="51" t="s">
        <v>1454</v>
      </c>
      <c r="E1201" s="80">
        <f>+IF(F1201="x",1,0)+IF(G1201="x",0.25,0)+IF(H1201="x",1,0)+IF(I1201="x",0.3,0)</f>
        <v>1</v>
      </c>
      <c r="F1201" s="85" t="s">
        <v>3212</v>
      </c>
      <c r="G1201" s="85"/>
      <c r="H1201" s="85"/>
      <c r="I1201" s="85"/>
      <c r="J1201" s="48"/>
      <c r="K1201" s="48"/>
      <c r="L1201" s="89">
        <f>+L$5*E1201</f>
        <v>1194.3324316200781</v>
      </c>
      <c r="M1201" s="89">
        <f>+M$5*E1201</f>
        <v>339.09242260294559</v>
      </c>
      <c r="N1201" s="89">
        <f>+L1201+M1201</f>
        <v>1533.4248542230237</v>
      </c>
      <c r="O1201" s="89">
        <f>+O$5*E1201</f>
        <v>16954.621130147279</v>
      </c>
      <c r="P1201" s="73" t="e">
        <v>#N/A</v>
      </c>
      <c r="Q1201" s="48" t="e">
        <v>#N/A</v>
      </c>
      <c r="R1201" s="87">
        <v>380.17789099223</v>
      </c>
      <c r="S1201" s="87">
        <v>0</v>
      </c>
      <c r="T1201" s="87">
        <v>0</v>
      </c>
      <c r="U1201" s="87">
        <v>0</v>
      </c>
      <c r="V1201" s="87">
        <v>0</v>
      </c>
      <c r="W1201" s="87">
        <f>+(S1201/100)*R1201</f>
        <v>0</v>
      </c>
      <c r="Z1201" t="e">
        <v>#N/A</v>
      </c>
      <c r="AA1201" t="e">
        <v>#N/A</v>
      </c>
    </row>
    <row r="1202" spans="1:27">
      <c r="A1202" s="51" t="s">
        <v>1487</v>
      </c>
      <c r="B1202" s="51" t="s">
        <v>24</v>
      </c>
      <c r="C1202" s="51">
        <v>5443240</v>
      </c>
      <c r="D1202" s="51" t="s">
        <v>1488</v>
      </c>
      <c r="E1202" s="80">
        <f>+IF(F1202="x",1,0)+IF(G1202="x",0.25,0)+IF(H1202="x",1,0)+IF(I1202="x",0.3,0)</f>
        <v>1</v>
      </c>
      <c r="F1202" s="85" t="s">
        <v>3212</v>
      </c>
      <c r="G1202" s="85"/>
      <c r="H1202" s="85"/>
      <c r="I1202" s="85"/>
      <c r="J1202" s="48"/>
      <c r="K1202" s="48"/>
      <c r="L1202" s="89">
        <f>+L$5*E1202</f>
        <v>1194.3324316200781</v>
      </c>
      <c r="M1202" s="89">
        <f>+M$5*E1202</f>
        <v>339.09242260294559</v>
      </c>
      <c r="N1202" s="89">
        <f>+L1202+M1202</f>
        <v>1533.4248542230237</v>
      </c>
      <c r="O1202" s="89">
        <f>+O$5*E1202</f>
        <v>16954.621130147279</v>
      </c>
      <c r="P1202" s="73" t="e">
        <v>#N/A</v>
      </c>
      <c r="Q1202" s="48" t="e">
        <v>#N/A</v>
      </c>
      <c r="R1202" s="87">
        <v>229.90644399172999</v>
      </c>
      <c r="S1202" s="87">
        <v>0</v>
      </c>
      <c r="T1202" s="87">
        <v>0</v>
      </c>
      <c r="U1202" s="87">
        <v>0</v>
      </c>
      <c r="V1202" s="87">
        <v>0</v>
      </c>
      <c r="W1202" s="87">
        <f>+(S1202/100)*R1202</f>
        <v>0</v>
      </c>
      <c r="Z1202" t="e">
        <v>#N/A</v>
      </c>
      <c r="AA1202" t="e">
        <v>#N/A</v>
      </c>
    </row>
    <row r="1203" spans="1:27">
      <c r="A1203" s="51" t="s">
        <v>1489</v>
      </c>
      <c r="B1203" s="51" t="s">
        <v>24</v>
      </c>
      <c r="C1203" s="51">
        <v>5443238</v>
      </c>
      <c r="D1203" s="51" t="s">
        <v>1490</v>
      </c>
      <c r="E1203" s="80">
        <f>+IF(F1203="x",1,0)+IF(G1203="x",0.25,0)+IF(H1203="x",1,0)+IF(I1203="x",0.3,0)</f>
        <v>1</v>
      </c>
      <c r="F1203" s="85" t="s">
        <v>3212</v>
      </c>
      <c r="G1203" s="85"/>
      <c r="H1203" s="85"/>
      <c r="I1203" s="85"/>
      <c r="J1203" s="48"/>
      <c r="K1203" s="48"/>
      <c r="L1203" s="89">
        <f>+L$5*E1203</f>
        <v>1194.3324316200781</v>
      </c>
      <c r="M1203" s="89">
        <f>+M$5*E1203</f>
        <v>339.09242260294559</v>
      </c>
      <c r="N1203" s="89">
        <f>+L1203+M1203</f>
        <v>1533.4248542230237</v>
      </c>
      <c r="O1203" s="89">
        <f>+O$5*E1203</f>
        <v>16954.621130147279</v>
      </c>
      <c r="P1203" s="73" t="e">
        <v>#N/A</v>
      </c>
      <c r="Q1203" s="48" t="e">
        <v>#N/A</v>
      </c>
      <c r="R1203" s="87">
        <v>108.75173600558</v>
      </c>
      <c r="S1203" s="87">
        <v>0</v>
      </c>
      <c r="T1203" s="87">
        <v>0</v>
      </c>
      <c r="U1203" s="87">
        <v>0</v>
      </c>
      <c r="V1203" s="87">
        <v>0</v>
      </c>
      <c r="W1203" s="87">
        <f>+(S1203/100)*R1203</f>
        <v>0</v>
      </c>
      <c r="Z1203" t="e">
        <v>#N/A</v>
      </c>
      <c r="AA1203" t="e">
        <v>#N/A</v>
      </c>
    </row>
    <row r="1204" spans="1:27">
      <c r="A1204" s="51" t="s">
        <v>1464</v>
      </c>
      <c r="B1204" s="51" t="s">
        <v>24</v>
      </c>
      <c r="C1204" s="51">
        <v>5443234</v>
      </c>
      <c r="D1204" s="51" t="s">
        <v>1491</v>
      </c>
      <c r="E1204" s="80">
        <f>+IF(F1204="x",1,0)+IF(G1204="x",0.25,0)+IF(H1204="x",1,0)+IF(I1204="x",0.3,0)</f>
        <v>1</v>
      </c>
      <c r="F1204" s="85" t="s">
        <v>3212</v>
      </c>
      <c r="G1204" s="85"/>
      <c r="H1204" s="85"/>
      <c r="I1204" s="85"/>
      <c r="J1204" s="48"/>
      <c r="K1204" s="48"/>
      <c r="L1204" s="89">
        <f>+L$5*E1204</f>
        <v>1194.3324316200781</v>
      </c>
      <c r="M1204" s="89">
        <f>+M$5*E1204</f>
        <v>339.09242260294559</v>
      </c>
      <c r="N1204" s="89">
        <f>+L1204+M1204</f>
        <v>1533.4248542230237</v>
      </c>
      <c r="O1204" s="89">
        <f>+O$5*E1204</f>
        <v>16954.621130147279</v>
      </c>
      <c r="P1204" s="73" t="e">
        <v>#N/A</v>
      </c>
      <c r="Q1204" s="48" t="e">
        <v>#N/A</v>
      </c>
      <c r="R1204" s="87">
        <v>92.632130501646003</v>
      </c>
      <c r="S1204" s="87">
        <v>0</v>
      </c>
      <c r="T1204" s="87">
        <v>0</v>
      </c>
      <c r="U1204" s="87">
        <v>0</v>
      </c>
      <c r="V1204" s="87">
        <v>0</v>
      </c>
      <c r="W1204" s="87">
        <f>+(S1204/100)*R1204</f>
        <v>0</v>
      </c>
      <c r="Z1204" t="e">
        <v>#N/A</v>
      </c>
      <c r="AA1204" t="e">
        <v>#N/A</v>
      </c>
    </row>
    <row r="1205" spans="1:27">
      <c r="A1205" s="51" t="s">
        <v>1493</v>
      </c>
      <c r="B1205" s="51" t="s">
        <v>24</v>
      </c>
      <c r="C1205" s="51">
        <v>5443235</v>
      </c>
      <c r="D1205" s="51" t="s">
        <v>1494</v>
      </c>
      <c r="E1205" s="80">
        <f>+IF(F1205="x",1,0)+IF(G1205="x",0.25,0)+IF(H1205="x",1,0)+IF(I1205="x",0.3,0)</f>
        <v>1</v>
      </c>
      <c r="F1205" s="85" t="s">
        <v>3212</v>
      </c>
      <c r="G1205" s="85"/>
      <c r="H1205" s="85"/>
      <c r="I1205" s="85"/>
      <c r="J1205" s="48"/>
      <c r="K1205" s="48"/>
      <c r="L1205" s="89">
        <f>+L$5*E1205</f>
        <v>1194.3324316200781</v>
      </c>
      <c r="M1205" s="89">
        <f>+M$5*E1205</f>
        <v>339.09242260294559</v>
      </c>
      <c r="N1205" s="89">
        <f>+L1205+M1205</f>
        <v>1533.4248542230237</v>
      </c>
      <c r="O1205" s="89">
        <f>+O$5*E1205</f>
        <v>16954.621130147279</v>
      </c>
      <c r="P1205" s="73" t="e">
        <v>#N/A</v>
      </c>
      <c r="Q1205" s="48" t="e">
        <v>#N/A</v>
      </c>
      <c r="R1205" s="87">
        <v>168.7076364998</v>
      </c>
      <c r="S1205" s="87">
        <v>0</v>
      </c>
      <c r="T1205" s="87">
        <v>0</v>
      </c>
      <c r="U1205" s="87">
        <v>0</v>
      </c>
      <c r="V1205" s="87">
        <v>0</v>
      </c>
      <c r="W1205" s="87">
        <f>+(S1205/100)*R1205</f>
        <v>0</v>
      </c>
      <c r="Z1205" t="e">
        <v>#N/A</v>
      </c>
      <c r="AA1205" t="e">
        <v>#N/A</v>
      </c>
    </row>
    <row r="1206" spans="1:27">
      <c r="A1206" s="51" t="s">
        <v>1496</v>
      </c>
      <c r="B1206" s="51" t="s">
        <v>24</v>
      </c>
      <c r="C1206" s="51">
        <v>5443236</v>
      </c>
      <c r="D1206" s="51" t="s">
        <v>1497</v>
      </c>
      <c r="E1206" s="80">
        <f>+IF(F1206="x",1,0)+IF(G1206="x",0.25,0)+IF(H1206="x",1,0)+IF(I1206="x",0.3,0)</f>
        <v>1</v>
      </c>
      <c r="F1206" s="85" t="s">
        <v>3212</v>
      </c>
      <c r="G1206" s="85"/>
      <c r="H1206" s="85"/>
      <c r="I1206" s="85"/>
      <c r="J1206" s="48"/>
      <c r="K1206" s="48"/>
      <c r="L1206" s="89">
        <f>+L$5*E1206</f>
        <v>1194.3324316200781</v>
      </c>
      <c r="M1206" s="89">
        <f>+M$5*E1206</f>
        <v>339.09242260294559</v>
      </c>
      <c r="N1206" s="89">
        <f>+L1206+M1206</f>
        <v>1533.4248542230237</v>
      </c>
      <c r="O1206" s="89">
        <f>+O$5*E1206</f>
        <v>16954.621130147279</v>
      </c>
      <c r="P1206" s="73" t="e">
        <v>#N/A</v>
      </c>
      <c r="Q1206" s="48" t="e">
        <v>#N/A</v>
      </c>
      <c r="R1206" s="87">
        <v>307.92878250208003</v>
      </c>
      <c r="S1206" s="87">
        <v>0</v>
      </c>
      <c r="T1206" s="87">
        <v>0</v>
      </c>
      <c r="U1206" s="87">
        <v>0</v>
      </c>
      <c r="V1206" s="87">
        <v>0</v>
      </c>
      <c r="W1206" s="87">
        <f>+(S1206/100)*R1206</f>
        <v>0</v>
      </c>
      <c r="Z1206" t="e">
        <v>#N/A</v>
      </c>
      <c r="AA1206" t="e">
        <v>#N/A</v>
      </c>
    </row>
    <row r="1207" spans="1:27">
      <c r="A1207" s="51" t="s">
        <v>1456</v>
      </c>
      <c r="B1207" s="51" t="s">
        <v>24</v>
      </c>
      <c r="C1207" s="51">
        <v>5443255</v>
      </c>
      <c r="D1207" s="51" t="s">
        <v>1457</v>
      </c>
      <c r="E1207" s="80">
        <f>+IF(F1207="x",1,0)+IF(G1207="x",0.25,0)+IF(H1207="x",1,0)+IF(I1207="x",0.3,0)</f>
        <v>1</v>
      </c>
      <c r="F1207" s="85" t="s">
        <v>3212</v>
      </c>
      <c r="G1207" s="85"/>
      <c r="H1207" s="85"/>
      <c r="I1207" s="85"/>
      <c r="J1207" s="48"/>
      <c r="K1207" s="48"/>
      <c r="L1207" s="89">
        <f>+L$5*E1207</f>
        <v>1194.3324316200781</v>
      </c>
      <c r="M1207" s="89">
        <f>+M$5*E1207</f>
        <v>339.09242260294559</v>
      </c>
      <c r="N1207" s="89">
        <f>+L1207+M1207</f>
        <v>1533.4248542230237</v>
      </c>
      <c r="O1207" s="89">
        <f>+O$5*E1207</f>
        <v>16954.621130147279</v>
      </c>
      <c r="P1207" s="73" t="e">
        <v>#N/A</v>
      </c>
      <c r="Q1207" s="48" t="e">
        <v>#N/A</v>
      </c>
      <c r="R1207" s="87">
        <v>719.47713749675995</v>
      </c>
      <c r="S1207" s="87">
        <v>0</v>
      </c>
      <c r="T1207" s="87">
        <v>0</v>
      </c>
      <c r="U1207" s="87">
        <v>0</v>
      </c>
      <c r="V1207" s="87">
        <v>0</v>
      </c>
      <c r="W1207" s="87">
        <f>+(S1207/100)*R1207</f>
        <v>0</v>
      </c>
      <c r="Z1207" t="e">
        <v>#N/A</v>
      </c>
      <c r="AA1207" t="e">
        <v>#N/A</v>
      </c>
    </row>
    <row r="1208" spans="1:27">
      <c r="A1208" s="51" t="s">
        <v>1458</v>
      </c>
      <c r="B1208" s="51" t="s">
        <v>24</v>
      </c>
      <c r="C1208" s="51">
        <v>5443278</v>
      </c>
      <c r="D1208" s="51" t="s">
        <v>1459</v>
      </c>
      <c r="E1208" s="80">
        <f>+IF(F1208="x",1,0)+IF(G1208="x",0.25,0)+IF(H1208="x",1,0)+IF(I1208="x",0.3,0)</f>
        <v>1</v>
      </c>
      <c r="F1208" s="85" t="s">
        <v>3212</v>
      </c>
      <c r="G1208" s="85"/>
      <c r="H1208" s="85"/>
      <c r="I1208" s="85"/>
      <c r="J1208" s="48"/>
      <c r="K1208" s="48"/>
      <c r="L1208" s="89">
        <f>+L$5*E1208</f>
        <v>1194.3324316200781</v>
      </c>
      <c r="M1208" s="89">
        <f>+M$5*E1208</f>
        <v>339.09242260294559</v>
      </c>
      <c r="N1208" s="89">
        <f>+L1208+M1208</f>
        <v>1533.4248542230237</v>
      </c>
      <c r="O1208" s="89">
        <f>+O$5*E1208</f>
        <v>16954.621130147279</v>
      </c>
      <c r="P1208" s="73" t="e">
        <v>#N/A</v>
      </c>
      <c r="Q1208" s="48" t="e">
        <v>#N/A</v>
      </c>
      <c r="R1208" s="87">
        <v>393.22881900613999</v>
      </c>
      <c r="S1208" s="87">
        <v>0</v>
      </c>
      <c r="T1208" s="87">
        <v>0</v>
      </c>
      <c r="U1208" s="87">
        <v>0</v>
      </c>
      <c r="V1208" s="87">
        <v>0</v>
      </c>
      <c r="W1208" s="87">
        <f>+(S1208/100)*R1208</f>
        <v>0</v>
      </c>
      <c r="Z1208" t="e">
        <v>#N/A</v>
      </c>
      <c r="AA1208" t="e">
        <v>#N/A</v>
      </c>
    </row>
    <row r="1209" spans="1:27">
      <c r="A1209" s="51" t="s">
        <v>1460</v>
      </c>
      <c r="B1209" s="51" t="s">
        <v>24</v>
      </c>
      <c r="C1209" s="51">
        <v>5443254</v>
      </c>
      <c r="D1209" s="51" t="s">
        <v>1461</v>
      </c>
      <c r="E1209" s="80">
        <f>+IF(F1209="x",1,0)+IF(G1209="x",0.25,0)+IF(H1209="x",1,0)+IF(I1209="x",0.3,0)</f>
        <v>1</v>
      </c>
      <c r="F1209" s="85" t="s">
        <v>3212</v>
      </c>
      <c r="G1209" s="85"/>
      <c r="H1209" s="85"/>
      <c r="I1209" s="85"/>
      <c r="J1209" s="48"/>
      <c r="K1209" s="48"/>
      <c r="L1209" s="89">
        <f>+L$5*E1209</f>
        <v>1194.3324316200781</v>
      </c>
      <c r="M1209" s="89">
        <f>+M$5*E1209</f>
        <v>339.09242260294559</v>
      </c>
      <c r="N1209" s="89">
        <f>+L1209+M1209</f>
        <v>1533.4248542230237</v>
      </c>
      <c r="O1209" s="89">
        <f>+O$5*E1209</f>
        <v>16954.621130147279</v>
      </c>
      <c r="P1209" s="73" t="e">
        <v>#N/A</v>
      </c>
      <c r="Q1209" s="48" t="e">
        <v>#N/A</v>
      </c>
      <c r="R1209" s="87">
        <v>128.72354749696001</v>
      </c>
      <c r="S1209" s="87">
        <v>0</v>
      </c>
      <c r="T1209" s="87">
        <v>0</v>
      </c>
      <c r="U1209" s="87">
        <v>0</v>
      </c>
      <c r="V1209" s="87">
        <v>0</v>
      </c>
      <c r="W1209" s="87">
        <f>+(S1209/100)*R1209</f>
        <v>0</v>
      </c>
      <c r="Z1209" t="e">
        <v>#N/A</v>
      </c>
      <c r="AA1209" t="e">
        <v>#N/A</v>
      </c>
    </row>
    <row r="1210" spans="1:27">
      <c r="A1210" s="51" t="s">
        <v>1462</v>
      </c>
      <c r="B1210" s="51" t="s">
        <v>24</v>
      </c>
      <c r="C1210" s="51">
        <v>5443223</v>
      </c>
      <c r="D1210" s="51" t="s">
        <v>1463</v>
      </c>
      <c r="E1210" s="80">
        <f>+IF(F1210="x",1,0)+IF(G1210="x",0.25,0)+IF(H1210="x",1,0)+IF(I1210="x",0.3,0)</f>
        <v>1</v>
      </c>
      <c r="F1210" s="85" t="s">
        <v>3212</v>
      </c>
      <c r="G1210" s="85"/>
      <c r="H1210" s="85"/>
      <c r="I1210" s="85"/>
      <c r="J1210" s="48"/>
      <c r="K1210" s="48"/>
      <c r="L1210" s="89">
        <f>+L$5*E1210</f>
        <v>1194.3324316200781</v>
      </c>
      <c r="M1210" s="89">
        <f>+M$5*E1210</f>
        <v>339.09242260294559</v>
      </c>
      <c r="N1210" s="89">
        <f>+L1210+M1210</f>
        <v>1533.4248542230237</v>
      </c>
      <c r="O1210" s="89">
        <f>+O$5*E1210</f>
        <v>16954.621130147279</v>
      </c>
      <c r="P1210" s="73" t="e">
        <v>#N/A</v>
      </c>
      <c r="Q1210" s="48" t="e">
        <v>#N/A</v>
      </c>
      <c r="R1210" s="87">
        <v>137.81684400333</v>
      </c>
      <c r="S1210" s="87">
        <v>0</v>
      </c>
      <c r="T1210" s="87">
        <v>0</v>
      </c>
      <c r="U1210" s="87">
        <v>0</v>
      </c>
      <c r="V1210" s="87">
        <v>0</v>
      </c>
      <c r="W1210" s="87">
        <f>+(S1210/100)*R1210</f>
        <v>0</v>
      </c>
      <c r="Z1210" t="e">
        <v>#N/A</v>
      </c>
      <c r="AA1210" t="e">
        <v>#N/A</v>
      </c>
    </row>
    <row r="1211" spans="1:27">
      <c r="A1211" s="61" t="s">
        <v>1465</v>
      </c>
      <c r="B1211" s="61" t="s">
        <v>24</v>
      </c>
      <c r="C1211" s="61">
        <v>5443249</v>
      </c>
      <c r="D1211" s="61" t="s">
        <v>1466</v>
      </c>
      <c r="E1211" s="80">
        <f>+IF(F1211="x",1,0)+IF(G1211="x",0.25,0)+IF(H1211="x",1,0)+IF(I1211="x",0.3,0)+J1211+K1211</f>
        <v>1</v>
      </c>
      <c r="F1211" s="80" t="s">
        <v>3212</v>
      </c>
      <c r="G1211" s="85"/>
      <c r="H1211" s="85"/>
      <c r="I1211" s="85"/>
      <c r="J1211" s="48"/>
      <c r="K1211" s="48"/>
      <c r="L1211" s="89">
        <f>+L$5*E1211</f>
        <v>1194.3324316200781</v>
      </c>
      <c r="M1211" s="89">
        <f>+M$5*E1211</f>
        <v>339.09242260294559</v>
      </c>
      <c r="N1211" s="89">
        <f>+L1211+M1211</f>
        <v>1533.4248542230237</v>
      </c>
      <c r="O1211" s="89">
        <f>+O$5*E1211</f>
        <v>16954.621130147279</v>
      </c>
      <c r="P1211" s="72"/>
      <c r="Q1211" s="48"/>
      <c r="R1211" s="87">
        <v>409.99621700214999</v>
      </c>
      <c r="S1211" s="87">
        <v>0</v>
      </c>
      <c r="T1211" s="87">
        <v>0</v>
      </c>
      <c r="U1211" s="87">
        <v>0</v>
      </c>
      <c r="V1211" s="87">
        <v>0</v>
      </c>
      <c r="W1211" s="87">
        <v>0</v>
      </c>
      <c r="Z1211" t="e">
        <v>#N/A</v>
      </c>
      <c r="AA1211" t="e">
        <v>#N/A</v>
      </c>
    </row>
    <row r="1212" spans="1:27">
      <c r="A1212" s="51" t="s">
        <v>239</v>
      </c>
      <c r="B1212" s="51" t="s">
        <v>24</v>
      </c>
      <c r="C1212" s="51">
        <v>5443253</v>
      </c>
      <c r="D1212" s="51" t="s">
        <v>1466</v>
      </c>
      <c r="E1212" s="80">
        <f>+IF(F1212="x",1,0)+IF(G1212="x",0.25,0)+IF(H1212="x",1,0)+IF(I1212="x",0.3,0)</f>
        <v>1</v>
      </c>
      <c r="F1212" s="85" t="s">
        <v>3212</v>
      </c>
      <c r="G1212" s="85"/>
      <c r="H1212" s="85"/>
      <c r="I1212" s="85"/>
      <c r="J1212" s="48"/>
      <c r="K1212" s="48"/>
      <c r="L1212" s="89">
        <f>+L$5*E1212</f>
        <v>1194.3324316200781</v>
      </c>
      <c r="M1212" s="89">
        <f>+M$5*E1212</f>
        <v>339.09242260294559</v>
      </c>
      <c r="N1212" s="89">
        <f>+L1212+M1212</f>
        <v>1533.4248542230237</v>
      </c>
      <c r="O1212" s="89">
        <f>+O$5*E1212</f>
        <v>16954.621130147279</v>
      </c>
      <c r="P1212" s="73" t="e">
        <v>#N/A</v>
      </c>
      <c r="Q1212" s="48" t="e">
        <v>#N/A</v>
      </c>
      <c r="R1212" s="87">
        <v>116.76210849921</v>
      </c>
      <c r="S1212" s="87">
        <v>0</v>
      </c>
      <c r="T1212" s="87">
        <v>0</v>
      </c>
      <c r="U1212" s="87">
        <v>0</v>
      </c>
      <c r="V1212" s="87">
        <v>0</v>
      </c>
      <c r="W1212" s="87">
        <f>+(S1212/100)*R1212</f>
        <v>0</v>
      </c>
      <c r="Z1212" t="e">
        <v>#N/A</v>
      </c>
      <c r="AA1212" t="e">
        <v>#N/A</v>
      </c>
    </row>
    <row r="1213" spans="1:27">
      <c r="A1213" s="51" t="s">
        <v>1467</v>
      </c>
      <c r="B1213" s="51" t="s">
        <v>24</v>
      </c>
      <c r="C1213" s="51">
        <v>5443225</v>
      </c>
      <c r="D1213" s="51" t="s">
        <v>1468</v>
      </c>
      <c r="E1213" s="80">
        <f>+IF(F1213="x",1,0)+IF(G1213="x",0.25,0)+IF(H1213="x",1,0)+IF(I1213="x",0.3,0)</f>
        <v>1</v>
      </c>
      <c r="F1213" s="85" t="s">
        <v>3212</v>
      </c>
      <c r="G1213" s="85"/>
      <c r="H1213" s="85"/>
      <c r="I1213" s="85"/>
      <c r="J1213" s="48"/>
      <c r="K1213" s="48"/>
      <c r="L1213" s="89">
        <f>+L$5*E1213</f>
        <v>1194.3324316200781</v>
      </c>
      <c r="M1213" s="89">
        <f>+M$5*E1213</f>
        <v>339.09242260294559</v>
      </c>
      <c r="N1213" s="89">
        <f>+L1213+M1213</f>
        <v>1533.4248542230237</v>
      </c>
      <c r="O1213" s="89">
        <f>+O$5*E1213</f>
        <v>16954.621130147279</v>
      </c>
      <c r="P1213" s="73" t="e">
        <v>#N/A</v>
      </c>
      <c r="Q1213" s="48" t="e">
        <v>#N/A</v>
      </c>
      <c r="R1213" s="87">
        <v>214.11936050169999</v>
      </c>
      <c r="S1213" s="87">
        <v>0</v>
      </c>
      <c r="T1213" s="87">
        <v>0</v>
      </c>
      <c r="U1213" s="87">
        <v>0</v>
      </c>
      <c r="V1213" s="87">
        <v>0</v>
      </c>
      <c r="W1213" s="87">
        <f>+(S1213/100)*R1213</f>
        <v>0</v>
      </c>
      <c r="Z1213" t="e">
        <v>#N/A</v>
      </c>
      <c r="AA1213" t="e">
        <v>#N/A</v>
      </c>
    </row>
    <row r="1214" spans="1:27">
      <c r="A1214" s="51" t="s">
        <v>1470</v>
      </c>
      <c r="B1214" s="51" t="s">
        <v>24</v>
      </c>
      <c r="C1214" s="51">
        <v>5443250</v>
      </c>
      <c r="D1214" s="51" t="s">
        <v>1471</v>
      </c>
      <c r="E1214" s="80">
        <f>+IF(F1214="x",1,0)+IF(G1214="x",0.25,0)+IF(H1214="x",1,0)+IF(I1214="x",0.3,0)</f>
        <v>1</v>
      </c>
      <c r="F1214" s="85" t="s">
        <v>3212</v>
      </c>
      <c r="G1214" s="85"/>
      <c r="H1214" s="85"/>
      <c r="I1214" s="85"/>
      <c r="J1214" s="48"/>
      <c r="K1214" s="48"/>
      <c r="L1214" s="89">
        <f>+L$5*E1214</f>
        <v>1194.3324316200781</v>
      </c>
      <c r="M1214" s="89">
        <f>+M$5*E1214</f>
        <v>339.09242260294559</v>
      </c>
      <c r="N1214" s="89">
        <f>+L1214+M1214</f>
        <v>1533.4248542230237</v>
      </c>
      <c r="O1214" s="89">
        <f>+O$5*E1214</f>
        <v>16954.621130147279</v>
      </c>
      <c r="P1214" s="73" t="e">
        <v>#N/A</v>
      </c>
      <c r="Q1214" s="48" t="e">
        <v>#N/A</v>
      </c>
      <c r="R1214" s="87">
        <v>861.06566151429001</v>
      </c>
      <c r="S1214" s="87">
        <v>0</v>
      </c>
      <c r="T1214" s="87">
        <v>0</v>
      </c>
      <c r="U1214" s="87">
        <v>0</v>
      </c>
      <c r="V1214" s="87">
        <v>0</v>
      </c>
      <c r="W1214" s="87">
        <f>+(S1214/100)*R1214</f>
        <v>0</v>
      </c>
      <c r="Z1214" t="e">
        <v>#N/A</v>
      </c>
      <c r="AA1214" t="e">
        <v>#N/A</v>
      </c>
    </row>
    <row r="1215" spans="1:27">
      <c r="A1215" s="52" t="s">
        <v>2658</v>
      </c>
      <c r="B1215" s="52" t="s">
        <v>8</v>
      </c>
      <c r="C1215" s="52">
        <v>5443700</v>
      </c>
      <c r="D1215" s="52" t="s">
        <v>2659</v>
      </c>
      <c r="E1215" s="80">
        <f>+IF(F1215="x",1,0)+IF(G1215="x",0.25,0)+IF(H1215="x",1,0)+IF(I1215="x",0.3,0)</f>
        <v>2.25</v>
      </c>
      <c r="F1215" s="85" t="s">
        <v>3212</v>
      </c>
      <c r="G1215" s="85" t="s">
        <v>3212</v>
      </c>
      <c r="H1215" s="80" t="s">
        <v>3212</v>
      </c>
      <c r="I1215" s="85"/>
      <c r="J1215" s="48"/>
      <c r="K1215" s="48"/>
      <c r="L1215" s="89">
        <f>+L$5*E1215</f>
        <v>2687.2479711451756</v>
      </c>
      <c r="M1215" s="89">
        <f>+M$5*E1215</f>
        <v>762.95795085662758</v>
      </c>
      <c r="N1215" s="89">
        <f>+L1215+M1215</f>
        <v>3450.2059220018032</v>
      </c>
      <c r="O1215" s="89">
        <f>+O$5*E1215</f>
        <v>38147.897542831379</v>
      </c>
      <c r="P1215" s="73">
        <v>1.125</v>
      </c>
      <c r="Q1215" s="48" t="s">
        <v>3228</v>
      </c>
      <c r="R1215" s="87">
        <v>2900.0911434877999</v>
      </c>
      <c r="S1215" s="87">
        <v>100</v>
      </c>
      <c r="T1215" s="87">
        <v>1.0489293336868</v>
      </c>
      <c r="U1215" s="87">
        <v>1.3523482084273999</v>
      </c>
      <c r="V1215" s="87">
        <v>1.2521172790265001</v>
      </c>
      <c r="W1215" s="87">
        <f>+(S1215/100)*R1215</f>
        <v>2900.0911434877999</v>
      </c>
      <c r="Z1215" t="e">
        <v>#N/A</v>
      </c>
      <c r="AA1215" t="e">
        <v>#N/A</v>
      </c>
    </row>
    <row r="1216" spans="1:27">
      <c r="A1216" s="52" t="s">
        <v>2662</v>
      </c>
      <c r="B1216" s="52" t="s">
        <v>8</v>
      </c>
      <c r="C1216" s="52">
        <v>5443701</v>
      </c>
      <c r="D1216" s="52" t="s">
        <v>2663</v>
      </c>
      <c r="E1216" s="80">
        <f>+IF(F1216="x",1,0)+IF(G1216="x",0.25,0)+IF(H1216="x",1,0)+IF(I1216="x",0.3,0)</f>
        <v>2.25</v>
      </c>
      <c r="F1216" s="85" t="s">
        <v>3212</v>
      </c>
      <c r="G1216" s="85" t="s">
        <v>3212</v>
      </c>
      <c r="H1216" s="80" t="s">
        <v>3212</v>
      </c>
      <c r="I1216" s="85"/>
      <c r="J1216" s="48"/>
      <c r="K1216" s="48"/>
      <c r="L1216" s="89">
        <f>+L$5*E1216</f>
        <v>2687.2479711451756</v>
      </c>
      <c r="M1216" s="89">
        <f>+M$5*E1216</f>
        <v>762.95795085662758</v>
      </c>
      <c r="N1216" s="89">
        <f>+L1216+M1216</f>
        <v>3450.2059220018032</v>
      </c>
      <c r="O1216" s="89">
        <f>+O$5*E1216</f>
        <v>38147.897542831379</v>
      </c>
      <c r="P1216" s="73">
        <v>1.0389999999999999</v>
      </c>
      <c r="Q1216" s="48" t="s">
        <v>3228</v>
      </c>
      <c r="R1216" s="87">
        <v>2082.9635710082998</v>
      </c>
      <c r="S1216" s="87">
        <v>100</v>
      </c>
      <c r="T1216" s="87">
        <v>1.0812057256698999</v>
      </c>
      <c r="U1216" s="87">
        <v>1.4094363451003999</v>
      </c>
      <c r="V1216" s="87">
        <v>1.2524824915982999</v>
      </c>
      <c r="W1216" s="87">
        <f>+(S1216/100)*R1216</f>
        <v>2082.9635710082998</v>
      </c>
      <c r="Z1216" t="e">
        <v>#N/A</v>
      </c>
      <c r="AA1216" t="e">
        <v>#N/A</v>
      </c>
    </row>
    <row r="1217" spans="1:27">
      <c r="A1217" s="50" t="s">
        <v>2688</v>
      </c>
      <c r="B1217" s="50" t="s">
        <v>8</v>
      </c>
      <c r="C1217" s="50">
        <v>5443704</v>
      </c>
      <c r="D1217" s="50" t="s">
        <v>2689</v>
      </c>
      <c r="E1217" s="126">
        <f>+IF(F1217="x",1,0)+IF(G1217="x",0.25,0)+IF(H1217="x",1,0)+IF(I1217="x",0.3,0)+J1217</f>
        <v>2.5036359539348902</v>
      </c>
      <c r="F1217" s="85" t="s">
        <v>3212</v>
      </c>
      <c r="G1217" s="85" t="s">
        <v>3213</v>
      </c>
      <c r="H1217" s="80" t="s">
        <v>3212</v>
      </c>
      <c r="I1217" s="85"/>
      <c r="J1217" s="48">
        <f>0.75*(W1217/10000)</f>
        <v>0.50363595393489002</v>
      </c>
      <c r="K1217" s="48"/>
      <c r="L1217" s="89">
        <f>+L$5*E1217</f>
        <v>2990.1736167545114</v>
      </c>
      <c r="M1217" s="89">
        <f>+M$5*E1217</f>
        <v>848.96398093561857</v>
      </c>
      <c r="N1217" s="89">
        <f>+L1217+M1217</f>
        <v>3839.13759769013</v>
      </c>
      <c r="O1217" s="89">
        <f>+O$5*E1217</f>
        <v>42448.19904678093</v>
      </c>
      <c r="P1217" s="73">
        <v>0.88700000000000001</v>
      </c>
      <c r="Q1217" s="48" t="s">
        <v>3228</v>
      </c>
      <c r="R1217" s="87">
        <v>6715.1460524652002</v>
      </c>
      <c r="S1217" s="87">
        <v>100</v>
      </c>
      <c r="T1217" s="87">
        <v>0.86641544103622004</v>
      </c>
      <c r="U1217" s="87">
        <v>1.4372971057891999</v>
      </c>
      <c r="V1217" s="87">
        <v>1.2968274574408001</v>
      </c>
      <c r="W1217" s="87">
        <f>+(S1217/100)*R1217</f>
        <v>6715.1460524652002</v>
      </c>
      <c r="Z1217" t="e">
        <v>#N/A</v>
      </c>
      <c r="AA1217" t="e">
        <v>#N/A</v>
      </c>
    </row>
    <row r="1218" spans="1:27">
      <c r="A1218" s="52" t="s">
        <v>2956</v>
      </c>
      <c r="B1218" s="52" t="s">
        <v>8</v>
      </c>
      <c r="C1218" s="52">
        <v>9861885</v>
      </c>
      <c r="D1218" s="52" t="s">
        <v>2957</v>
      </c>
      <c r="E1218" s="80">
        <f>+IF(F1218="x",1,0)+IF(G1218="x",0.25,0)+IF(H1218="x",1,0)+IF(I1218="x",0.3,0)</f>
        <v>2.25</v>
      </c>
      <c r="F1218" s="85" t="s">
        <v>3212</v>
      </c>
      <c r="G1218" s="85" t="s">
        <v>3212</v>
      </c>
      <c r="H1218" s="80" t="s">
        <v>3212</v>
      </c>
      <c r="I1218" s="85"/>
      <c r="J1218" s="48"/>
      <c r="K1218" s="48"/>
      <c r="L1218" s="89">
        <f>+L$5*E1218</f>
        <v>2687.2479711451756</v>
      </c>
      <c r="M1218" s="89">
        <f>+M$5*E1218</f>
        <v>762.95795085662758</v>
      </c>
      <c r="N1218" s="89">
        <f>+L1218+M1218</f>
        <v>3450.2059220018032</v>
      </c>
      <c r="O1218" s="89">
        <f>+O$5*E1218</f>
        <v>38147.897542831379</v>
      </c>
      <c r="P1218" s="73">
        <v>0.89200000000000002</v>
      </c>
      <c r="Q1218" s="48" t="s">
        <v>3228</v>
      </c>
      <c r="R1218" s="87">
        <v>1154.435986988</v>
      </c>
      <c r="S1218" s="87">
        <v>100</v>
      </c>
      <c r="T1218" s="87">
        <v>1.2669787406921</v>
      </c>
      <c r="U1218" s="87">
        <v>1.4326711893082</v>
      </c>
      <c r="V1218" s="87">
        <v>1.3844764851950999</v>
      </c>
      <c r="W1218" s="87">
        <f>+(S1218/100)*R1218</f>
        <v>1154.435986988</v>
      </c>
      <c r="Z1218" t="e">
        <v>#N/A</v>
      </c>
      <c r="AA1218" t="e">
        <v>#N/A</v>
      </c>
    </row>
    <row r="1219" spans="1:27">
      <c r="A1219" s="52" t="s">
        <v>2676</v>
      </c>
      <c r="B1219" s="52" t="s">
        <v>8</v>
      </c>
      <c r="C1219" s="52">
        <v>5443702</v>
      </c>
      <c r="D1219" s="52" t="s">
        <v>2677</v>
      </c>
      <c r="E1219" s="80">
        <f>+IF(F1219="x",1,0)+IF(G1219="x",0.25,0)+IF(H1219="x",1,0)+IF(I1219="x",0.3,0)</f>
        <v>2.25</v>
      </c>
      <c r="F1219" s="85" t="s">
        <v>3212</v>
      </c>
      <c r="G1219" s="85" t="s">
        <v>3212</v>
      </c>
      <c r="H1219" s="80" t="s">
        <v>3212</v>
      </c>
      <c r="I1219" s="85"/>
      <c r="J1219" s="48"/>
      <c r="K1219" s="48"/>
      <c r="L1219" s="89">
        <f>+L$5*E1219</f>
        <v>2687.2479711451756</v>
      </c>
      <c r="M1219" s="89">
        <f>+M$5*E1219</f>
        <v>762.95795085662758</v>
      </c>
      <c r="N1219" s="89">
        <f>+L1219+M1219</f>
        <v>3450.2059220018032</v>
      </c>
      <c r="O1219" s="89">
        <f>+O$5*E1219</f>
        <v>38147.897542831379</v>
      </c>
      <c r="P1219" s="73">
        <v>1.4970000000000001</v>
      </c>
      <c r="Q1219" s="48" t="s">
        <v>3228</v>
      </c>
      <c r="R1219" s="87">
        <v>3007.2983695052999</v>
      </c>
      <c r="S1219" s="87">
        <v>100</v>
      </c>
      <c r="T1219" s="87">
        <v>0.71323406696320002</v>
      </c>
      <c r="U1219" s="87">
        <v>1.2348074913025</v>
      </c>
      <c r="V1219" s="87">
        <v>1.0123731844777999</v>
      </c>
      <c r="W1219" s="87">
        <f>+(S1219/100)*R1219</f>
        <v>3007.2983695052999</v>
      </c>
      <c r="Z1219" t="e">
        <v>#N/A</v>
      </c>
      <c r="AA1219" t="e">
        <v>#N/A</v>
      </c>
    </row>
    <row r="1220" spans="1:27">
      <c r="A1220" s="52" t="s">
        <v>1511</v>
      </c>
      <c r="B1220" s="52" t="s">
        <v>8</v>
      </c>
      <c r="C1220" s="52">
        <v>5443792</v>
      </c>
      <c r="D1220" s="52" t="s">
        <v>1512</v>
      </c>
      <c r="E1220" s="80">
        <f>+IF(F1220="x",1,0)+IF(G1220="x",0.25,0)+IF(H1220="x",1,0)+IF(I1220="x",0.3,0)</f>
        <v>1.25</v>
      </c>
      <c r="F1220" s="80" t="s">
        <v>3212</v>
      </c>
      <c r="G1220" s="80" t="s">
        <v>3212</v>
      </c>
      <c r="H1220" s="85"/>
      <c r="I1220" s="85"/>
      <c r="J1220" s="48"/>
      <c r="K1220" s="48"/>
      <c r="L1220" s="89">
        <f>+L$5*E1220</f>
        <v>1492.9155395250975</v>
      </c>
      <c r="M1220" s="89">
        <f>+M$5*E1220</f>
        <v>423.86552825368199</v>
      </c>
      <c r="N1220" s="89">
        <f>+L1220+M1220</f>
        <v>1916.7810677787795</v>
      </c>
      <c r="O1220" s="89">
        <f>+O$5*E1220</f>
        <v>21193.276412684099</v>
      </c>
      <c r="P1220" s="73">
        <v>2.6880000000000002</v>
      </c>
      <c r="Q1220" s="48" t="s">
        <v>3228</v>
      </c>
      <c r="R1220" s="87">
        <v>559.57140598680996</v>
      </c>
      <c r="S1220" s="87">
        <v>65.345299999999995</v>
      </c>
      <c r="T1220" s="87">
        <v>2.0185871049762001E-2</v>
      </c>
      <c r="U1220" s="87">
        <v>0.26514983177184998</v>
      </c>
      <c r="V1220" s="87">
        <v>0.12179108953015</v>
      </c>
      <c r="W1220" s="87">
        <f>+(S1220/100)*R1220</f>
        <v>365.6536139562989</v>
      </c>
      <c r="Z1220" t="e">
        <v>#N/A</v>
      </c>
      <c r="AA1220" t="e">
        <v>#N/A</v>
      </c>
    </row>
    <row r="1221" spans="1:27">
      <c r="A1221" s="52" t="s">
        <v>2954</v>
      </c>
      <c r="B1221" s="52" t="s">
        <v>8</v>
      </c>
      <c r="C1221" s="52">
        <v>9823111</v>
      </c>
      <c r="D1221" s="52" t="s">
        <v>2955</v>
      </c>
      <c r="E1221" s="80">
        <f>+IF(F1221="x",1,0)+IF(G1221="x",0.25,0)+IF(H1221="x",1,0)+IF(I1221="x",0.3,0)</f>
        <v>1.25</v>
      </c>
      <c r="F1221" s="80" t="s">
        <v>3212</v>
      </c>
      <c r="G1221" s="80" t="s">
        <v>3212</v>
      </c>
      <c r="H1221" s="85"/>
      <c r="I1221" s="85"/>
      <c r="J1221" s="48"/>
      <c r="K1221" s="48"/>
      <c r="L1221" s="89">
        <f>+L$5*E1221</f>
        <v>1492.9155395250975</v>
      </c>
      <c r="M1221" s="89">
        <f>+M$5*E1221</f>
        <v>423.86552825368199</v>
      </c>
      <c r="N1221" s="89">
        <f>+L1221+M1221</f>
        <v>1916.7810677787795</v>
      </c>
      <c r="O1221" s="89">
        <f>+O$5*E1221</f>
        <v>21193.276412684099</v>
      </c>
      <c r="P1221" s="73">
        <v>2.2599999999999998</v>
      </c>
      <c r="Q1221" s="48" t="s">
        <v>3228</v>
      </c>
      <c r="R1221" s="87">
        <v>362.63479100197998</v>
      </c>
      <c r="S1221" s="87">
        <v>100</v>
      </c>
      <c r="T1221" s="87">
        <v>0.12921059131622001</v>
      </c>
      <c r="U1221" s="87">
        <v>0.26819872856139998</v>
      </c>
      <c r="V1221" s="87">
        <v>0.19080401516479001</v>
      </c>
      <c r="W1221" s="87">
        <f>+(S1221/100)*R1221</f>
        <v>362.63479100197998</v>
      </c>
      <c r="Z1221" t="e">
        <v>#N/A</v>
      </c>
      <c r="AA1221" t="e">
        <v>#N/A</v>
      </c>
    </row>
    <row r="1222" spans="1:27">
      <c r="A1222" s="52" t="s">
        <v>1513</v>
      </c>
      <c r="B1222" s="52" t="s">
        <v>8</v>
      </c>
      <c r="C1222" s="52">
        <v>5443791</v>
      </c>
      <c r="D1222" s="52" t="s">
        <v>1514</v>
      </c>
      <c r="E1222" s="80">
        <f>+IF(F1222="x",1,0)+IF(G1222="x",0.25,0)+IF(H1222="x",1,0)+IF(I1222="x",0.3,0)</f>
        <v>1.55</v>
      </c>
      <c r="F1222" s="80" t="s">
        <v>3212</v>
      </c>
      <c r="G1222" s="80" t="s">
        <v>3212</v>
      </c>
      <c r="H1222" s="85"/>
      <c r="I1222" s="80" t="s">
        <v>3212</v>
      </c>
      <c r="J1222" s="48"/>
      <c r="K1222" s="48"/>
      <c r="L1222" s="89">
        <f>+L$5*E1222</f>
        <v>1851.2152690111211</v>
      </c>
      <c r="M1222" s="89">
        <f>+M$5*E1222</f>
        <v>525.59325503456569</v>
      </c>
      <c r="N1222" s="89">
        <f>+L1222+M1222</f>
        <v>2376.8085240456867</v>
      </c>
      <c r="O1222" s="89">
        <f>+O$5*E1222</f>
        <v>26279.662751728283</v>
      </c>
      <c r="P1222" s="73">
        <v>2.8119999999999998</v>
      </c>
      <c r="Q1222" s="48">
        <v>1.9910000000000001</v>
      </c>
      <c r="R1222" s="87">
        <v>1309.3468975197</v>
      </c>
      <c r="S1222" s="87">
        <v>83.368600000000001</v>
      </c>
      <c r="T1222" s="87">
        <v>2.0185871049762001E-2</v>
      </c>
      <c r="U1222" s="87">
        <v>0.51726293563842995</v>
      </c>
      <c r="V1222" s="87">
        <v>0.23217287212721999</v>
      </c>
      <c r="W1222" s="87">
        <f>+(S1222/100)*R1222</f>
        <v>1091.5841776056086</v>
      </c>
      <c r="Z1222" t="e">
        <v>#N/A</v>
      </c>
      <c r="AA1222" t="e">
        <v>#N/A</v>
      </c>
    </row>
    <row r="1223" spans="1:27">
      <c r="A1223" s="52" t="s">
        <v>1515</v>
      </c>
      <c r="B1223" s="52" t="s">
        <v>8</v>
      </c>
      <c r="C1223" s="52">
        <v>5443810</v>
      </c>
      <c r="D1223" s="52" t="s">
        <v>1516</v>
      </c>
      <c r="E1223" s="80">
        <f>+IF(F1223="x",1,0)+IF(G1223="x",0.25,0)+IF(H1223="x",1,0)+IF(I1223="x",0.3,0)</f>
        <v>1.55</v>
      </c>
      <c r="F1223" s="80" t="s">
        <v>3212</v>
      </c>
      <c r="G1223" s="80" t="s">
        <v>3212</v>
      </c>
      <c r="H1223" s="80" t="s">
        <v>3213</v>
      </c>
      <c r="I1223" s="80" t="s">
        <v>3212</v>
      </c>
      <c r="J1223" s="48"/>
      <c r="K1223" s="48"/>
      <c r="L1223" s="89">
        <f>+L$5*E1223</f>
        <v>1851.2152690111211</v>
      </c>
      <c r="M1223" s="89">
        <f>+M$5*E1223</f>
        <v>525.59325503456569</v>
      </c>
      <c r="N1223" s="89">
        <f>+L1223+M1223</f>
        <v>2376.8085240456867</v>
      </c>
      <c r="O1223" s="89">
        <f>+O$5*E1223</f>
        <v>26279.662751728283</v>
      </c>
      <c r="P1223" s="73">
        <v>2.4079999999999999</v>
      </c>
      <c r="Q1223" s="48">
        <v>2.036</v>
      </c>
      <c r="R1223" s="87">
        <v>573.90484949843005</v>
      </c>
      <c r="S1223" s="87">
        <v>100</v>
      </c>
      <c r="T1223" s="87">
        <v>0.23024508357048001</v>
      </c>
      <c r="U1223" s="87">
        <v>0.49339735507964999</v>
      </c>
      <c r="V1223" s="87">
        <v>0.34309798896639998</v>
      </c>
      <c r="W1223" s="87">
        <f>+(S1223/100)*R1223</f>
        <v>573.90484949843005</v>
      </c>
      <c r="Z1223" t="e">
        <v>#N/A</v>
      </c>
      <c r="AA1223" t="e">
        <v>#N/A</v>
      </c>
    </row>
    <row r="1224" spans="1:27">
      <c r="A1224" s="52" t="s">
        <v>1517</v>
      </c>
      <c r="B1224" s="52" t="s">
        <v>8</v>
      </c>
      <c r="C1224" s="52">
        <v>5443816</v>
      </c>
      <c r="D1224" s="52" t="s">
        <v>1518</v>
      </c>
      <c r="E1224" s="80">
        <f>+IF(F1224="x",1,0)+IF(G1224="x",0.25,0)+IF(H1224="x",1,0)+IF(I1224="x",0.3,0)</f>
        <v>1.55</v>
      </c>
      <c r="F1224" s="80" t="s">
        <v>3212</v>
      </c>
      <c r="G1224" s="80" t="s">
        <v>3212</v>
      </c>
      <c r="H1224" s="80" t="s">
        <v>3213</v>
      </c>
      <c r="I1224" s="80" t="s">
        <v>3212</v>
      </c>
      <c r="J1224" s="48"/>
      <c r="K1224" s="48"/>
      <c r="L1224" s="89">
        <f>+L$5*E1224</f>
        <v>1851.2152690111211</v>
      </c>
      <c r="M1224" s="89">
        <f>+M$5*E1224</f>
        <v>525.59325503456569</v>
      </c>
      <c r="N1224" s="89">
        <f>+L1224+M1224</f>
        <v>2376.8085240456867</v>
      </c>
      <c r="O1224" s="89">
        <f>+O$5*E1224</f>
        <v>26279.662751728283</v>
      </c>
      <c r="P1224" s="73">
        <v>2.6560000000000001</v>
      </c>
      <c r="Q1224" s="48">
        <v>1.766</v>
      </c>
      <c r="R1224" s="87">
        <v>633.43974049474002</v>
      </c>
      <c r="S1224" s="87">
        <v>100</v>
      </c>
      <c r="T1224" s="87">
        <v>0.12048441171646</v>
      </c>
      <c r="U1224" s="87">
        <v>0.41023576259612998</v>
      </c>
      <c r="V1224" s="87">
        <v>0.29778430145233997</v>
      </c>
      <c r="W1224" s="87">
        <f>+(S1224/100)*R1224</f>
        <v>633.43974049474002</v>
      </c>
      <c r="Z1224" t="e">
        <v>#N/A</v>
      </c>
      <c r="AA1224" t="e">
        <v>#N/A</v>
      </c>
    </row>
    <row r="1225" spans="1:27">
      <c r="A1225" s="52" t="s">
        <v>1519</v>
      </c>
      <c r="B1225" s="52" t="s">
        <v>8</v>
      </c>
      <c r="C1225" s="52">
        <v>5443811</v>
      </c>
      <c r="D1225" s="52" t="s">
        <v>1520</v>
      </c>
      <c r="E1225" s="80">
        <f>+IF(F1225="x",1,0)+IF(G1225="x",0.25,0)+IF(H1225="x",1,0)+IF(I1225="x",0.3,0)</f>
        <v>2.25</v>
      </c>
      <c r="F1225" s="80" t="s">
        <v>3212</v>
      </c>
      <c r="G1225" s="80" t="s">
        <v>3212</v>
      </c>
      <c r="H1225" s="80" t="s">
        <v>3212</v>
      </c>
      <c r="I1225" s="85"/>
      <c r="J1225" s="48"/>
      <c r="K1225" s="48"/>
      <c r="L1225" s="89">
        <f>+L$5*E1225</f>
        <v>2687.2479711451756</v>
      </c>
      <c r="M1225" s="89">
        <f>+M$5*E1225</f>
        <v>762.95795085662758</v>
      </c>
      <c r="N1225" s="89">
        <f>+L1225+M1225</f>
        <v>3450.2059220018032</v>
      </c>
      <c r="O1225" s="89">
        <f>+O$5*E1225</f>
        <v>38147.897542831379</v>
      </c>
      <c r="P1225" s="73">
        <v>1.8420000000000001</v>
      </c>
      <c r="Q1225" s="48" t="s">
        <v>3228</v>
      </c>
      <c r="R1225" s="87">
        <v>610.67887300285997</v>
      </c>
      <c r="S1225" s="87">
        <v>100</v>
      </c>
      <c r="T1225" s="87">
        <v>0.32802039384842002</v>
      </c>
      <c r="U1225" s="87">
        <v>0.57697945833205999</v>
      </c>
      <c r="V1225" s="87">
        <v>0.43332192270544001</v>
      </c>
      <c r="W1225" s="87">
        <f>+(S1225/100)*R1225</f>
        <v>610.67887300285997</v>
      </c>
      <c r="Z1225" t="e">
        <v>#N/A</v>
      </c>
      <c r="AA1225" t="e">
        <v>#N/A</v>
      </c>
    </row>
    <row r="1226" spans="1:27">
      <c r="A1226" s="52" t="s">
        <v>1521</v>
      </c>
      <c r="B1226" s="52" t="s">
        <v>8</v>
      </c>
      <c r="C1226" s="52">
        <v>5443822</v>
      </c>
      <c r="D1226" s="52" t="s">
        <v>1522</v>
      </c>
      <c r="E1226" s="80">
        <f>+IF(F1226="x",1,0)+IF(G1226="x",0.25,0)+IF(H1226="x",1,0)+IF(I1226="x",0.3,0)</f>
        <v>1.55</v>
      </c>
      <c r="F1226" s="80" t="s">
        <v>3212</v>
      </c>
      <c r="G1226" s="80" t="s">
        <v>3212</v>
      </c>
      <c r="H1226" s="85"/>
      <c r="I1226" s="80" t="s">
        <v>3212</v>
      </c>
      <c r="J1226" s="48"/>
      <c r="K1226" s="48"/>
      <c r="L1226" s="89">
        <f>+L$5*E1226</f>
        <v>1851.2152690111211</v>
      </c>
      <c r="M1226" s="89">
        <f>+M$5*E1226</f>
        <v>525.59325503456569</v>
      </c>
      <c r="N1226" s="89">
        <f>+L1226+M1226</f>
        <v>2376.8085240456867</v>
      </c>
      <c r="O1226" s="89">
        <f>+O$5*E1226</f>
        <v>26279.662751728283</v>
      </c>
      <c r="P1226" s="73">
        <v>2.4969999999999999</v>
      </c>
      <c r="Q1226" s="48">
        <v>2.012</v>
      </c>
      <c r="R1226" s="87">
        <v>749.39283400500005</v>
      </c>
      <c r="S1226" s="87">
        <v>100</v>
      </c>
      <c r="T1226" s="87">
        <v>0.36324054002762002</v>
      </c>
      <c r="U1226" s="87">
        <v>0.71039545536041004</v>
      </c>
      <c r="V1226" s="87">
        <v>0.49400036463653002</v>
      </c>
      <c r="W1226" s="87">
        <f>+(S1226/100)*R1226</f>
        <v>749.39283400500005</v>
      </c>
      <c r="Z1226" t="e">
        <v>#N/A</v>
      </c>
      <c r="AA1226" t="e">
        <v>#N/A</v>
      </c>
    </row>
    <row r="1227" spans="1:27">
      <c r="A1227" s="52" t="s">
        <v>1523</v>
      </c>
      <c r="B1227" s="52" t="s">
        <v>8</v>
      </c>
      <c r="C1227" s="52">
        <v>5443814</v>
      </c>
      <c r="D1227" s="52" t="s">
        <v>1524</v>
      </c>
      <c r="E1227" s="80">
        <f>+IF(F1227="x",1,0)+IF(G1227="x",0.25,0)+IF(H1227="x",1,0)+IF(I1227="x",0.3,0)</f>
        <v>1.25</v>
      </c>
      <c r="F1227" s="80" t="s">
        <v>3212</v>
      </c>
      <c r="G1227" s="80" t="s">
        <v>3212</v>
      </c>
      <c r="H1227" s="85"/>
      <c r="I1227" s="85"/>
      <c r="J1227" s="48"/>
      <c r="K1227" s="48"/>
      <c r="L1227" s="89">
        <f>+L$5*E1227</f>
        <v>1492.9155395250975</v>
      </c>
      <c r="M1227" s="89">
        <f>+M$5*E1227</f>
        <v>423.86552825368199</v>
      </c>
      <c r="N1227" s="89">
        <f>+L1227+M1227</f>
        <v>1916.7810677787795</v>
      </c>
      <c r="O1227" s="89">
        <f>+O$5*E1227</f>
        <v>21193.276412684099</v>
      </c>
      <c r="P1227" s="73">
        <v>2.2109999999999999</v>
      </c>
      <c r="Q1227" s="48" t="s">
        <v>3228</v>
      </c>
      <c r="R1227" s="87">
        <v>542.16051649694998</v>
      </c>
      <c r="S1227" s="87">
        <v>100</v>
      </c>
      <c r="T1227" s="87">
        <v>0.39782986044884</v>
      </c>
      <c r="U1227" s="87">
        <v>0.70745170116425005</v>
      </c>
      <c r="V1227" s="87">
        <v>0.53323490461172995</v>
      </c>
      <c r="W1227" s="87">
        <f>+(S1227/100)*R1227</f>
        <v>542.16051649694998</v>
      </c>
      <c r="Z1227" t="e">
        <v>#N/A</v>
      </c>
      <c r="AA1227" t="e">
        <v>#N/A</v>
      </c>
    </row>
    <row r="1228" spans="1:27">
      <c r="A1228" s="52" t="s">
        <v>1525</v>
      </c>
      <c r="B1228" s="52" t="s">
        <v>8</v>
      </c>
      <c r="C1228" s="52">
        <v>5443817</v>
      </c>
      <c r="D1228" s="52" t="s">
        <v>1526</v>
      </c>
      <c r="E1228" s="80">
        <f>+IF(F1228="x",1,0)+IF(G1228="x",0.25,0)+IF(H1228="x",1,0)+IF(I1228="x",0.3,0)</f>
        <v>2.5499999999999998</v>
      </c>
      <c r="F1228" s="80" t="s">
        <v>3212</v>
      </c>
      <c r="G1228" s="80" t="s">
        <v>3212</v>
      </c>
      <c r="H1228" s="80" t="s">
        <v>3212</v>
      </c>
      <c r="I1228" s="80" t="s">
        <v>3212</v>
      </c>
      <c r="J1228" s="48"/>
      <c r="K1228" s="48"/>
      <c r="L1228" s="89">
        <f>+L$5*E1228</f>
        <v>3045.5477006311989</v>
      </c>
      <c r="M1228" s="89">
        <f>+M$5*E1228</f>
        <v>864.68567763751116</v>
      </c>
      <c r="N1228" s="89">
        <f>+L1228+M1228</f>
        <v>3910.2333782687101</v>
      </c>
      <c r="O1228" s="89">
        <f>+O$5*E1228</f>
        <v>43234.283881875563</v>
      </c>
      <c r="P1228" s="73">
        <v>1.4019999999999999</v>
      </c>
      <c r="Q1228" s="48">
        <v>1.3620000000000001</v>
      </c>
      <c r="R1228" s="87">
        <v>681.46005300304</v>
      </c>
      <c r="S1228" s="87">
        <v>100</v>
      </c>
      <c r="T1228" s="87">
        <v>0.45081776380539001</v>
      </c>
      <c r="U1228" s="87">
        <v>0.88754749298096003</v>
      </c>
      <c r="V1228" s="87">
        <v>0.66003122719207996</v>
      </c>
      <c r="W1228" s="87">
        <f>+(S1228/100)*R1228</f>
        <v>681.46005300304</v>
      </c>
      <c r="Z1228" t="e">
        <v>#N/A</v>
      </c>
      <c r="AA1228" t="e">
        <v>#N/A</v>
      </c>
    </row>
    <row r="1229" spans="1:27">
      <c r="A1229" s="52" t="s">
        <v>1527</v>
      </c>
      <c r="B1229" s="52" t="s">
        <v>8</v>
      </c>
      <c r="C1229" s="52">
        <v>5443819</v>
      </c>
      <c r="D1229" s="52" t="s">
        <v>1528</v>
      </c>
      <c r="E1229" s="80">
        <f>+IF(F1229="x",1,0)+IF(G1229="x",0.25,0)+IF(H1229="x",1,0)+IF(I1229="x",0.3,0)</f>
        <v>2.25</v>
      </c>
      <c r="F1229" s="80" t="s">
        <v>3212</v>
      </c>
      <c r="G1229" s="80" t="s">
        <v>3212</v>
      </c>
      <c r="H1229" s="80" t="s">
        <v>3212</v>
      </c>
      <c r="I1229" s="85"/>
      <c r="J1229" s="48"/>
      <c r="K1229" s="48"/>
      <c r="L1229" s="89">
        <f>+L$5*E1229</f>
        <v>2687.2479711451756</v>
      </c>
      <c r="M1229" s="89">
        <f>+M$5*E1229</f>
        <v>762.95795085662758</v>
      </c>
      <c r="N1229" s="89">
        <f>+L1229+M1229</f>
        <v>3450.2059220018032</v>
      </c>
      <c r="O1229" s="89">
        <f>+O$5*E1229</f>
        <v>38147.897542831379</v>
      </c>
      <c r="P1229" s="73">
        <v>2.081</v>
      </c>
      <c r="Q1229" s="48" t="s">
        <v>3228</v>
      </c>
      <c r="R1229" s="87">
        <v>584.55605449938002</v>
      </c>
      <c r="S1229" s="87">
        <v>100</v>
      </c>
      <c r="T1229" s="87">
        <v>0.49707704782486001</v>
      </c>
      <c r="U1229" s="87">
        <v>0.84791171550750999</v>
      </c>
      <c r="V1229" s="87">
        <v>0.6698530824458</v>
      </c>
      <c r="W1229" s="87">
        <f>+(S1229/100)*R1229</f>
        <v>584.55605449938002</v>
      </c>
      <c r="Z1229" t="e">
        <v>#N/A</v>
      </c>
      <c r="AA1229" t="e">
        <v>#N/A</v>
      </c>
    </row>
    <row r="1230" spans="1:27">
      <c r="A1230" s="52" t="s">
        <v>1529</v>
      </c>
      <c r="B1230" s="52" t="s">
        <v>8</v>
      </c>
      <c r="C1230" s="52">
        <v>5443818</v>
      </c>
      <c r="D1230" s="52" t="s">
        <v>1530</v>
      </c>
      <c r="E1230" s="80">
        <f>+IF(F1230="x",1,0)+IF(G1230="x",0.25,0)+IF(H1230="x",1,0)+IF(I1230="x",0.3,0)</f>
        <v>1.55</v>
      </c>
      <c r="F1230" s="80" t="s">
        <v>3212</v>
      </c>
      <c r="G1230" s="80" t="s">
        <v>3212</v>
      </c>
      <c r="H1230" s="85"/>
      <c r="I1230" s="80" t="s">
        <v>3212</v>
      </c>
      <c r="J1230" s="48"/>
      <c r="K1230" s="48"/>
      <c r="L1230" s="89">
        <f>+L$5*E1230</f>
        <v>1851.2152690111211</v>
      </c>
      <c r="M1230" s="89">
        <f>+M$5*E1230</f>
        <v>525.59325503456569</v>
      </c>
      <c r="N1230" s="89">
        <f>+L1230+M1230</f>
        <v>2376.8085240456867</v>
      </c>
      <c r="O1230" s="89">
        <f>+O$5*E1230</f>
        <v>26279.662751728283</v>
      </c>
      <c r="P1230" s="73">
        <v>2.7879999999999998</v>
      </c>
      <c r="Q1230" s="48">
        <v>1.55</v>
      </c>
      <c r="R1230" s="87">
        <v>998.12261149735002</v>
      </c>
      <c r="S1230" s="87">
        <v>100</v>
      </c>
      <c r="T1230" s="87">
        <v>0.33758765459061002</v>
      </c>
      <c r="U1230" s="87">
        <v>0.99478495121001997</v>
      </c>
      <c r="V1230" s="87">
        <v>0.73323597669601004</v>
      </c>
      <c r="W1230" s="87">
        <f>+(S1230/100)*R1230</f>
        <v>998.12261149735002</v>
      </c>
      <c r="Z1230" t="e">
        <v>#N/A</v>
      </c>
      <c r="AA1230" t="e">
        <v>#N/A</v>
      </c>
    </row>
    <row r="1231" spans="1:27">
      <c r="A1231" s="52" t="s">
        <v>1531</v>
      </c>
      <c r="B1231" s="52" t="s">
        <v>8</v>
      </c>
      <c r="C1231" s="52">
        <v>5443802</v>
      </c>
      <c r="D1231" s="52" t="s">
        <v>1532</v>
      </c>
      <c r="E1231" s="80">
        <f>+IF(F1231="x",1,0)+IF(G1231="x",0.25,0)+IF(H1231="x",1,0)+IF(I1231="x",0.3,0)</f>
        <v>2.25</v>
      </c>
      <c r="F1231" s="80" t="s">
        <v>3212</v>
      </c>
      <c r="G1231" s="80" t="s">
        <v>3212</v>
      </c>
      <c r="H1231" s="80" t="s">
        <v>3212</v>
      </c>
      <c r="I1231" s="85"/>
      <c r="J1231" s="48"/>
      <c r="K1231" s="48"/>
      <c r="L1231" s="89">
        <f>+L$5*E1231</f>
        <v>2687.2479711451756</v>
      </c>
      <c r="M1231" s="89">
        <f>+M$5*E1231</f>
        <v>762.95795085662758</v>
      </c>
      <c r="N1231" s="89">
        <f>+L1231+M1231</f>
        <v>3450.2059220018032</v>
      </c>
      <c r="O1231" s="89">
        <f>+O$5*E1231</f>
        <v>38147.897542831379</v>
      </c>
      <c r="P1231" s="73">
        <v>1.95</v>
      </c>
      <c r="Q1231" s="48" t="s">
        <v>3228</v>
      </c>
      <c r="R1231" s="87">
        <v>621.08857849691003</v>
      </c>
      <c r="S1231" s="87">
        <v>100</v>
      </c>
      <c r="T1231" s="87">
        <v>0.52483260631561002</v>
      </c>
      <c r="U1231" s="87">
        <v>0.87472105026244995</v>
      </c>
      <c r="V1231" s="87">
        <v>0.72375192666917998</v>
      </c>
      <c r="W1231" s="87">
        <f>+(S1231/100)*R1231</f>
        <v>621.08857849691003</v>
      </c>
      <c r="Z1231" t="e">
        <v>#N/A</v>
      </c>
      <c r="AA1231" t="e">
        <v>#N/A</v>
      </c>
    </row>
    <row r="1232" spans="1:27">
      <c r="A1232" s="52" t="s">
        <v>1533</v>
      </c>
      <c r="B1232" s="52" t="s">
        <v>8</v>
      </c>
      <c r="C1232" s="52">
        <v>5443815</v>
      </c>
      <c r="D1232" s="52" t="s">
        <v>1534</v>
      </c>
      <c r="E1232" s="80">
        <f>+IF(F1232="x",1,0)+IF(G1232="x",0.25,0)+IF(H1232="x",1,0)+IF(I1232="x",0.3,0)</f>
        <v>1.55</v>
      </c>
      <c r="F1232" s="80" t="s">
        <v>3212</v>
      </c>
      <c r="G1232" s="80" t="s">
        <v>3212</v>
      </c>
      <c r="H1232" s="85"/>
      <c r="I1232" s="80" t="s">
        <v>3212</v>
      </c>
      <c r="J1232" s="48"/>
      <c r="K1232" s="48"/>
      <c r="L1232" s="89">
        <f>+L$5*E1232</f>
        <v>1851.2152690111211</v>
      </c>
      <c r="M1232" s="89">
        <f>+M$5*E1232</f>
        <v>525.59325503456569</v>
      </c>
      <c r="N1232" s="89">
        <f>+L1232+M1232</f>
        <v>2376.8085240456867</v>
      </c>
      <c r="O1232" s="89">
        <f>+O$5*E1232</f>
        <v>26279.662751728283</v>
      </c>
      <c r="P1232" s="73">
        <v>2.8330000000000002</v>
      </c>
      <c r="Q1232" s="48">
        <v>1.4259999999999999</v>
      </c>
      <c r="R1232" s="87">
        <v>2161.0671400011001</v>
      </c>
      <c r="S1232" s="87">
        <v>100</v>
      </c>
      <c r="T1232" s="87">
        <v>0.36345079541205999</v>
      </c>
      <c r="U1232" s="87">
        <v>0.99478495121001997</v>
      </c>
      <c r="V1232" s="87">
        <v>0.68541017421838002</v>
      </c>
      <c r="W1232" s="87">
        <f>+(S1232/100)*R1232</f>
        <v>2161.0671400011001</v>
      </c>
      <c r="Z1232" t="e">
        <v>#N/A</v>
      </c>
      <c r="AA1232" t="e">
        <v>#N/A</v>
      </c>
    </row>
    <row r="1233" spans="1:27">
      <c r="A1233" s="52" t="s">
        <v>1535</v>
      </c>
      <c r="B1233" s="52" t="s">
        <v>8</v>
      </c>
      <c r="C1233" s="52">
        <v>5443838</v>
      </c>
      <c r="D1233" s="52" t="s">
        <v>1536</v>
      </c>
      <c r="E1233" s="80">
        <f>+IF(F1233="x",1,0)+IF(G1233="x",0.25,0)+IF(H1233="x",1,0)+IF(I1233="x",0.3,0)</f>
        <v>2.25</v>
      </c>
      <c r="F1233" s="80" t="s">
        <v>3212</v>
      </c>
      <c r="G1233" s="80" t="s">
        <v>3212</v>
      </c>
      <c r="H1233" s="80" t="s">
        <v>3212</v>
      </c>
      <c r="I1233" s="85"/>
      <c r="J1233" s="48"/>
      <c r="K1233" s="48"/>
      <c r="L1233" s="89">
        <f>+L$5*E1233</f>
        <v>2687.2479711451756</v>
      </c>
      <c r="M1233" s="89">
        <f>+M$5*E1233</f>
        <v>762.95795085662758</v>
      </c>
      <c r="N1233" s="89">
        <f>+L1233+M1233</f>
        <v>3450.2059220018032</v>
      </c>
      <c r="O1233" s="89">
        <f>+O$5*E1233</f>
        <v>38147.897542831379</v>
      </c>
      <c r="P1233" s="73">
        <v>1.984</v>
      </c>
      <c r="Q1233" s="48" t="s">
        <v>3228</v>
      </c>
      <c r="R1233" s="87">
        <v>786.01927299672002</v>
      </c>
      <c r="S1233" s="87">
        <v>100</v>
      </c>
      <c r="T1233" s="87">
        <v>0.47857335209846003</v>
      </c>
      <c r="U1233" s="87">
        <v>0.87303888797759999</v>
      </c>
      <c r="V1233" s="87">
        <v>0.63530162886038</v>
      </c>
      <c r="W1233" s="87">
        <f>+(S1233/100)*R1233</f>
        <v>786.01927299672002</v>
      </c>
      <c r="Z1233" t="e">
        <v>#N/A</v>
      </c>
      <c r="AA1233" t="e">
        <v>#N/A</v>
      </c>
    </row>
    <row r="1234" spans="1:27">
      <c r="A1234" s="52" t="s">
        <v>1498</v>
      </c>
      <c r="B1234" s="52" t="s">
        <v>8</v>
      </c>
      <c r="C1234" s="52">
        <v>5443801</v>
      </c>
      <c r="D1234" s="52" t="s">
        <v>1499</v>
      </c>
      <c r="E1234" s="80">
        <f>+IF(F1234="x",1,0)+IF(G1234="x",0.25,0)+IF(H1234="x",1,0)+IF(I1234="x",0.3,0)</f>
        <v>1.55</v>
      </c>
      <c r="F1234" s="80" t="s">
        <v>3212</v>
      </c>
      <c r="G1234" s="80" t="s">
        <v>3212</v>
      </c>
      <c r="H1234" s="85"/>
      <c r="I1234" s="80" t="s">
        <v>3212</v>
      </c>
      <c r="J1234" s="48"/>
      <c r="K1234" s="48"/>
      <c r="L1234" s="89">
        <f>+L$5*E1234</f>
        <v>1851.2152690111211</v>
      </c>
      <c r="M1234" s="89">
        <f>+M$5*E1234</f>
        <v>525.59325503456569</v>
      </c>
      <c r="N1234" s="89">
        <f>+L1234+M1234</f>
        <v>2376.8085240456867</v>
      </c>
      <c r="O1234" s="89">
        <f>+O$5*E1234</f>
        <v>26279.662751728283</v>
      </c>
      <c r="P1234" s="73">
        <v>2.6339999999999999</v>
      </c>
      <c r="Q1234" s="48">
        <v>1.8740000000000001</v>
      </c>
      <c r="R1234" s="87">
        <v>573.85837100937999</v>
      </c>
      <c r="S1234" s="87">
        <v>97.584400000000002</v>
      </c>
      <c r="T1234" s="87">
        <v>5.6667625904083002E-2</v>
      </c>
      <c r="U1234" s="87">
        <v>0.44377374649048001</v>
      </c>
      <c r="V1234" s="87">
        <v>0.25555095666577998</v>
      </c>
      <c r="W1234" s="87">
        <f>+(S1234/100)*R1234</f>
        <v>559.99624819927749</v>
      </c>
      <c r="Z1234" t="e">
        <v>#N/A</v>
      </c>
      <c r="AA1234" t="e">
        <v>#N/A</v>
      </c>
    </row>
    <row r="1235" spans="1:27">
      <c r="A1235" s="52" t="s">
        <v>1500</v>
      </c>
      <c r="B1235" s="52" t="s">
        <v>8</v>
      </c>
      <c r="C1235" s="52">
        <v>5443798</v>
      </c>
      <c r="D1235" s="52" t="s">
        <v>1501</v>
      </c>
      <c r="E1235" s="80">
        <f>+IF(F1235="x",1,0)+IF(G1235="x",0.25,0)+IF(H1235="x",1,0)+IF(I1235="x",0.3,0)</f>
        <v>1.25</v>
      </c>
      <c r="F1235" s="80" t="s">
        <v>3212</v>
      </c>
      <c r="G1235" s="80" t="s">
        <v>3212</v>
      </c>
      <c r="H1235" s="85"/>
      <c r="I1235" s="85"/>
      <c r="J1235" s="48"/>
      <c r="K1235" s="48"/>
      <c r="L1235" s="89">
        <f>+L$5*E1235</f>
        <v>1492.9155395250975</v>
      </c>
      <c r="M1235" s="89">
        <f>+M$5*E1235</f>
        <v>423.86552825368199</v>
      </c>
      <c r="N1235" s="89">
        <f>+L1235+M1235</f>
        <v>1916.7810677787795</v>
      </c>
      <c r="O1235" s="89">
        <f>+O$5*E1235</f>
        <v>21193.276412684099</v>
      </c>
      <c r="P1235" s="73">
        <v>2.6509999999999998</v>
      </c>
      <c r="Q1235" s="48" t="s">
        <v>3228</v>
      </c>
      <c r="R1235" s="87">
        <v>546.77317449769998</v>
      </c>
      <c r="S1235" s="87">
        <v>99.939300000000003</v>
      </c>
      <c r="T1235" s="87">
        <v>5.8244645595551002E-2</v>
      </c>
      <c r="U1235" s="87">
        <v>0.33516955375670998</v>
      </c>
      <c r="V1235" s="87">
        <v>0.19467470514967999</v>
      </c>
      <c r="W1235" s="87">
        <f>+(S1235/100)*R1235</f>
        <v>546.44128318077992</v>
      </c>
      <c r="Z1235" t="e">
        <v>#N/A</v>
      </c>
      <c r="AA1235" t="e">
        <v>#N/A</v>
      </c>
    </row>
    <row r="1236" spans="1:27">
      <c r="A1236" s="52" t="s">
        <v>1502</v>
      </c>
      <c r="B1236" s="52" t="s">
        <v>8</v>
      </c>
      <c r="C1236" s="52">
        <v>5443797</v>
      </c>
      <c r="D1236" s="52" t="s">
        <v>1503</v>
      </c>
      <c r="E1236" s="80">
        <f>+IF(F1236="x",1,0)+IF(G1236="x",0.25,0)+IF(H1236="x",1,0)+IF(I1236="x",0.3,0)</f>
        <v>1.3</v>
      </c>
      <c r="F1236" s="85" t="s">
        <v>3212</v>
      </c>
      <c r="G1236" s="85"/>
      <c r="H1236" s="85"/>
      <c r="I1236" s="85" t="s">
        <v>3212</v>
      </c>
      <c r="J1236" s="48"/>
      <c r="K1236" s="48"/>
      <c r="L1236" s="89">
        <f>+L$5*E1236</f>
        <v>1552.6321611061016</v>
      </c>
      <c r="M1236" s="89">
        <f>+M$5*E1236</f>
        <v>440.82014938382929</v>
      </c>
      <c r="N1236" s="89">
        <f>+L1236+M1236</f>
        <v>1993.4523104899308</v>
      </c>
      <c r="O1236" s="89">
        <f>+O$5*E1236</f>
        <v>22041.007469191463</v>
      </c>
      <c r="P1236" s="73">
        <v>3.1190000000000002</v>
      </c>
      <c r="Q1236" s="48">
        <v>2.1680000000000001</v>
      </c>
      <c r="R1236" s="87">
        <v>360.95692799228999</v>
      </c>
      <c r="S1236" s="87">
        <v>22.6568</v>
      </c>
      <c r="T1236" s="87">
        <v>4.7626037150620998E-2</v>
      </c>
      <c r="U1236" s="87">
        <v>8.4423199295997994E-2</v>
      </c>
      <c r="V1236" s="87">
        <v>6.1924363220376998E-2</v>
      </c>
      <c r="W1236" s="87">
        <f>+(S1236/100)*R1236</f>
        <v>81.781289261357159</v>
      </c>
      <c r="Z1236" t="e">
        <v>#N/A</v>
      </c>
      <c r="AA1236" t="e">
        <v>#N/A</v>
      </c>
    </row>
    <row r="1237" spans="1:27">
      <c r="A1237" s="61" t="s">
        <v>1504</v>
      </c>
      <c r="B1237" s="62" t="s">
        <v>8</v>
      </c>
      <c r="C1237" s="61">
        <v>5443805</v>
      </c>
      <c r="D1237" s="61" t="s">
        <v>1503</v>
      </c>
      <c r="E1237" s="80">
        <f>+IF(F1237="x",1,0)+IF(G1237="x",0.25,0)+IF(H1237="x",1,0)+IF(I1237="x",0.3,0)+J1237+K1237</f>
        <v>1</v>
      </c>
      <c r="F1237" s="80" t="s">
        <v>3212</v>
      </c>
      <c r="G1237" s="85"/>
      <c r="H1237" s="85"/>
      <c r="I1237" s="85"/>
      <c r="J1237" s="48"/>
      <c r="K1237" s="48"/>
      <c r="L1237" s="89">
        <f>+L$5*E1237</f>
        <v>1194.3324316200781</v>
      </c>
      <c r="M1237" s="89">
        <f>+M$5*E1237</f>
        <v>339.09242260294559</v>
      </c>
      <c r="N1237" s="89">
        <f>+L1237+M1237</f>
        <v>1533.4248542230237</v>
      </c>
      <c r="O1237" s="89">
        <f>+O$5*E1237</f>
        <v>16954.621130147279</v>
      </c>
      <c r="P1237" s="72"/>
      <c r="Q1237" s="48"/>
      <c r="R1237" s="87">
        <v>361.74855100701001</v>
      </c>
      <c r="S1237" s="87">
        <v>0</v>
      </c>
      <c r="T1237" s="87">
        <v>0</v>
      </c>
      <c r="U1237" s="87">
        <v>0</v>
      </c>
      <c r="V1237" s="87">
        <v>0</v>
      </c>
      <c r="W1237" s="87">
        <v>0</v>
      </c>
      <c r="Z1237" t="e">
        <v>#N/A</v>
      </c>
      <c r="AA1237" t="e">
        <v>#N/A</v>
      </c>
    </row>
    <row r="1238" spans="1:27">
      <c r="A1238" s="52" t="s">
        <v>1505</v>
      </c>
      <c r="B1238" s="52" t="s">
        <v>8</v>
      </c>
      <c r="C1238" s="52">
        <v>5443807</v>
      </c>
      <c r="D1238" s="52" t="s">
        <v>1506</v>
      </c>
      <c r="E1238" s="80">
        <f>+IF(F1238="x",1,0)+IF(G1238="x",0.25,0)+IF(H1238="x",1,0)+IF(I1238="x",0.3,0)</f>
        <v>1.55</v>
      </c>
      <c r="F1238" s="80" t="s">
        <v>3212</v>
      </c>
      <c r="G1238" s="80" t="s">
        <v>3212</v>
      </c>
      <c r="H1238" s="85"/>
      <c r="I1238" s="80" t="s">
        <v>3212</v>
      </c>
      <c r="J1238" s="48"/>
      <c r="K1238" s="48"/>
      <c r="L1238" s="89">
        <f>+L$5*E1238</f>
        <v>1851.2152690111211</v>
      </c>
      <c r="M1238" s="89">
        <f>+M$5*E1238</f>
        <v>525.59325503456569</v>
      </c>
      <c r="N1238" s="89">
        <f>+L1238+M1238</f>
        <v>2376.8085240456867</v>
      </c>
      <c r="O1238" s="89">
        <f>+O$5*E1238</f>
        <v>26279.662751728283</v>
      </c>
      <c r="P1238" s="73">
        <v>3.21</v>
      </c>
      <c r="Q1238" s="48">
        <v>2.11</v>
      </c>
      <c r="R1238" s="87">
        <v>343.53809999908998</v>
      </c>
      <c r="S1238" s="87">
        <v>100</v>
      </c>
      <c r="T1238" s="87">
        <v>0.10639636218548</v>
      </c>
      <c r="U1238" s="87">
        <v>0.2563185095787</v>
      </c>
      <c r="V1238" s="87">
        <v>0.17397733128223999</v>
      </c>
      <c r="W1238" s="87">
        <f>+(S1238/100)*R1238</f>
        <v>343.53809999908998</v>
      </c>
      <c r="Z1238" t="e">
        <v>#N/A</v>
      </c>
      <c r="AA1238" t="e">
        <v>#N/A</v>
      </c>
    </row>
    <row r="1239" spans="1:27">
      <c r="A1239" s="52" t="s">
        <v>1507</v>
      </c>
      <c r="B1239" s="52" t="s">
        <v>8</v>
      </c>
      <c r="C1239" s="52">
        <v>5443793</v>
      </c>
      <c r="D1239" s="52" t="s">
        <v>1508</v>
      </c>
      <c r="E1239" s="80">
        <f>+IF(F1239="x",1,0)+IF(G1239="x",0.25,0)+IF(H1239="x",1,0)+IF(I1239="x",0.3,0)</f>
        <v>1.25</v>
      </c>
      <c r="F1239" s="85" t="s">
        <v>3212</v>
      </c>
      <c r="G1239" s="85" t="s">
        <v>3212</v>
      </c>
      <c r="H1239" s="85"/>
      <c r="I1239" s="85"/>
      <c r="J1239" s="48"/>
      <c r="K1239" s="48"/>
      <c r="L1239" s="89">
        <f>+L$5*E1239</f>
        <v>1492.9155395250975</v>
      </c>
      <c r="M1239" s="89">
        <f>+M$5*E1239</f>
        <v>423.86552825368199</v>
      </c>
      <c r="N1239" s="89">
        <f>+L1239+M1239</f>
        <v>1916.7810677787795</v>
      </c>
      <c r="O1239" s="89">
        <f>+O$5*E1239</f>
        <v>21193.276412684099</v>
      </c>
      <c r="P1239" s="73">
        <v>2.4039999999999999</v>
      </c>
      <c r="Q1239" s="48" t="s">
        <v>3228</v>
      </c>
      <c r="R1239" s="87">
        <v>1046.6510375001999</v>
      </c>
      <c r="S1239" s="87">
        <v>28.784400000000002</v>
      </c>
      <c r="T1239" s="87">
        <v>2.0291006192564999E-2</v>
      </c>
      <c r="U1239" s="87">
        <v>0.19134522974491</v>
      </c>
      <c r="V1239" s="87">
        <v>8.8699351423061998E-2</v>
      </c>
      <c r="W1239" s="87">
        <f>+(S1239/100)*R1239</f>
        <v>301.27222123820752</v>
      </c>
      <c r="Z1239" t="e">
        <v>#N/A</v>
      </c>
      <c r="AA1239" t="e">
        <v>#N/A</v>
      </c>
    </row>
    <row r="1240" spans="1:27">
      <c r="A1240" s="52" t="s">
        <v>2215</v>
      </c>
      <c r="B1240" s="52" t="s">
        <v>8</v>
      </c>
      <c r="C1240" s="52">
        <v>5443878</v>
      </c>
      <c r="D1240" s="52" t="s">
        <v>1510</v>
      </c>
      <c r="E1240" s="80">
        <f>+IF(F1240="x",1,0)+IF(G1240="x",0.25,0)+IF(H1240="x",1,0)+IF(I1240="x",0.3,0)</f>
        <v>2.25</v>
      </c>
      <c r="F1240" s="80" t="s">
        <v>3212</v>
      </c>
      <c r="G1240" s="80" t="s">
        <v>3212</v>
      </c>
      <c r="H1240" s="80" t="s">
        <v>3212</v>
      </c>
      <c r="I1240" s="85"/>
      <c r="J1240" s="48"/>
      <c r="K1240" s="48"/>
      <c r="L1240" s="89">
        <f>+L$5*E1240</f>
        <v>2687.2479711451756</v>
      </c>
      <c r="M1240" s="89">
        <f>+M$5*E1240</f>
        <v>762.95795085662758</v>
      </c>
      <c r="N1240" s="89">
        <f>+L1240+M1240</f>
        <v>3450.2059220018032</v>
      </c>
      <c r="O1240" s="89">
        <f>+O$5*E1240</f>
        <v>38147.897542831379</v>
      </c>
      <c r="P1240" s="73">
        <v>2.1469999999999998</v>
      </c>
      <c r="Q1240" s="48" t="s">
        <v>3228</v>
      </c>
      <c r="R1240" s="87">
        <v>755.42799649569997</v>
      </c>
      <c r="S1240" s="87">
        <v>100</v>
      </c>
      <c r="T1240" s="87">
        <v>0.13194410502911</v>
      </c>
      <c r="U1240" s="87">
        <v>0.33369767665862998</v>
      </c>
      <c r="V1240" s="87">
        <v>0.23308778493445001</v>
      </c>
      <c r="W1240" s="87">
        <f>+(S1240/100)*R1240</f>
        <v>755.42799649569997</v>
      </c>
      <c r="Z1240" t="e">
        <v>#N/A</v>
      </c>
      <c r="AA1240" t="e">
        <v>#N/A</v>
      </c>
    </row>
    <row r="1241" spans="1:27">
      <c r="A1241" s="52" t="s">
        <v>2216</v>
      </c>
      <c r="B1241" s="52" t="s">
        <v>8</v>
      </c>
      <c r="C1241" s="52">
        <v>5443877</v>
      </c>
      <c r="D1241" s="52" t="s">
        <v>1510</v>
      </c>
      <c r="E1241" s="80">
        <f>+IF(F1241="x",1,0)+IF(G1241="x",0.25,0)+IF(H1241="x",1,0)+IF(I1241="x",0.3,0)</f>
        <v>2.25</v>
      </c>
      <c r="F1241" s="80" t="s">
        <v>3212</v>
      </c>
      <c r="G1241" s="80" t="s">
        <v>3212</v>
      </c>
      <c r="H1241" s="80" t="s">
        <v>3212</v>
      </c>
      <c r="I1241" s="85"/>
      <c r="J1241" s="48"/>
      <c r="K1241" s="48"/>
      <c r="L1241" s="89">
        <f>+L$5*E1241</f>
        <v>2687.2479711451756</v>
      </c>
      <c r="M1241" s="89">
        <f>+M$5*E1241</f>
        <v>762.95795085662758</v>
      </c>
      <c r="N1241" s="89">
        <f>+L1241+M1241</f>
        <v>3450.2059220018032</v>
      </c>
      <c r="O1241" s="89">
        <f>+O$5*E1241</f>
        <v>38147.897542831379</v>
      </c>
      <c r="P1241" s="73">
        <v>1.9350000000000001</v>
      </c>
      <c r="Q1241" s="48" t="s">
        <v>3228</v>
      </c>
      <c r="R1241" s="87">
        <v>748.48395151032003</v>
      </c>
      <c r="S1241" s="87">
        <v>100</v>
      </c>
      <c r="T1241" s="87">
        <v>0.26903980970383001</v>
      </c>
      <c r="U1241" s="87">
        <v>0.44839966297150002</v>
      </c>
      <c r="V1241" s="87">
        <v>0.37102934533516002</v>
      </c>
      <c r="W1241" s="87">
        <f>+(S1241/100)*R1241</f>
        <v>748.48395151032003</v>
      </c>
      <c r="Z1241" t="e">
        <v>#N/A</v>
      </c>
      <c r="AA1241" t="e">
        <v>#N/A</v>
      </c>
    </row>
    <row r="1242" spans="1:27">
      <c r="A1242" s="52" t="s">
        <v>1509</v>
      </c>
      <c r="B1242" s="52" t="s">
        <v>8</v>
      </c>
      <c r="C1242" s="52">
        <v>5443764</v>
      </c>
      <c r="D1242" s="52" t="s">
        <v>1510</v>
      </c>
      <c r="E1242" s="80">
        <f>+IF(F1242="x",1,0)+IF(G1242="x",0.25,0)+IF(H1242="x",1,0)+IF(I1242="x",0.3,0)</f>
        <v>1.55</v>
      </c>
      <c r="F1242" s="80" t="s">
        <v>3212</v>
      </c>
      <c r="G1242" s="80" t="s">
        <v>3212</v>
      </c>
      <c r="H1242" s="85"/>
      <c r="I1242" s="80" t="s">
        <v>3212</v>
      </c>
      <c r="J1242" s="48"/>
      <c r="K1242" s="48"/>
      <c r="L1242" s="89">
        <f>+L$5*E1242</f>
        <v>1851.2152690111211</v>
      </c>
      <c r="M1242" s="89">
        <f>+M$5*E1242</f>
        <v>525.59325503456569</v>
      </c>
      <c r="N1242" s="89">
        <f>+L1242+M1242</f>
        <v>2376.8085240456867</v>
      </c>
      <c r="O1242" s="89">
        <f>+O$5*E1242</f>
        <v>26279.662751728283</v>
      </c>
      <c r="P1242" s="73">
        <v>3.069</v>
      </c>
      <c r="Q1242" s="48">
        <v>2.1</v>
      </c>
      <c r="R1242" s="87">
        <v>590.51202900609997</v>
      </c>
      <c r="S1242" s="87">
        <v>100</v>
      </c>
      <c r="T1242" s="87">
        <v>0.10198070108891</v>
      </c>
      <c r="U1242" s="87">
        <v>0.21100543439388</v>
      </c>
      <c r="V1242" s="87">
        <v>0.13906195943944999</v>
      </c>
      <c r="W1242" s="87">
        <f>+(S1242/100)*R1242</f>
        <v>590.51202900609997</v>
      </c>
      <c r="Z1242" t="e">
        <v>#N/A</v>
      </c>
      <c r="AA1242" t="e">
        <v>#N/A</v>
      </c>
    </row>
    <row r="1243" spans="1:27">
      <c r="A1243" s="52" t="s">
        <v>1537</v>
      </c>
      <c r="B1243" s="52" t="s">
        <v>8</v>
      </c>
      <c r="C1243" s="52">
        <v>5444372</v>
      </c>
      <c r="D1243" s="52" t="s">
        <v>1538</v>
      </c>
      <c r="E1243" s="80">
        <f>+IF(F1243="x",1,0)+IF(G1243="x",0.25,0)+IF(H1243="x",1,0)+IF(I1243="x",0.3,0)</f>
        <v>2.25</v>
      </c>
      <c r="F1243" s="80" t="s">
        <v>3212</v>
      </c>
      <c r="G1243" s="80" t="s">
        <v>3212</v>
      </c>
      <c r="H1243" s="80" t="s">
        <v>3212</v>
      </c>
      <c r="I1243" s="85"/>
      <c r="J1243" s="48"/>
      <c r="K1243" s="48"/>
      <c r="L1243" s="89">
        <f>+L$5*E1243</f>
        <v>2687.2479711451756</v>
      </c>
      <c r="M1243" s="89">
        <f>+M$5*E1243</f>
        <v>762.95795085662758</v>
      </c>
      <c r="N1243" s="89">
        <f>+L1243+M1243</f>
        <v>3450.2059220018032</v>
      </c>
      <c r="O1243" s="89">
        <f>+O$5*E1243</f>
        <v>38147.897542831379</v>
      </c>
      <c r="P1243" s="73">
        <v>1.0649999999999999</v>
      </c>
      <c r="Q1243" s="48" t="s">
        <v>3228</v>
      </c>
      <c r="R1243" s="87">
        <v>688.08297000184996</v>
      </c>
      <c r="S1243" s="87">
        <v>100</v>
      </c>
      <c r="T1243" s="87">
        <v>1.3464607000351001</v>
      </c>
      <c r="U1243" s="87">
        <v>1.5944734811782999</v>
      </c>
      <c r="V1243" s="87">
        <v>1.4841184146129001</v>
      </c>
      <c r="W1243" s="87">
        <f>+(S1243/100)*R1243</f>
        <v>688.08297000184996</v>
      </c>
      <c r="Z1243" t="e">
        <v>#N/A</v>
      </c>
      <c r="AA1243" t="e">
        <v>#N/A</v>
      </c>
    </row>
    <row r="1244" spans="1:27">
      <c r="A1244" s="52" t="s">
        <v>1547</v>
      </c>
      <c r="B1244" s="52" t="s">
        <v>8</v>
      </c>
      <c r="C1244" s="52">
        <v>5444367</v>
      </c>
      <c r="D1244" s="52" t="s">
        <v>1548</v>
      </c>
      <c r="E1244" s="80">
        <f>+IF(F1244="x",1,0)+IF(G1244="x",0.25,0)+IF(H1244="x",1,0)+IF(I1244="x",0.3,0)</f>
        <v>2.25</v>
      </c>
      <c r="F1244" s="80" t="s">
        <v>3212</v>
      </c>
      <c r="G1244" s="80" t="s">
        <v>3212</v>
      </c>
      <c r="H1244" s="80" t="s">
        <v>3212</v>
      </c>
      <c r="I1244" s="85"/>
      <c r="J1244" s="48"/>
      <c r="K1244" s="48"/>
      <c r="L1244" s="89">
        <f>+L$5*E1244</f>
        <v>2687.2479711451756</v>
      </c>
      <c r="M1244" s="89">
        <f>+M$5*E1244</f>
        <v>762.95795085662758</v>
      </c>
      <c r="N1244" s="89">
        <f>+L1244+M1244</f>
        <v>3450.2059220018032</v>
      </c>
      <c r="O1244" s="89">
        <f>+O$5*E1244</f>
        <v>38147.897542831379</v>
      </c>
      <c r="P1244" s="73">
        <v>1.0089999999999999</v>
      </c>
      <c r="Q1244" s="48" t="s">
        <v>3228</v>
      </c>
      <c r="R1244" s="87">
        <v>334.12436299389998</v>
      </c>
      <c r="S1244" s="87">
        <v>100</v>
      </c>
      <c r="T1244" s="87">
        <v>1.4759865999221999</v>
      </c>
      <c r="U1244" s="87">
        <v>1.7255765199661</v>
      </c>
      <c r="V1244" s="87">
        <v>1.6004580941975</v>
      </c>
      <c r="W1244" s="87">
        <f>+(S1244/100)*R1244</f>
        <v>334.12436299389998</v>
      </c>
      <c r="Z1244" t="e">
        <v>#N/A</v>
      </c>
      <c r="AA1244" t="e">
        <v>#N/A</v>
      </c>
    </row>
    <row r="1245" spans="1:27">
      <c r="A1245" s="52" t="s">
        <v>1549</v>
      </c>
      <c r="B1245" s="52" t="s">
        <v>8</v>
      </c>
      <c r="C1245" s="52">
        <v>5444366</v>
      </c>
      <c r="D1245" s="52" t="s">
        <v>1550</v>
      </c>
      <c r="E1245" s="80">
        <f>+IF(F1245="x",1,0)+IF(G1245="x",0.25,0)+IF(H1245="x",1,0)+IF(I1245="x",0.3,0)</f>
        <v>2.25</v>
      </c>
      <c r="F1245" s="80" t="s">
        <v>3212</v>
      </c>
      <c r="G1245" s="80" t="s">
        <v>3212</v>
      </c>
      <c r="H1245" s="80" t="s">
        <v>3212</v>
      </c>
      <c r="I1245" s="85"/>
      <c r="J1245" s="48"/>
      <c r="K1245" s="48"/>
      <c r="L1245" s="89">
        <f>+L$5*E1245</f>
        <v>2687.2479711451756</v>
      </c>
      <c r="M1245" s="89">
        <f>+M$5*E1245</f>
        <v>762.95795085662758</v>
      </c>
      <c r="N1245" s="89">
        <f>+L1245+M1245</f>
        <v>3450.2059220018032</v>
      </c>
      <c r="O1245" s="89">
        <f>+O$5*E1245</f>
        <v>38147.897542831379</v>
      </c>
      <c r="P1245" s="73">
        <v>1.036</v>
      </c>
      <c r="Q1245" s="48" t="s">
        <v>3228</v>
      </c>
      <c r="R1245" s="87">
        <v>337.00854799285003</v>
      </c>
      <c r="S1245" s="87">
        <v>100</v>
      </c>
      <c r="T1245" s="87">
        <v>1.4759865999221999</v>
      </c>
      <c r="U1245" s="87">
        <v>1.7815082073212001</v>
      </c>
      <c r="V1245" s="87">
        <v>1.6220949323013001</v>
      </c>
      <c r="W1245" s="87">
        <f>+(S1245/100)*R1245</f>
        <v>337.00854799285003</v>
      </c>
      <c r="Z1245" t="e">
        <v>#N/A</v>
      </c>
      <c r="AA1245" t="e">
        <v>#N/A</v>
      </c>
    </row>
    <row r="1246" spans="1:27">
      <c r="A1246" s="52" t="s">
        <v>1551</v>
      </c>
      <c r="B1246" s="52" t="s">
        <v>8</v>
      </c>
      <c r="C1246" s="52">
        <v>5444365</v>
      </c>
      <c r="D1246" s="52" t="s">
        <v>1552</v>
      </c>
      <c r="E1246" s="80">
        <f>+IF(F1246="x",1,0)+IF(G1246="x",0.25,0)+IF(H1246="x",1,0)+IF(I1246="x",0.3,0)</f>
        <v>2.25</v>
      </c>
      <c r="F1246" s="80" t="s">
        <v>3212</v>
      </c>
      <c r="G1246" s="80" t="s">
        <v>3212</v>
      </c>
      <c r="H1246" s="80" t="s">
        <v>3212</v>
      </c>
      <c r="I1246" s="85"/>
      <c r="J1246" s="48"/>
      <c r="K1246" s="48"/>
      <c r="L1246" s="89">
        <f>+L$5*E1246</f>
        <v>2687.2479711451756</v>
      </c>
      <c r="M1246" s="89">
        <f>+M$5*E1246</f>
        <v>762.95795085662758</v>
      </c>
      <c r="N1246" s="89">
        <f>+L1246+M1246</f>
        <v>3450.2059220018032</v>
      </c>
      <c r="O1246" s="89">
        <f>+O$5*E1246</f>
        <v>38147.897542831379</v>
      </c>
      <c r="P1246" s="73">
        <v>1.0229999999999999</v>
      </c>
      <c r="Q1246" s="48" t="s">
        <v>3228</v>
      </c>
      <c r="R1246" s="87">
        <v>711.64123201128996</v>
      </c>
      <c r="S1246" s="87">
        <v>100</v>
      </c>
      <c r="T1246" s="87">
        <v>1.1053867340087999</v>
      </c>
      <c r="U1246" s="87">
        <v>1.7815082073212001</v>
      </c>
      <c r="V1246" s="87">
        <v>1.4784676293804</v>
      </c>
      <c r="W1246" s="87">
        <f>+(S1246/100)*R1246</f>
        <v>711.64123201128996</v>
      </c>
      <c r="Z1246" t="e">
        <v>#N/A</v>
      </c>
      <c r="AA1246" t="e">
        <v>#N/A</v>
      </c>
    </row>
    <row r="1247" spans="1:27">
      <c r="A1247" s="52" t="s">
        <v>1539</v>
      </c>
      <c r="B1247" s="52" t="s">
        <v>8</v>
      </c>
      <c r="C1247" s="52">
        <v>5444371</v>
      </c>
      <c r="D1247" s="52" t="s">
        <v>1540</v>
      </c>
      <c r="E1247" s="80">
        <f>+IF(F1247="x",1,0)+IF(G1247="x",0.25,0)+IF(H1247="x",1,0)+IF(I1247="x",0.3,0)</f>
        <v>2.25</v>
      </c>
      <c r="F1247" s="80" t="s">
        <v>3212</v>
      </c>
      <c r="G1247" s="80" t="s">
        <v>3212</v>
      </c>
      <c r="H1247" s="80" t="s">
        <v>3212</v>
      </c>
      <c r="I1247" s="85"/>
      <c r="J1247" s="48"/>
      <c r="K1247" s="48"/>
      <c r="L1247" s="89">
        <f>+L$5*E1247</f>
        <v>2687.2479711451756</v>
      </c>
      <c r="M1247" s="89">
        <f>+M$5*E1247</f>
        <v>762.95795085662758</v>
      </c>
      <c r="N1247" s="89">
        <f>+L1247+M1247</f>
        <v>3450.2059220018032</v>
      </c>
      <c r="O1247" s="89">
        <f>+O$5*E1247</f>
        <v>38147.897542831379</v>
      </c>
      <c r="P1247" s="73">
        <v>0.995</v>
      </c>
      <c r="Q1247" s="48" t="s">
        <v>3228</v>
      </c>
      <c r="R1247" s="87">
        <v>322.64887899323998</v>
      </c>
      <c r="S1247" s="87">
        <v>100</v>
      </c>
      <c r="T1247" s="87">
        <v>1.4654731750487999</v>
      </c>
      <c r="U1247" s="87">
        <v>1.6138182878494001</v>
      </c>
      <c r="V1247" s="87">
        <v>1.5271974070030001</v>
      </c>
      <c r="W1247" s="87">
        <f>+(S1247/100)*R1247</f>
        <v>322.64887899323998</v>
      </c>
      <c r="Z1247" t="e">
        <v>#N/A</v>
      </c>
      <c r="AA1247" t="e">
        <v>#N/A</v>
      </c>
    </row>
    <row r="1248" spans="1:27">
      <c r="A1248" s="52" t="s">
        <v>1541</v>
      </c>
      <c r="B1248" s="52" t="s">
        <v>8</v>
      </c>
      <c r="C1248" s="52">
        <v>5444370</v>
      </c>
      <c r="D1248" s="52" t="s">
        <v>1542</v>
      </c>
      <c r="E1248" s="80">
        <f>+IF(F1248="x",1,0)+IF(G1248="x",0.25,0)+IF(H1248="x",1,0)+IF(I1248="x",0.3,0)</f>
        <v>2.25</v>
      </c>
      <c r="F1248" s="80" t="s">
        <v>3212</v>
      </c>
      <c r="G1248" s="80" t="s">
        <v>3212</v>
      </c>
      <c r="H1248" s="80" t="s">
        <v>3212</v>
      </c>
      <c r="I1248" s="85"/>
      <c r="J1248" s="48"/>
      <c r="K1248" s="48"/>
      <c r="L1248" s="89">
        <f>+L$5*E1248</f>
        <v>2687.2479711451756</v>
      </c>
      <c r="M1248" s="89">
        <f>+M$5*E1248</f>
        <v>762.95795085662758</v>
      </c>
      <c r="N1248" s="89">
        <f>+L1248+M1248</f>
        <v>3450.2059220018032</v>
      </c>
      <c r="O1248" s="89">
        <f>+O$5*E1248</f>
        <v>38147.897542831379</v>
      </c>
      <c r="P1248" s="73">
        <v>0.98799999999999999</v>
      </c>
      <c r="Q1248" s="48" t="s">
        <v>3228</v>
      </c>
      <c r="R1248" s="87">
        <v>325.51019649283</v>
      </c>
      <c r="S1248" s="87">
        <v>100</v>
      </c>
      <c r="T1248" s="87">
        <v>1.4645270109177</v>
      </c>
      <c r="U1248" s="87">
        <v>1.6533489227295</v>
      </c>
      <c r="V1248" s="87">
        <v>1.5399206665765</v>
      </c>
      <c r="W1248" s="87">
        <f>+(S1248/100)*R1248</f>
        <v>325.51019649283</v>
      </c>
      <c r="Z1248" t="e">
        <v>#N/A</v>
      </c>
      <c r="AA1248" t="e">
        <v>#N/A</v>
      </c>
    </row>
    <row r="1249" spans="1:27">
      <c r="A1249" s="52" t="s">
        <v>1543</v>
      </c>
      <c r="B1249" s="52" t="s">
        <v>8</v>
      </c>
      <c r="C1249" s="52">
        <v>5444369</v>
      </c>
      <c r="D1249" s="52" t="s">
        <v>1544</v>
      </c>
      <c r="E1249" s="80">
        <f>+IF(F1249="x",1,0)+IF(G1249="x",0.25,0)+IF(H1249="x",1,0)+IF(I1249="x",0.3,0)</f>
        <v>2.25</v>
      </c>
      <c r="F1249" s="80" t="s">
        <v>3212</v>
      </c>
      <c r="G1249" s="80" t="s">
        <v>3212</v>
      </c>
      <c r="H1249" s="80" t="s">
        <v>3212</v>
      </c>
      <c r="I1249" s="85"/>
      <c r="J1249" s="48"/>
      <c r="K1249" s="48"/>
      <c r="L1249" s="89">
        <f>+L$5*E1249</f>
        <v>2687.2479711451756</v>
      </c>
      <c r="M1249" s="89">
        <f>+M$5*E1249</f>
        <v>762.95795085662758</v>
      </c>
      <c r="N1249" s="89">
        <f>+L1249+M1249</f>
        <v>3450.2059220018032</v>
      </c>
      <c r="O1249" s="89">
        <f>+O$5*E1249</f>
        <v>38147.897542831379</v>
      </c>
      <c r="P1249" s="73">
        <v>0.98499999999999999</v>
      </c>
      <c r="Q1249" s="48" t="s">
        <v>3228</v>
      </c>
      <c r="R1249" s="87">
        <v>328.39825151327</v>
      </c>
      <c r="S1249" s="87">
        <v>100</v>
      </c>
      <c r="T1249" s="87">
        <v>1.4752507209778001</v>
      </c>
      <c r="U1249" s="87">
        <v>1.7063368558884</v>
      </c>
      <c r="V1249" s="87">
        <v>1.5723454021570999</v>
      </c>
      <c r="W1249" s="87">
        <f>+(S1249/100)*R1249</f>
        <v>328.39825151327</v>
      </c>
      <c r="Z1249" t="e">
        <v>#N/A</v>
      </c>
      <c r="AA1249" t="e">
        <v>#N/A</v>
      </c>
    </row>
    <row r="1250" spans="1:27">
      <c r="A1250" s="52" t="s">
        <v>1545</v>
      </c>
      <c r="B1250" s="52" t="s">
        <v>8</v>
      </c>
      <c r="C1250" s="52">
        <v>5444368</v>
      </c>
      <c r="D1250" s="52" t="s">
        <v>1546</v>
      </c>
      <c r="E1250" s="80">
        <f>+IF(F1250="x",1,0)+IF(G1250="x",0.25,0)+IF(H1250="x",1,0)+IF(I1250="x",0.3,0)</f>
        <v>2.25</v>
      </c>
      <c r="F1250" s="80" t="s">
        <v>3212</v>
      </c>
      <c r="G1250" s="80" t="s">
        <v>3212</v>
      </c>
      <c r="H1250" s="80" t="s">
        <v>3212</v>
      </c>
      <c r="I1250" s="85"/>
      <c r="J1250" s="48"/>
      <c r="K1250" s="48"/>
      <c r="L1250" s="89">
        <f>+L$5*E1250</f>
        <v>2687.2479711451756</v>
      </c>
      <c r="M1250" s="89">
        <f>+M$5*E1250</f>
        <v>762.95795085662758</v>
      </c>
      <c r="N1250" s="89">
        <f>+L1250+M1250</f>
        <v>3450.2059220018032</v>
      </c>
      <c r="O1250" s="89">
        <f>+O$5*E1250</f>
        <v>38147.897542831379</v>
      </c>
      <c r="P1250" s="73">
        <v>1.0189999999999999</v>
      </c>
      <c r="Q1250" s="48" t="s">
        <v>3228</v>
      </c>
      <c r="R1250" s="87">
        <v>331.28660849945999</v>
      </c>
      <c r="S1250" s="87">
        <v>100</v>
      </c>
      <c r="T1250" s="87">
        <v>1.4910209178925</v>
      </c>
      <c r="U1250" s="87">
        <v>1.7255765199661</v>
      </c>
      <c r="V1250" s="87">
        <v>1.5973999075267999</v>
      </c>
      <c r="W1250" s="87">
        <f>+(S1250/100)*R1250</f>
        <v>331.28660849945999</v>
      </c>
      <c r="Z1250" t="e">
        <v>#N/A</v>
      </c>
      <c r="AA1250" t="e">
        <v>#N/A</v>
      </c>
    </row>
    <row r="1251" spans="1:27">
      <c r="A1251" s="51" t="s">
        <v>1557</v>
      </c>
      <c r="B1251" s="51" t="s">
        <v>24</v>
      </c>
      <c r="C1251" s="51">
        <v>5443179</v>
      </c>
      <c r="D1251" s="51" t="s">
        <v>1558</v>
      </c>
      <c r="E1251" s="80">
        <f>+IF(F1251="x",1,0)+IF(G1251="x",0.25,0)+IF(H1251="x",1,0)+IF(I1251="x",0.3,0)</f>
        <v>1</v>
      </c>
      <c r="F1251" s="85" t="s">
        <v>3212</v>
      </c>
      <c r="G1251" s="85"/>
      <c r="H1251" s="85"/>
      <c r="I1251" s="85"/>
      <c r="J1251" s="48"/>
      <c r="K1251" s="48"/>
      <c r="L1251" s="89">
        <f>+L$5*E1251</f>
        <v>1194.3324316200781</v>
      </c>
      <c r="M1251" s="89">
        <f>+M$5*E1251</f>
        <v>339.09242260294559</v>
      </c>
      <c r="N1251" s="89">
        <f>+L1251+M1251</f>
        <v>1533.4248542230237</v>
      </c>
      <c r="O1251" s="89">
        <f>+O$5*E1251</f>
        <v>16954.621130147279</v>
      </c>
      <c r="P1251" s="73" t="e">
        <v>#N/A</v>
      </c>
      <c r="Q1251" s="48" t="e">
        <v>#N/A</v>
      </c>
      <c r="R1251" s="87">
        <v>257.39251550322001</v>
      </c>
      <c r="S1251" s="87">
        <v>0</v>
      </c>
      <c r="T1251" s="87">
        <v>0</v>
      </c>
      <c r="U1251" s="87">
        <v>0</v>
      </c>
      <c r="V1251" s="87">
        <v>0</v>
      </c>
      <c r="W1251" s="87">
        <f>+(S1251/100)*R1251</f>
        <v>0</v>
      </c>
      <c r="Z1251" t="e">
        <v>#N/A</v>
      </c>
      <c r="AA1251" t="e">
        <v>#N/A</v>
      </c>
    </row>
    <row r="1252" spans="1:27">
      <c r="A1252" s="52" t="s">
        <v>1559</v>
      </c>
      <c r="B1252" s="52" t="s">
        <v>24</v>
      </c>
      <c r="C1252" s="52">
        <v>5443466</v>
      </c>
      <c r="D1252" s="52" t="s">
        <v>1560</v>
      </c>
      <c r="E1252" s="80">
        <f>+IF(F1252="x",1,0)+IF(G1252="x",0.25,0)+IF(H1252="x",1,0)+IF(I1252="x",0.3,0)</f>
        <v>1.25</v>
      </c>
      <c r="F1252" s="80" t="s">
        <v>3212</v>
      </c>
      <c r="G1252" s="80" t="s">
        <v>3212</v>
      </c>
      <c r="H1252" s="85"/>
      <c r="I1252" s="85"/>
      <c r="J1252" s="48"/>
      <c r="K1252" s="48"/>
      <c r="L1252" s="89">
        <f>+L$5*E1252</f>
        <v>1492.9155395250975</v>
      </c>
      <c r="M1252" s="89">
        <f>+M$5*E1252</f>
        <v>423.86552825368199</v>
      </c>
      <c r="N1252" s="89">
        <f>+L1252+M1252</f>
        <v>1916.7810677787795</v>
      </c>
      <c r="O1252" s="89">
        <f>+O$5*E1252</f>
        <v>21193.276412684099</v>
      </c>
      <c r="P1252" s="73">
        <v>2.41</v>
      </c>
      <c r="Q1252" s="48" t="s">
        <v>3228</v>
      </c>
      <c r="R1252" s="87">
        <v>238.14271051181001</v>
      </c>
      <c r="S1252" s="87">
        <v>100</v>
      </c>
      <c r="T1252" s="87">
        <v>0.60063475370407005</v>
      </c>
      <c r="U1252" s="87">
        <v>0.7704274058342</v>
      </c>
      <c r="V1252" s="87">
        <v>0.71850427569344999</v>
      </c>
      <c r="W1252" s="87">
        <f>+(S1252/100)*R1252</f>
        <v>238.14271051181001</v>
      </c>
      <c r="Z1252" t="e">
        <v>#N/A</v>
      </c>
      <c r="AA1252" t="e">
        <v>#N/A</v>
      </c>
    </row>
    <row r="1253" spans="1:27">
      <c r="A1253" s="61" t="s">
        <v>2062</v>
      </c>
      <c r="B1253" s="61" t="s">
        <v>24</v>
      </c>
      <c r="C1253" s="61">
        <v>5443174</v>
      </c>
      <c r="D1253" s="61" t="s">
        <v>2063</v>
      </c>
      <c r="E1253" s="80">
        <f>+IF(F1253="x",1,0)+IF(G1253="x",0.25,0)+IF(H1253="x",1,0)+IF(I1253="x",0.3,0)+J1253+K1253</f>
        <v>1</v>
      </c>
      <c r="F1253" s="80" t="s">
        <v>3212</v>
      </c>
      <c r="G1253" s="85"/>
      <c r="H1253" s="85"/>
      <c r="I1253" s="85"/>
      <c r="J1253" s="48"/>
      <c r="K1253" s="48"/>
      <c r="L1253" s="89">
        <f>+L$5*E1253</f>
        <v>1194.3324316200781</v>
      </c>
      <c r="M1253" s="89">
        <f>+M$5*E1253</f>
        <v>339.09242260294559</v>
      </c>
      <c r="N1253" s="89">
        <f>+L1253+M1253</f>
        <v>1533.4248542230237</v>
      </c>
      <c r="O1253" s="89">
        <f>+O$5*E1253</f>
        <v>16954.621130147279</v>
      </c>
      <c r="P1253" s="72"/>
      <c r="Q1253" s="48"/>
      <c r="R1253" s="87">
        <v>134.70978250598</v>
      </c>
      <c r="S1253" s="87">
        <v>0</v>
      </c>
      <c r="T1253" s="87">
        <v>0</v>
      </c>
      <c r="U1253" s="87">
        <v>0</v>
      </c>
      <c r="V1253" s="87">
        <v>0</v>
      </c>
      <c r="W1253" s="87">
        <v>0</v>
      </c>
      <c r="Z1253" t="e">
        <v>#N/A</v>
      </c>
      <c r="AA1253" t="e">
        <v>#N/A</v>
      </c>
    </row>
    <row r="1254" spans="1:27">
      <c r="A1254" s="51" t="s">
        <v>2064</v>
      </c>
      <c r="B1254" s="51" t="s">
        <v>24</v>
      </c>
      <c r="C1254" s="51">
        <v>5443175</v>
      </c>
      <c r="D1254" s="51" t="s">
        <v>2063</v>
      </c>
      <c r="E1254" s="80">
        <f>+IF(F1254="x",1,0)+IF(G1254="x",0.25,0)+IF(H1254="x",1,0)+IF(I1254="x",0.3,0)</f>
        <v>1</v>
      </c>
      <c r="F1254" s="85" t="s">
        <v>3212</v>
      </c>
      <c r="G1254" s="85"/>
      <c r="H1254" s="85"/>
      <c r="I1254" s="85"/>
      <c r="J1254" s="48"/>
      <c r="K1254" s="48"/>
      <c r="L1254" s="89">
        <f>+L$5*E1254</f>
        <v>1194.3324316200781</v>
      </c>
      <c r="M1254" s="89">
        <f>+M$5*E1254</f>
        <v>339.09242260294559</v>
      </c>
      <c r="N1254" s="89">
        <f>+L1254+M1254</f>
        <v>1533.4248542230237</v>
      </c>
      <c r="O1254" s="89">
        <f>+O$5*E1254</f>
        <v>16954.621130147279</v>
      </c>
      <c r="P1254" s="73" t="e">
        <v>#N/A</v>
      </c>
      <c r="Q1254" s="48" t="e">
        <v>#N/A</v>
      </c>
      <c r="R1254" s="87">
        <v>729.75188649464997</v>
      </c>
      <c r="S1254" s="87">
        <v>0</v>
      </c>
      <c r="T1254" s="87">
        <v>0</v>
      </c>
      <c r="U1254" s="87">
        <v>0</v>
      </c>
      <c r="V1254" s="87">
        <v>0</v>
      </c>
      <c r="W1254" s="87">
        <f>+(S1254/100)*R1254</f>
        <v>0</v>
      </c>
      <c r="Z1254" t="e">
        <v>#N/A</v>
      </c>
      <c r="AA1254" t="e">
        <v>#N/A</v>
      </c>
    </row>
    <row r="1255" spans="1:27">
      <c r="A1255" s="51" t="s">
        <v>1563</v>
      </c>
      <c r="B1255" s="51" t="s">
        <v>24</v>
      </c>
      <c r="C1255" s="51">
        <v>5443172</v>
      </c>
      <c r="D1255" s="51" t="s">
        <v>1564</v>
      </c>
      <c r="E1255" s="80">
        <f>+IF(F1255="x",1,0)+IF(G1255="x",0.25,0)+IF(H1255="x",1,0)+IF(I1255="x",0.3,0)</f>
        <v>1</v>
      </c>
      <c r="F1255" s="85" t="s">
        <v>3212</v>
      </c>
      <c r="G1255" s="85"/>
      <c r="H1255" s="85"/>
      <c r="I1255" s="85"/>
      <c r="J1255" s="48"/>
      <c r="K1255" s="48"/>
      <c r="L1255" s="89">
        <f>+L$5*E1255</f>
        <v>1194.3324316200781</v>
      </c>
      <c r="M1255" s="89">
        <f>+M$5*E1255</f>
        <v>339.09242260294559</v>
      </c>
      <c r="N1255" s="89">
        <f>+L1255+M1255</f>
        <v>1533.4248542230237</v>
      </c>
      <c r="O1255" s="89">
        <f>+O$5*E1255</f>
        <v>16954.621130147279</v>
      </c>
      <c r="P1255" s="73" t="e">
        <v>#N/A</v>
      </c>
      <c r="Q1255" s="48" t="e">
        <v>#N/A</v>
      </c>
      <c r="R1255" s="87">
        <v>135.38866300122999</v>
      </c>
      <c r="S1255" s="87">
        <v>0</v>
      </c>
      <c r="T1255" s="87">
        <v>0</v>
      </c>
      <c r="U1255" s="87">
        <v>0</v>
      </c>
      <c r="V1255" s="87">
        <v>0</v>
      </c>
      <c r="W1255" s="87">
        <f>+(S1255/100)*R1255</f>
        <v>0</v>
      </c>
      <c r="Z1255" t="e">
        <v>#N/A</v>
      </c>
      <c r="AA1255" t="e">
        <v>#N/A</v>
      </c>
    </row>
    <row r="1256" spans="1:27">
      <c r="A1256" s="52" t="s">
        <v>2825</v>
      </c>
      <c r="B1256" s="52" t="s">
        <v>24</v>
      </c>
      <c r="C1256" s="52">
        <v>7549782</v>
      </c>
      <c r="D1256" s="52" t="s">
        <v>2826</v>
      </c>
      <c r="E1256" s="80">
        <f>+IF(F1256="x",1,0)+IF(G1256="x",0.25,0)+IF(H1256="x",1,0)+IF(I1256="x",0.3,0)</f>
        <v>1.55</v>
      </c>
      <c r="F1256" s="80" t="s">
        <v>3212</v>
      </c>
      <c r="G1256" s="80" t="s">
        <v>3212</v>
      </c>
      <c r="H1256" s="85"/>
      <c r="I1256" s="80" t="s">
        <v>3212</v>
      </c>
      <c r="J1256" s="48"/>
      <c r="K1256" s="48"/>
      <c r="L1256" s="89">
        <f>+L$5*E1256</f>
        <v>1851.2152690111211</v>
      </c>
      <c r="M1256" s="89">
        <f>+M$5*E1256</f>
        <v>525.59325503456569</v>
      </c>
      <c r="N1256" s="89">
        <f>+L1256+M1256</f>
        <v>2376.8085240456867</v>
      </c>
      <c r="O1256" s="89">
        <f>+O$5*E1256</f>
        <v>26279.662751728283</v>
      </c>
      <c r="P1256" s="73">
        <v>2.5760000000000001</v>
      </c>
      <c r="Q1256" s="48">
        <v>1.5229999999999999</v>
      </c>
      <c r="R1256" s="87">
        <v>1029.7807984845999</v>
      </c>
      <c r="S1256" s="87">
        <v>100</v>
      </c>
      <c r="T1256" s="87">
        <v>0.50632894039153997</v>
      </c>
      <c r="U1256" s="87">
        <v>1.0004621744155999</v>
      </c>
      <c r="V1256" s="87">
        <v>0.63463032720889001</v>
      </c>
      <c r="W1256" s="87">
        <f>+(S1256/100)*R1256</f>
        <v>1029.7807984845999</v>
      </c>
      <c r="Z1256" t="e">
        <v>#N/A</v>
      </c>
      <c r="AA1256" t="e">
        <v>#N/A</v>
      </c>
    </row>
    <row r="1257" spans="1:27">
      <c r="A1257" s="52" t="s">
        <v>1567</v>
      </c>
      <c r="B1257" s="52" t="s">
        <v>8</v>
      </c>
      <c r="C1257" s="52">
        <v>5444357</v>
      </c>
      <c r="D1257" s="52" t="s">
        <v>1566</v>
      </c>
      <c r="E1257" s="80">
        <f>+IF(F1257="x",1,0)+IF(G1257="x",0.25,0)+IF(H1257="x",1,0)+IF(I1257="x",0.3,0)</f>
        <v>2.5499999999999998</v>
      </c>
      <c r="F1257" s="80" t="s">
        <v>3212</v>
      </c>
      <c r="G1257" s="80" t="s">
        <v>3212</v>
      </c>
      <c r="H1257" s="80" t="s">
        <v>3212</v>
      </c>
      <c r="I1257" s="80" t="s">
        <v>3212</v>
      </c>
      <c r="J1257" s="48"/>
      <c r="K1257" s="48"/>
      <c r="L1257" s="89">
        <f>+L$5*E1257</f>
        <v>3045.5477006311989</v>
      </c>
      <c r="M1257" s="89">
        <f>+M$5*E1257</f>
        <v>864.68567763751116</v>
      </c>
      <c r="N1257" s="89">
        <f>+L1257+M1257</f>
        <v>3910.2333782687101</v>
      </c>
      <c r="O1257" s="89">
        <f>+O$5*E1257</f>
        <v>43234.283881875563</v>
      </c>
      <c r="P1257" s="73">
        <v>1.0620000000000001</v>
      </c>
      <c r="Q1257" s="48" t="s">
        <v>3228</v>
      </c>
      <c r="R1257" s="129">
        <v>3874.7734885087002</v>
      </c>
      <c r="S1257" s="129">
        <v>100</v>
      </c>
      <c r="T1257" s="129">
        <v>0.41791060566902</v>
      </c>
      <c r="U1257" s="129">
        <v>1.5056346654892001</v>
      </c>
      <c r="V1257" s="129">
        <v>0.83209591421224005</v>
      </c>
      <c r="W1257" s="129">
        <f>+(S1257/100)*R1257</f>
        <v>3874.7734885087002</v>
      </c>
      <c r="Z1257" t="e">
        <v>#N/A</v>
      </c>
      <c r="AA1257" t="e">
        <v>#N/A</v>
      </c>
    </row>
    <row r="1258" spans="1:27">
      <c r="A1258" s="53" t="s">
        <v>1565</v>
      </c>
      <c r="B1258" s="53" t="s">
        <v>24</v>
      </c>
      <c r="C1258" s="53">
        <v>5443476</v>
      </c>
      <c r="D1258" s="53" t="s">
        <v>1566</v>
      </c>
      <c r="E1258" s="80">
        <f>+IF(F1258="x",1,0)+IF(G1258="x",0.25,0)+IF(H1258="x",1,0)+IF(I1258="x",0.3,0)+J1258+K1258</f>
        <v>1.25</v>
      </c>
      <c r="F1258" s="80" t="s">
        <v>3212</v>
      </c>
      <c r="G1258" s="85" t="s">
        <v>3212</v>
      </c>
      <c r="H1258" s="85"/>
      <c r="I1258" s="85"/>
      <c r="J1258" s="48"/>
      <c r="K1258" s="48"/>
      <c r="L1258" s="89">
        <f>+L$5*E1258</f>
        <v>1492.9155395250975</v>
      </c>
      <c r="M1258" s="89">
        <f>+M$5*E1258</f>
        <v>423.86552825368199</v>
      </c>
      <c r="N1258" s="89">
        <f>+L1258+M1258</f>
        <v>1916.7810677787795</v>
      </c>
      <c r="O1258" s="89">
        <f>+O$5*E1258</f>
        <v>21193.276412684099</v>
      </c>
      <c r="P1258" s="72"/>
      <c r="Q1258" s="48"/>
      <c r="R1258" s="87">
        <v>445.48715649139001</v>
      </c>
      <c r="S1258" s="87">
        <v>100</v>
      </c>
      <c r="T1258" s="87">
        <v>0.52430695295333996</v>
      </c>
      <c r="U1258" s="87">
        <v>1.0118167400360001</v>
      </c>
      <c r="V1258" s="87">
        <v>0.73575555947091997</v>
      </c>
      <c r="W1258" s="87">
        <v>445.48715649035</v>
      </c>
      <c r="Z1258" t="e">
        <v>#N/A</v>
      </c>
      <c r="AA1258" t="e">
        <v>#N/A</v>
      </c>
    </row>
    <row r="1259" spans="1:27">
      <c r="A1259" s="51" t="s">
        <v>1553</v>
      </c>
      <c r="B1259" s="51" t="s">
        <v>24</v>
      </c>
      <c r="C1259" s="51">
        <v>7858513</v>
      </c>
      <c r="D1259" s="51" t="s">
        <v>1554</v>
      </c>
      <c r="E1259" s="80">
        <f>+IF(F1259="x",1,0)+IF(G1259="x",0.25,0)+IF(H1259="x",1,0)+IF(I1259="x",0.3,0)</f>
        <v>1</v>
      </c>
      <c r="F1259" s="85" t="s">
        <v>3212</v>
      </c>
      <c r="G1259" s="85"/>
      <c r="H1259" s="85"/>
      <c r="I1259" s="85"/>
      <c r="J1259" s="48"/>
      <c r="K1259" s="48"/>
      <c r="L1259" s="89">
        <f>+L$5*E1259</f>
        <v>1194.3324316200781</v>
      </c>
      <c r="M1259" s="89">
        <f>+M$5*E1259</f>
        <v>339.09242260294559</v>
      </c>
      <c r="N1259" s="89">
        <f>+L1259+M1259</f>
        <v>1533.4248542230237</v>
      </c>
      <c r="O1259" s="89">
        <f>+O$5*E1259</f>
        <v>16954.621130147279</v>
      </c>
      <c r="P1259" s="73" t="e">
        <v>#N/A</v>
      </c>
      <c r="Q1259" s="48" t="e">
        <v>#N/A</v>
      </c>
      <c r="R1259" s="87">
        <v>5889.6696559830998</v>
      </c>
      <c r="S1259" s="87">
        <v>0</v>
      </c>
      <c r="T1259" s="87">
        <v>0</v>
      </c>
      <c r="U1259" s="87">
        <v>0</v>
      </c>
      <c r="V1259" s="87">
        <v>0</v>
      </c>
      <c r="W1259" s="87">
        <f>+(S1259/100)*R1259</f>
        <v>0</v>
      </c>
      <c r="Z1259" t="e">
        <v>#N/A</v>
      </c>
      <c r="AA1259" t="e">
        <v>#N/A</v>
      </c>
    </row>
    <row r="1260" spans="1:27">
      <c r="A1260" s="52" t="s">
        <v>266</v>
      </c>
      <c r="B1260" s="52" t="s">
        <v>24</v>
      </c>
      <c r="C1260" s="52">
        <v>5443164</v>
      </c>
      <c r="D1260" s="52" t="s">
        <v>267</v>
      </c>
      <c r="E1260" s="80">
        <f>+IF(F1260="x",1,0)+IF(G1260="x",0.25,0)+IF(H1260="x",1,0)+IF(I1260="x",0.3,0)</f>
        <v>2.25</v>
      </c>
      <c r="F1260" s="80" t="s">
        <v>3212</v>
      </c>
      <c r="G1260" s="80" t="s">
        <v>3212</v>
      </c>
      <c r="H1260" s="80" t="s">
        <v>3212</v>
      </c>
      <c r="I1260" s="85"/>
      <c r="J1260" s="48"/>
      <c r="K1260" s="48"/>
      <c r="L1260" s="89">
        <f>+L$5*E1260</f>
        <v>2687.2479711451756</v>
      </c>
      <c r="M1260" s="89">
        <f>+M$5*E1260</f>
        <v>762.95795085662758</v>
      </c>
      <c r="N1260" s="89">
        <f>+L1260+M1260</f>
        <v>3450.2059220018032</v>
      </c>
      <c r="O1260" s="89">
        <f>+O$5*E1260</f>
        <v>38147.897542831379</v>
      </c>
      <c r="P1260" s="73">
        <v>1.879</v>
      </c>
      <c r="Q1260" s="48" t="s">
        <v>3228</v>
      </c>
      <c r="R1260" s="87">
        <v>717.58892899798002</v>
      </c>
      <c r="S1260" s="87">
        <v>100</v>
      </c>
      <c r="T1260" s="87">
        <v>0.31025263667107</v>
      </c>
      <c r="U1260" s="87">
        <v>0.47668093442916998</v>
      </c>
      <c r="V1260" s="87">
        <v>0.40942275470199002</v>
      </c>
      <c r="W1260" s="87">
        <f>+(S1260/100)*R1260</f>
        <v>717.58892899798002</v>
      </c>
      <c r="Z1260" t="e">
        <v>#N/A</v>
      </c>
      <c r="AA1260" t="e">
        <v>#N/A</v>
      </c>
    </row>
    <row r="1261" spans="1:27">
      <c r="A1261" s="52" t="s">
        <v>94</v>
      </c>
      <c r="B1261" s="52" t="s">
        <v>24</v>
      </c>
      <c r="C1261" s="52">
        <v>5443163</v>
      </c>
      <c r="D1261" s="52" t="s">
        <v>271</v>
      </c>
      <c r="E1261" s="80">
        <f>+IF(F1261="x",1,0)+IF(G1261="x",0.25,0)+IF(H1261="x",1,0)+IF(I1261="x",0.3,0)</f>
        <v>2.5499999999999998</v>
      </c>
      <c r="F1261" s="85" t="s">
        <v>3212</v>
      </c>
      <c r="G1261" s="85" t="s">
        <v>3212</v>
      </c>
      <c r="H1261" s="80" t="s">
        <v>3212</v>
      </c>
      <c r="I1261" s="85" t="s">
        <v>3212</v>
      </c>
      <c r="J1261" s="48"/>
      <c r="K1261" s="48"/>
      <c r="L1261" s="89">
        <f>+L$5*E1261</f>
        <v>3045.5477006311989</v>
      </c>
      <c r="M1261" s="89">
        <f>+M$5*E1261</f>
        <v>864.68567763751116</v>
      </c>
      <c r="N1261" s="89">
        <f>+L1261+M1261</f>
        <v>3910.2333782687101</v>
      </c>
      <c r="O1261" s="89">
        <f>+O$5*E1261</f>
        <v>43234.283881875563</v>
      </c>
      <c r="P1261" s="73">
        <v>2.0910000000000002</v>
      </c>
      <c r="Q1261" s="48">
        <v>2.0790000000000002</v>
      </c>
      <c r="R1261" s="87">
        <v>736.62620598675005</v>
      </c>
      <c r="S1261" s="87">
        <v>100</v>
      </c>
      <c r="T1261" s="87">
        <v>0.26367792487143998</v>
      </c>
      <c r="U1261" s="87">
        <v>0.47668093442916998</v>
      </c>
      <c r="V1261" s="87">
        <v>0.34078164249007997</v>
      </c>
      <c r="W1261" s="87">
        <f>+(S1261/100)*R1261</f>
        <v>736.62620598675005</v>
      </c>
      <c r="Z1261" t="e">
        <v>#N/A</v>
      </c>
      <c r="AA1261" t="e">
        <v>#N/A</v>
      </c>
    </row>
    <row r="1262" spans="1:27">
      <c r="A1262" s="52" t="s">
        <v>208</v>
      </c>
      <c r="B1262" s="52" t="s">
        <v>8</v>
      </c>
      <c r="C1262" s="52">
        <v>5444356</v>
      </c>
      <c r="D1262" s="52" t="s">
        <v>1568</v>
      </c>
      <c r="E1262" s="80">
        <f>+IF(F1262="x",1,0)+IF(G1262="x",0.25,0)+IF(H1262="x",1,0)+IF(I1262="x",0.3,0)</f>
        <v>2.5499999999999998</v>
      </c>
      <c r="F1262" s="80" t="s">
        <v>3212</v>
      </c>
      <c r="G1262" s="80" t="s">
        <v>3212</v>
      </c>
      <c r="H1262" s="80" t="s">
        <v>3212</v>
      </c>
      <c r="I1262" s="80" t="s">
        <v>3212</v>
      </c>
      <c r="J1262" s="48"/>
      <c r="K1262" s="48"/>
      <c r="L1262" s="89">
        <f>+L$5*E1262</f>
        <v>3045.5477006311989</v>
      </c>
      <c r="M1262" s="89">
        <f>+M$5*E1262</f>
        <v>864.68567763751116</v>
      </c>
      <c r="N1262" s="89">
        <f>+L1262+M1262</f>
        <v>3910.2333782687101</v>
      </c>
      <c r="O1262" s="89">
        <f>+O$5*E1262</f>
        <v>43234.283881875563</v>
      </c>
      <c r="P1262" s="73">
        <v>1.5669999999999999</v>
      </c>
      <c r="Q1262" s="48">
        <v>1.2589999999999999</v>
      </c>
      <c r="R1262" s="87">
        <v>1186.4896154999001</v>
      </c>
      <c r="S1262" s="87">
        <v>100</v>
      </c>
      <c r="T1262" s="87">
        <v>0.78661811351776001</v>
      </c>
      <c r="U1262" s="87">
        <v>1.4535928964614999</v>
      </c>
      <c r="V1262" s="87">
        <v>1.1982031860802</v>
      </c>
      <c r="W1262" s="87">
        <f>+(S1262/100)*R1262</f>
        <v>1186.4896154999001</v>
      </c>
      <c r="Z1262" t="e">
        <v>#N/A</v>
      </c>
      <c r="AA1262" t="e">
        <v>#N/A</v>
      </c>
    </row>
    <row r="1263" spans="1:27">
      <c r="A1263" s="52" t="s">
        <v>1569</v>
      </c>
      <c r="B1263" s="52" t="s">
        <v>8</v>
      </c>
      <c r="C1263" s="52">
        <v>5444710</v>
      </c>
      <c r="D1263" s="52" t="s">
        <v>1570</v>
      </c>
      <c r="E1263" s="80">
        <f>+IF(F1263="x",1,0)+IF(G1263="x",0.25,0)+IF(H1263="x",1,0)+IF(I1263="x",0.3,0)</f>
        <v>1.55</v>
      </c>
      <c r="F1263" s="80" t="s">
        <v>3212</v>
      </c>
      <c r="G1263" s="80" t="s">
        <v>3212</v>
      </c>
      <c r="H1263" s="85"/>
      <c r="I1263" s="80" t="s">
        <v>3212</v>
      </c>
      <c r="J1263" s="48"/>
      <c r="K1263" s="48"/>
      <c r="L1263" s="89">
        <f>+L$5*E1263</f>
        <v>1851.2152690111211</v>
      </c>
      <c r="M1263" s="89">
        <f>+M$5*E1263</f>
        <v>525.59325503456569</v>
      </c>
      <c r="N1263" s="89">
        <f>+L1263+M1263</f>
        <v>2376.8085240456867</v>
      </c>
      <c r="O1263" s="89">
        <f>+O$5*E1263</f>
        <v>26279.662751728283</v>
      </c>
      <c r="P1263" s="73">
        <v>2.5539999999999998</v>
      </c>
      <c r="Q1263" s="48">
        <v>1.333</v>
      </c>
      <c r="R1263" s="87">
        <v>530.35615750455997</v>
      </c>
      <c r="S1263" s="87">
        <v>100</v>
      </c>
      <c r="T1263" s="87">
        <v>0.78356921672821001</v>
      </c>
      <c r="U1263" s="87">
        <v>1.3045119047164999</v>
      </c>
      <c r="V1263" s="87">
        <v>1.009141735424</v>
      </c>
      <c r="W1263" s="87">
        <f>+(S1263/100)*R1263</f>
        <v>530.35615750455997</v>
      </c>
      <c r="Z1263" t="e">
        <v>#N/A</v>
      </c>
      <c r="AA1263" t="e">
        <v>#N/A</v>
      </c>
    </row>
    <row r="1264" spans="1:27">
      <c r="A1264" s="52" t="s">
        <v>1571</v>
      </c>
      <c r="B1264" s="52" t="s">
        <v>8</v>
      </c>
      <c r="C1264" s="52">
        <v>5444709</v>
      </c>
      <c r="D1264" s="52" t="s">
        <v>1572</v>
      </c>
      <c r="E1264" s="80">
        <f>+IF(F1264="x",1,0)+IF(G1264="x",0.25,0)+IF(H1264="x",1,0)+IF(I1264="x",0.3,0)</f>
        <v>1.55</v>
      </c>
      <c r="F1264" s="80" t="s">
        <v>3212</v>
      </c>
      <c r="G1264" s="80" t="s">
        <v>3212</v>
      </c>
      <c r="H1264" s="85"/>
      <c r="I1264" s="80" t="s">
        <v>3212</v>
      </c>
      <c r="J1264" s="48"/>
      <c r="K1264" s="48"/>
      <c r="L1264" s="89">
        <f>+L$5*E1264</f>
        <v>1851.2152690111211</v>
      </c>
      <c r="M1264" s="89">
        <f>+M$5*E1264</f>
        <v>525.59325503456569</v>
      </c>
      <c r="N1264" s="89">
        <f>+L1264+M1264</f>
        <v>2376.8085240456867</v>
      </c>
      <c r="O1264" s="89">
        <f>+O$5*E1264</f>
        <v>26279.662751728283</v>
      </c>
      <c r="P1264" s="73">
        <v>2.42</v>
      </c>
      <c r="Q1264" s="48">
        <v>1.008</v>
      </c>
      <c r="R1264" s="87">
        <v>448.72682199641997</v>
      </c>
      <c r="S1264" s="87">
        <v>100</v>
      </c>
      <c r="T1264" s="87">
        <v>0.78525137901305997</v>
      </c>
      <c r="U1264" s="87">
        <v>1.1191593408585001</v>
      </c>
      <c r="V1264" s="87">
        <v>0.94662687162424997</v>
      </c>
      <c r="W1264" s="87">
        <f>+(S1264/100)*R1264</f>
        <v>448.72682199641997</v>
      </c>
      <c r="Z1264" t="e">
        <v>#N/A</v>
      </c>
      <c r="AA1264" t="e">
        <v>#N/A</v>
      </c>
    </row>
    <row r="1265" spans="1:27">
      <c r="A1265" s="52" t="s">
        <v>1573</v>
      </c>
      <c r="B1265" s="52" t="s">
        <v>9</v>
      </c>
      <c r="C1265" s="52">
        <v>2677765</v>
      </c>
      <c r="D1265" s="52" t="s">
        <v>1574</v>
      </c>
      <c r="E1265" s="80">
        <f>+IF(F1265="x",1,0)+IF(G1265="x",0.25,0)+IF(H1265="x",1,0)+IF(I1265="x",0.3,0)</f>
        <v>2.25</v>
      </c>
      <c r="F1265" s="80" t="s">
        <v>3212</v>
      </c>
      <c r="G1265" s="80" t="s">
        <v>3212</v>
      </c>
      <c r="H1265" s="80" t="s">
        <v>3212</v>
      </c>
      <c r="I1265" s="85"/>
      <c r="J1265" s="48"/>
      <c r="K1265" s="48"/>
      <c r="L1265" s="89">
        <f>+L$5*E1265</f>
        <v>2687.2479711451756</v>
      </c>
      <c r="M1265" s="89">
        <f>+M$5*E1265</f>
        <v>762.95795085662758</v>
      </c>
      <c r="N1265" s="89">
        <f>+L1265+M1265</f>
        <v>3450.2059220018032</v>
      </c>
      <c r="O1265" s="89">
        <f>+O$5*E1265</f>
        <v>38147.897542831379</v>
      </c>
      <c r="P1265" s="73">
        <v>1.7030000000000001</v>
      </c>
      <c r="Q1265" s="48" t="s">
        <v>3228</v>
      </c>
      <c r="R1265" s="87">
        <v>1539.3479334996</v>
      </c>
      <c r="S1265" s="87">
        <v>100</v>
      </c>
      <c r="T1265" s="87">
        <v>0.31193476915358997</v>
      </c>
      <c r="U1265" s="87">
        <v>0.86967456340789995</v>
      </c>
      <c r="V1265" s="87">
        <v>0.64350636754560997</v>
      </c>
      <c r="W1265" s="87">
        <f>+(S1265/100)*R1265</f>
        <v>1539.3479334996</v>
      </c>
      <c r="Z1265" t="e">
        <v>#N/A</v>
      </c>
      <c r="AA1265" t="e">
        <v>#N/A</v>
      </c>
    </row>
    <row r="1266" spans="1:27">
      <c r="A1266" s="52" t="s">
        <v>1575</v>
      </c>
      <c r="B1266" s="52" t="s">
        <v>8</v>
      </c>
      <c r="C1266" s="52">
        <v>5444706</v>
      </c>
      <c r="D1266" s="52" t="s">
        <v>1576</v>
      </c>
      <c r="E1266" s="80">
        <f>+IF(F1266="x",1,0)+IF(G1266="x",0.25,0)+IF(H1266="x",1,0)+IF(I1266="x",0.3,0)</f>
        <v>1.55</v>
      </c>
      <c r="F1266" s="80" t="s">
        <v>3212</v>
      </c>
      <c r="G1266" s="80" t="s">
        <v>3212</v>
      </c>
      <c r="H1266" s="85"/>
      <c r="I1266" s="80" t="s">
        <v>3212</v>
      </c>
      <c r="J1266" s="48"/>
      <c r="K1266" s="48"/>
      <c r="L1266" s="89">
        <f>+L$5*E1266</f>
        <v>1851.2152690111211</v>
      </c>
      <c r="M1266" s="89">
        <f>+M$5*E1266</f>
        <v>525.59325503456569</v>
      </c>
      <c r="N1266" s="89">
        <f>+L1266+M1266</f>
        <v>2376.8085240456867</v>
      </c>
      <c r="O1266" s="89">
        <f>+O$5*E1266</f>
        <v>26279.662751728283</v>
      </c>
      <c r="P1266" s="73">
        <v>2.3250000000000002</v>
      </c>
      <c r="Q1266" s="48">
        <v>1.2869999999999999</v>
      </c>
      <c r="R1266" s="87">
        <v>960.25917100178003</v>
      </c>
      <c r="S1266" s="87">
        <v>100</v>
      </c>
      <c r="T1266" s="87">
        <v>0.83098500967026001</v>
      </c>
      <c r="U1266" s="87">
        <v>1.4406614303589</v>
      </c>
      <c r="V1266" s="87">
        <v>1.1531080974336001</v>
      </c>
      <c r="W1266" s="87">
        <f>+(S1266/100)*R1266</f>
        <v>960.25917100178003</v>
      </c>
      <c r="Z1266" t="e">
        <v>#N/A</v>
      </c>
      <c r="AA1266" t="e">
        <v>#N/A</v>
      </c>
    </row>
    <row r="1267" spans="1:27">
      <c r="A1267" s="52" t="s">
        <v>474</v>
      </c>
      <c r="B1267" s="52" t="s">
        <v>9</v>
      </c>
      <c r="C1267" s="52">
        <v>2677757</v>
      </c>
      <c r="D1267" s="52" t="s">
        <v>1577</v>
      </c>
      <c r="E1267" s="80">
        <f>+IF(F1267="x",1,0)+IF(G1267="x",0.25,0)+IF(H1267="x",1,0)+IF(I1267="x",0.3,0)</f>
        <v>1.25</v>
      </c>
      <c r="F1267" s="80" t="s">
        <v>3212</v>
      </c>
      <c r="G1267" s="80" t="s">
        <v>3212</v>
      </c>
      <c r="H1267" s="85"/>
      <c r="I1267" s="85"/>
      <c r="J1267" s="48"/>
      <c r="K1267" s="48"/>
      <c r="L1267" s="89">
        <f>+L$5*E1267</f>
        <v>1492.9155395250975</v>
      </c>
      <c r="M1267" s="89">
        <f>+M$5*E1267</f>
        <v>423.86552825368199</v>
      </c>
      <c r="N1267" s="89">
        <f>+L1267+M1267</f>
        <v>1916.7810677787795</v>
      </c>
      <c r="O1267" s="89">
        <f>+O$5*E1267</f>
        <v>21193.276412684099</v>
      </c>
      <c r="P1267" s="73">
        <v>2.6859999999999999</v>
      </c>
      <c r="Q1267" s="48">
        <v>2.2610000000000001</v>
      </c>
      <c r="R1267" s="87">
        <v>2740.0907584872002</v>
      </c>
      <c r="S1267" s="87">
        <v>81.725899999999996</v>
      </c>
      <c r="T1267" s="87">
        <v>4.7310635447501997E-2</v>
      </c>
      <c r="U1267" s="87">
        <v>0.78745919466018999</v>
      </c>
      <c r="V1267" s="87">
        <v>0.42531194506053999</v>
      </c>
      <c r="W1267" s="87">
        <f>+(S1267/100)*R1267</f>
        <v>2239.3638331904908</v>
      </c>
      <c r="Z1267" t="e">
        <v>#N/A</v>
      </c>
      <c r="AA1267" t="e">
        <v>#N/A</v>
      </c>
    </row>
    <row r="1268" spans="1:27">
      <c r="A1268" s="52" t="s">
        <v>1578</v>
      </c>
      <c r="B1268" s="52" t="s">
        <v>8</v>
      </c>
      <c r="C1268" s="52">
        <v>5444707</v>
      </c>
      <c r="D1268" s="52" t="s">
        <v>1579</v>
      </c>
      <c r="E1268" s="80">
        <f>+IF(F1268="x",1,0)+IF(G1268="x",0.25,0)+IF(H1268="x",1,0)+IF(I1268="x",0.3,0)</f>
        <v>1.55</v>
      </c>
      <c r="F1268" s="80" t="s">
        <v>3212</v>
      </c>
      <c r="G1268" s="80" t="s">
        <v>3212</v>
      </c>
      <c r="H1268" s="85"/>
      <c r="I1268" s="80" t="s">
        <v>3212</v>
      </c>
      <c r="J1268" s="48"/>
      <c r="K1268" s="48"/>
      <c r="L1268" s="89">
        <f>+L$5*E1268</f>
        <v>1851.2152690111211</v>
      </c>
      <c r="M1268" s="89">
        <f>+M$5*E1268</f>
        <v>525.59325503456569</v>
      </c>
      <c r="N1268" s="89">
        <f>+L1268+M1268</f>
        <v>2376.8085240456867</v>
      </c>
      <c r="O1268" s="89">
        <f>+O$5*E1268</f>
        <v>26279.662751728283</v>
      </c>
      <c r="P1268" s="73">
        <v>2.56</v>
      </c>
      <c r="Q1268" s="48">
        <v>1.4039999999999999</v>
      </c>
      <c r="R1268" s="87">
        <v>1001.5913049997999</v>
      </c>
      <c r="S1268" s="87">
        <v>100</v>
      </c>
      <c r="T1268" s="87">
        <v>0.75707525014876997</v>
      </c>
      <c r="U1268" s="87">
        <v>1.4406614303589</v>
      </c>
      <c r="V1268" s="87">
        <v>1.1414953109874999</v>
      </c>
      <c r="W1268" s="87">
        <f>+(S1268/100)*R1268</f>
        <v>1001.5913049997999</v>
      </c>
      <c r="Z1268" t="e">
        <v>#N/A</v>
      </c>
      <c r="AA1268" t="e">
        <v>#N/A</v>
      </c>
    </row>
    <row r="1269" spans="1:27">
      <c r="A1269" s="52" t="s">
        <v>1580</v>
      </c>
      <c r="B1269" s="52" t="s">
        <v>8</v>
      </c>
      <c r="C1269" s="52">
        <v>5444708</v>
      </c>
      <c r="D1269" s="52" t="s">
        <v>1581</v>
      </c>
      <c r="E1269" s="80">
        <f>+IF(F1269="x",1,0)+IF(G1269="x",0.25,0)+IF(H1269="x",1,0)+IF(I1269="x",0.3,0)</f>
        <v>1.55</v>
      </c>
      <c r="F1269" s="80" t="s">
        <v>3212</v>
      </c>
      <c r="G1269" s="80" t="s">
        <v>3212</v>
      </c>
      <c r="H1269" s="85"/>
      <c r="I1269" s="80" t="s">
        <v>3212</v>
      </c>
      <c r="J1269" s="48"/>
      <c r="K1269" s="48"/>
      <c r="L1269" s="89">
        <f>+L$5*E1269</f>
        <v>1851.2152690111211</v>
      </c>
      <c r="M1269" s="89">
        <f>+M$5*E1269</f>
        <v>525.59325503456569</v>
      </c>
      <c r="N1269" s="89">
        <f>+L1269+M1269</f>
        <v>2376.8085240456867</v>
      </c>
      <c r="O1269" s="89">
        <f>+O$5*E1269</f>
        <v>26279.662751728283</v>
      </c>
      <c r="P1269" s="73">
        <v>2.9910000000000001</v>
      </c>
      <c r="Q1269" s="48">
        <v>1.482</v>
      </c>
      <c r="R1269" s="87">
        <v>1008.2802375018</v>
      </c>
      <c r="S1269" s="87">
        <v>100</v>
      </c>
      <c r="T1269" s="87">
        <v>0.69672793149947998</v>
      </c>
      <c r="U1269" s="87">
        <v>1.3831527233123999</v>
      </c>
      <c r="V1269" s="87">
        <v>1.0364515076631</v>
      </c>
      <c r="W1269" s="87">
        <f>+(S1269/100)*R1269</f>
        <v>1008.2802375018</v>
      </c>
      <c r="Z1269" t="e">
        <v>#N/A</v>
      </c>
      <c r="AA1269" t="e">
        <v>#N/A</v>
      </c>
    </row>
    <row r="1270" spans="1:27">
      <c r="A1270" s="52" t="s">
        <v>1582</v>
      </c>
      <c r="B1270" s="52" t="s">
        <v>8</v>
      </c>
      <c r="C1270" s="52">
        <v>5444712</v>
      </c>
      <c r="D1270" s="52" t="s">
        <v>1583</v>
      </c>
      <c r="E1270" s="80">
        <f>+IF(F1270="x",1,0)+IF(G1270="x",0.25,0)+IF(H1270="x",1,0)+IF(I1270="x",0.3,0)</f>
        <v>2.5499999999999998</v>
      </c>
      <c r="F1270" s="80" t="s">
        <v>3212</v>
      </c>
      <c r="G1270" s="80" t="s">
        <v>3212</v>
      </c>
      <c r="H1270" s="80" t="s">
        <v>3212</v>
      </c>
      <c r="I1270" s="80" t="s">
        <v>3212</v>
      </c>
      <c r="J1270" s="48"/>
      <c r="K1270" s="48"/>
      <c r="L1270" s="89">
        <f>+L$5*E1270</f>
        <v>3045.5477006311989</v>
      </c>
      <c r="M1270" s="89">
        <f>+M$5*E1270</f>
        <v>864.68567763751116</v>
      </c>
      <c r="N1270" s="89">
        <f>+L1270+M1270</f>
        <v>3910.2333782687101</v>
      </c>
      <c r="O1270" s="89">
        <f>+O$5*E1270</f>
        <v>43234.283881875563</v>
      </c>
      <c r="P1270" s="73">
        <v>1.698</v>
      </c>
      <c r="Q1270" s="48">
        <v>1.5369999999999999</v>
      </c>
      <c r="R1270" s="87">
        <v>1203.6989460033001</v>
      </c>
      <c r="S1270" s="87">
        <v>100</v>
      </c>
      <c r="T1270" s="87">
        <v>0.61598443984984996</v>
      </c>
      <c r="U1270" s="87">
        <v>1.3685389757155999</v>
      </c>
      <c r="V1270" s="87">
        <v>0.96409610079394004</v>
      </c>
      <c r="W1270" s="87">
        <f>+(S1270/100)*R1270</f>
        <v>1203.6989460033001</v>
      </c>
      <c r="Z1270" t="e">
        <v>#N/A</v>
      </c>
      <c r="AA1270" t="e">
        <v>#N/A</v>
      </c>
    </row>
    <row r="1271" spans="1:27">
      <c r="A1271" s="52" t="s">
        <v>1586</v>
      </c>
      <c r="B1271" s="52" t="s">
        <v>8</v>
      </c>
      <c r="C1271" s="52">
        <v>5444713</v>
      </c>
      <c r="D1271" s="52" t="s">
        <v>1585</v>
      </c>
      <c r="E1271" s="80">
        <f>+IF(F1271="x",1,0)+IF(G1271="x",0.25,0)+IF(H1271="x",1,0)+IF(I1271="x",0.3,0)</f>
        <v>2.25</v>
      </c>
      <c r="F1271" s="80" t="s">
        <v>3212</v>
      </c>
      <c r="G1271" s="80" t="s">
        <v>3212</v>
      </c>
      <c r="H1271" s="80" t="s">
        <v>3212</v>
      </c>
      <c r="I1271" s="85"/>
      <c r="J1271" s="48"/>
      <c r="K1271" s="48"/>
      <c r="L1271" s="89">
        <f>+L$5*E1271</f>
        <v>2687.2479711451756</v>
      </c>
      <c r="M1271" s="89">
        <f>+M$5*E1271</f>
        <v>762.95795085662758</v>
      </c>
      <c r="N1271" s="89">
        <f>+L1271+M1271</f>
        <v>3450.2059220018032</v>
      </c>
      <c r="O1271" s="89">
        <f>+O$5*E1271</f>
        <v>38147.897542831379</v>
      </c>
      <c r="P1271" s="73">
        <v>1.97</v>
      </c>
      <c r="Q1271" s="48" t="s">
        <v>3228</v>
      </c>
      <c r="R1271" s="87">
        <v>812.41807550500005</v>
      </c>
      <c r="S1271" s="87">
        <v>100</v>
      </c>
      <c r="T1271" s="87">
        <v>0.46185693144798001</v>
      </c>
      <c r="U1271" s="87">
        <v>1.3312160968780999</v>
      </c>
      <c r="V1271" s="87">
        <v>0.86811317421961998</v>
      </c>
      <c r="W1271" s="87">
        <f>+(S1271/100)*R1271</f>
        <v>812.41807550500005</v>
      </c>
      <c r="Z1271" t="e">
        <v>#N/A</v>
      </c>
      <c r="AA1271" t="e">
        <v>#N/A</v>
      </c>
    </row>
    <row r="1272" spans="1:27">
      <c r="A1272" s="53" t="s">
        <v>1584</v>
      </c>
      <c r="B1272" s="53" t="s">
        <v>8</v>
      </c>
      <c r="C1272" s="53">
        <v>5444697</v>
      </c>
      <c r="D1272" s="53" t="s">
        <v>1585</v>
      </c>
      <c r="E1272" s="80">
        <f>+IF(F1272="x",1,0)+IF(G1272="x",0.25,0)+IF(H1272="x",1,0)+IF(I1272="x",0.3,0)+J1272+K1272</f>
        <v>1.25</v>
      </c>
      <c r="F1272" s="80" t="s">
        <v>3212</v>
      </c>
      <c r="G1272" s="85" t="s">
        <v>3212</v>
      </c>
      <c r="H1272" s="85"/>
      <c r="I1272" s="85"/>
      <c r="J1272" s="48"/>
      <c r="K1272" s="48"/>
      <c r="L1272" s="89">
        <f>+L$5*E1272</f>
        <v>1492.9155395250975</v>
      </c>
      <c r="M1272" s="89">
        <f>+M$5*E1272</f>
        <v>423.86552825368199</v>
      </c>
      <c r="N1272" s="89">
        <f>+L1272+M1272</f>
        <v>1916.7810677787795</v>
      </c>
      <c r="O1272" s="89">
        <f>+O$5*E1272</f>
        <v>21193.276412684099</v>
      </c>
      <c r="P1272" s="72"/>
      <c r="Q1272" s="48"/>
      <c r="R1272" s="87">
        <v>437.88213549907999</v>
      </c>
      <c r="S1272" s="87">
        <v>100</v>
      </c>
      <c r="T1272" s="87">
        <v>0.55668848752974998</v>
      </c>
      <c r="U1272" s="87">
        <v>1.3498249053955</v>
      </c>
      <c r="V1272" s="87">
        <v>0.92070792156195003</v>
      </c>
      <c r="W1272" s="87">
        <v>437.88213550042002</v>
      </c>
      <c r="Z1272" t="e">
        <v>#N/A</v>
      </c>
      <c r="AA1272" t="e">
        <v>#N/A</v>
      </c>
    </row>
    <row r="1273" spans="1:27">
      <c r="A1273" s="52" t="s">
        <v>1587</v>
      </c>
      <c r="B1273" s="52" t="s">
        <v>8</v>
      </c>
      <c r="C1273" s="52">
        <v>5444711</v>
      </c>
      <c r="D1273" s="52" t="s">
        <v>1588</v>
      </c>
      <c r="E1273" s="80">
        <f>+IF(F1273="x",1,0)+IF(G1273="x",0.25,0)+IF(H1273="x",1,0)+IF(I1273="x",0.3,0)</f>
        <v>1.55</v>
      </c>
      <c r="F1273" s="80" t="s">
        <v>3212</v>
      </c>
      <c r="G1273" s="80" t="s">
        <v>3212</v>
      </c>
      <c r="H1273" s="85"/>
      <c r="I1273" s="80" t="s">
        <v>3212</v>
      </c>
      <c r="J1273" s="48"/>
      <c r="K1273" s="48"/>
      <c r="L1273" s="89">
        <f>+L$5*E1273</f>
        <v>1851.2152690111211</v>
      </c>
      <c r="M1273" s="89">
        <f>+M$5*E1273</f>
        <v>525.59325503456569</v>
      </c>
      <c r="N1273" s="89">
        <f>+L1273+M1273</f>
        <v>2376.8085240456867</v>
      </c>
      <c r="O1273" s="89">
        <f>+O$5*E1273</f>
        <v>26279.662751728283</v>
      </c>
      <c r="P1273" s="73">
        <v>2.2010000000000001</v>
      </c>
      <c r="Q1273" s="48">
        <v>1.67</v>
      </c>
      <c r="R1273" s="87">
        <v>805.33253248819994</v>
      </c>
      <c r="S1273" s="87">
        <v>100</v>
      </c>
      <c r="T1273" s="87">
        <v>0.45460262894629999</v>
      </c>
      <c r="U1273" s="87">
        <v>1.2649812698364</v>
      </c>
      <c r="V1273" s="87">
        <v>0.82448077920397</v>
      </c>
      <c r="W1273" s="87">
        <f>+(S1273/100)*R1273</f>
        <v>805.33253248819994</v>
      </c>
      <c r="Z1273" t="e">
        <v>#N/A</v>
      </c>
      <c r="AA1273" t="e">
        <v>#N/A</v>
      </c>
    </row>
    <row r="1274" spans="1:27">
      <c r="A1274" s="52" t="s">
        <v>1589</v>
      </c>
      <c r="B1274" s="52" t="s">
        <v>8</v>
      </c>
      <c r="C1274" s="52">
        <v>5444705</v>
      </c>
      <c r="D1274" s="52" t="s">
        <v>1590</v>
      </c>
      <c r="E1274" s="80">
        <f>+IF(F1274="x",1,0)+IF(G1274="x",0.25,0)+IF(H1274="x",1,0)+IF(I1274="x",0.3,0)</f>
        <v>2.25</v>
      </c>
      <c r="F1274" s="80" t="s">
        <v>3212</v>
      </c>
      <c r="G1274" s="80" t="s">
        <v>3212</v>
      </c>
      <c r="H1274" s="80" t="s">
        <v>3212</v>
      </c>
      <c r="I1274" s="85"/>
      <c r="J1274" s="48"/>
      <c r="K1274" s="48"/>
      <c r="L1274" s="89">
        <f>+L$5*E1274</f>
        <v>2687.2479711451756</v>
      </c>
      <c r="M1274" s="89">
        <f>+M$5*E1274</f>
        <v>762.95795085662758</v>
      </c>
      <c r="N1274" s="89">
        <f>+L1274+M1274</f>
        <v>3450.2059220018032</v>
      </c>
      <c r="O1274" s="89">
        <f>+O$5*E1274</f>
        <v>38147.897542831379</v>
      </c>
      <c r="P1274" s="128">
        <v>1.839</v>
      </c>
      <c r="Q1274" s="48" t="s">
        <v>3228</v>
      </c>
      <c r="R1274" s="87">
        <v>676.83717701697003</v>
      </c>
      <c r="S1274" s="87">
        <v>100</v>
      </c>
      <c r="T1274" s="87">
        <v>0.45008182525634999</v>
      </c>
      <c r="U1274" s="87">
        <v>1.1730934381485001</v>
      </c>
      <c r="V1274" s="87">
        <v>0.79708097888788998</v>
      </c>
      <c r="W1274" s="87">
        <f>+(S1274/100)*R1274</f>
        <v>676.83717701697003</v>
      </c>
      <c r="Z1274" t="e">
        <v>#N/A</v>
      </c>
      <c r="AA1274" t="e">
        <v>#N/A</v>
      </c>
    </row>
    <row r="1275" spans="1:27">
      <c r="A1275" s="52" t="s">
        <v>1591</v>
      </c>
      <c r="B1275" s="52" t="s">
        <v>8</v>
      </c>
      <c r="C1275" s="52">
        <v>5444704</v>
      </c>
      <c r="D1275" s="52" t="s">
        <v>1592</v>
      </c>
      <c r="E1275" s="80">
        <f>+IF(F1275="x",1,0)+IF(G1275="x",0.25,0)+IF(H1275="x",1,0)+IF(I1275="x",0.3,0)</f>
        <v>2.25</v>
      </c>
      <c r="F1275" s="80" t="s">
        <v>3212</v>
      </c>
      <c r="G1275" s="80" t="s">
        <v>3212</v>
      </c>
      <c r="H1275" s="80" t="s">
        <v>3212</v>
      </c>
      <c r="I1275" s="85"/>
      <c r="J1275" s="48"/>
      <c r="K1275" s="48"/>
      <c r="L1275" s="89">
        <f>+L$5*E1275</f>
        <v>2687.2479711451756</v>
      </c>
      <c r="M1275" s="89">
        <f>+M$5*E1275</f>
        <v>762.95795085662758</v>
      </c>
      <c r="N1275" s="89">
        <f>+L1275+M1275</f>
        <v>3450.2059220018032</v>
      </c>
      <c r="O1275" s="89">
        <f>+O$5*E1275</f>
        <v>38147.897542831379</v>
      </c>
      <c r="P1275" s="73">
        <v>1.8460000000000001</v>
      </c>
      <c r="Q1275" s="48" t="s">
        <v>3228</v>
      </c>
      <c r="R1275" s="87">
        <v>686.71369798556998</v>
      </c>
      <c r="S1275" s="87">
        <v>100</v>
      </c>
      <c r="T1275" s="87">
        <v>0.44503536820411999</v>
      </c>
      <c r="U1275" s="87">
        <v>1.1812939643860001</v>
      </c>
      <c r="V1275" s="87">
        <v>0.79969909032006004</v>
      </c>
      <c r="W1275" s="87">
        <f>+(S1275/100)*R1275</f>
        <v>686.71369798556998</v>
      </c>
      <c r="Z1275" t="e">
        <v>#N/A</v>
      </c>
      <c r="AA1275" t="e">
        <v>#N/A</v>
      </c>
    </row>
    <row r="1276" spans="1:27">
      <c r="A1276" s="52" t="s">
        <v>1593</v>
      </c>
      <c r="B1276" s="52" t="s">
        <v>8</v>
      </c>
      <c r="C1276" s="52">
        <v>5444703</v>
      </c>
      <c r="D1276" s="52" t="s">
        <v>1594</v>
      </c>
      <c r="E1276" s="80">
        <f>+IF(F1276="x",1,0)+IF(G1276="x",0.25,0)+IF(H1276="x",1,0)+IF(I1276="x",0.3,0)</f>
        <v>2.25</v>
      </c>
      <c r="F1276" s="80" t="s">
        <v>3212</v>
      </c>
      <c r="G1276" s="80" t="s">
        <v>3212</v>
      </c>
      <c r="H1276" s="80" t="s">
        <v>3212</v>
      </c>
      <c r="I1276" s="85"/>
      <c r="J1276" s="48"/>
      <c r="K1276" s="48"/>
      <c r="L1276" s="89">
        <f>+L$5*E1276</f>
        <v>2687.2479711451756</v>
      </c>
      <c r="M1276" s="89">
        <f>+M$5*E1276</f>
        <v>762.95795085662758</v>
      </c>
      <c r="N1276" s="89">
        <f>+L1276+M1276</f>
        <v>3450.2059220018032</v>
      </c>
      <c r="O1276" s="89">
        <f>+O$5*E1276</f>
        <v>38147.897542831379</v>
      </c>
      <c r="P1276" s="73">
        <v>1.889</v>
      </c>
      <c r="Q1276" s="48" t="s">
        <v>3228</v>
      </c>
      <c r="R1276" s="87">
        <v>965.79480799805003</v>
      </c>
      <c r="S1276" s="87">
        <v>100</v>
      </c>
      <c r="T1276" s="87">
        <v>0.43483728170394997</v>
      </c>
      <c r="U1276" s="87">
        <v>1.1686778068542001</v>
      </c>
      <c r="V1276" s="87">
        <v>0.79962088951131005</v>
      </c>
      <c r="W1276" s="87">
        <f>+(S1276/100)*R1276</f>
        <v>965.79480799805003</v>
      </c>
      <c r="Z1276" t="e">
        <v>#N/A</v>
      </c>
      <c r="AA1276" t="e">
        <v>#N/A</v>
      </c>
    </row>
    <row r="1277" spans="1:27">
      <c r="A1277" s="52" t="s">
        <v>1595</v>
      </c>
      <c r="B1277" s="52" t="s">
        <v>8</v>
      </c>
      <c r="C1277" s="52">
        <v>5444701</v>
      </c>
      <c r="D1277" s="52" t="s">
        <v>1596</v>
      </c>
      <c r="E1277" s="80">
        <f>+IF(F1277="x",1,0)+IF(G1277="x",0.25,0)+IF(H1277="x",1,0)+IF(I1277="x",0.3,0)</f>
        <v>2.25</v>
      </c>
      <c r="F1277" s="80" t="s">
        <v>3212</v>
      </c>
      <c r="G1277" s="80" t="s">
        <v>3212</v>
      </c>
      <c r="H1277" s="80" t="s">
        <v>3212</v>
      </c>
      <c r="I1277" s="85"/>
      <c r="J1277" s="48"/>
      <c r="K1277" s="48"/>
      <c r="L1277" s="89">
        <f>+L$5*E1277</f>
        <v>2687.2479711451756</v>
      </c>
      <c r="M1277" s="89">
        <f>+M$5*E1277</f>
        <v>762.95795085662758</v>
      </c>
      <c r="N1277" s="89">
        <f>+L1277+M1277</f>
        <v>3450.2059220018032</v>
      </c>
      <c r="O1277" s="89">
        <f>+O$5*E1277</f>
        <v>38147.897542831379</v>
      </c>
      <c r="P1277" s="73">
        <v>2.016</v>
      </c>
      <c r="Q1277" s="48" t="s">
        <v>3228</v>
      </c>
      <c r="R1277" s="87">
        <v>999.94636250387998</v>
      </c>
      <c r="S1277" s="87">
        <v>100</v>
      </c>
      <c r="T1277" s="87">
        <v>0.40529441833495999</v>
      </c>
      <c r="U1277" s="87">
        <v>1.1224185228348</v>
      </c>
      <c r="V1277" s="87">
        <v>0.79210820002017002</v>
      </c>
      <c r="W1277" s="87">
        <f>+(S1277/100)*R1277</f>
        <v>999.94636250387998</v>
      </c>
      <c r="Z1277" t="e">
        <v>#N/A</v>
      </c>
      <c r="AA1277" t="e">
        <v>#N/A</v>
      </c>
    </row>
    <row r="1278" spans="1:27">
      <c r="A1278" s="61" t="s">
        <v>881</v>
      </c>
      <c r="B1278" s="61" t="s">
        <v>24</v>
      </c>
      <c r="C1278" s="61">
        <v>5443186</v>
      </c>
      <c r="D1278" s="61" t="s">
        <v>2084</v>
      </c>
      <c r="E1278" s="80">
        <f>+IF(F1278="x",1,0)+IF(G1278="x",0.25,0)+IF(H1278="x",1,0)+IF(I1278="x",0.3,0)+J1278+K1278</f>
        <v>1</v>
      </c>
      <c r="F1278" s="80" t="s">
        <v>3212</v>
      </c>
      <c r="G1278" s="85"/>
      <c r="H1278" s="85"/>
      <c r="I1278" s="85"/>
      <c r="J1278" s="48"/>
      <c r="K1278" s="48"/>
      <c r="L1278" s="89">
        <f>+L$5*E1278</f>
        <v>1194.3324316200781</v>
      </c>
      <c r="M1278" s="89">
        <f>+M$5*E1278</f>
        <v>339.09242260294559</v>
      </c>
      <c r="N1278" s="89">
        <f>+L1278+M1278</f>
        <v>1533.4248542230237</v>
      </c>
      <c r="O1278" s="89">
        <f>+O$5*E1278</f>
        <v>16954.621130147279</v>
      </c>
      <c r="P1278" s="72"/>
      <c r="Q1278" s="48"/>
      <c r="R1278" s="87">
        <v>225.47043249831</v>
      </c>
      <c r="S1278" s="87">
        <v>0</v>
      </c>
      <c r="T1278" s="87">
        <v>0</v>
      </c>
      <c r="U1278" s="87">
        <v>0</v>
      </c>
      <c r="V1278" s="87">
        <v>0</v>
      </c>
      <c r="W1278" s="87">
        <v>0</v>
      </c>
      <c r="Z1278" t="e">
        <v>#N/A</v>
      </c>
      <c r="AA1278" t="e">
        <v>#N/A</v>
      </c>
    </row>
    <row r="1279" spans="1:27">
      <c r="A1279" s="51" t="s">
        <v>2083</v>
      </c>
      <c r="B1279" s="51" t="s">
        <v>24</v>
      </c>
      <c r="C1279" s="51">
        <v>5443184</v>
      </c>
      <c r="D1279" s="51" t="s">
        <v>2084</v>
      </c>
      <c r="E1279" s="80">
        <f>+IF(F1279="x",1,0)+IF(G1279="x",0.25,0)+IF(H1279="x",1,0)+IF(I1279="x",0.3,0)</f>
        <v>1</v>
      </c>
      <c r="F1279" s="85" t="s">
        <v>3212</v>
      </c>
      <c r="G1279" s="85"/>
      <c r="H1279" s="85"/>
      <c r="I1279" s="85"/>
      <c r="J1279" s="48"/>
      <c r="K1279" s="48"/>
      <c r="L1279" s="89">
        <f>+L$5*E1279</f>
        <v>1194.3324316200781</v>
      </c>
      <c r="M1279" s="89">
        <f>+M$5*E1279</f>
        <v>339.09242260294559</v>
      </c>
      <c r="N1279" s="89">
        <f>+L1279+M1279</f>
        <v>1533.4248542230237</v>
      </c>
      <c r="O1279" s="89">
        <f>+O$5*E1279</f>
        <v>16954.621130147279</v>
      </c>
      <c r="P1279" s="73" t="e">
        <v>#N/A</v>
      </c>
      <c r="Q1279" s="48" t="e">
        <v>#N/A</v>
      </c>
      <c r="R1279" s="87">
        <v>733.4579784947</v>
      </c>
      <c r="S1279" s="87">
        <v>0</v>
      </c>
      <c r="T1279" s="87">
        <v>0</v>
      </c>
      <c r="U1279" s="87">
        <v>0</v>
      </c>
      <c r="V1279" s="87">
        <v>0</v>
      </c>
      <c r="W1279" s="87">
        <f>+(S1279/100)*R1279</f>
        <v>0</v>
      </c>
      <c r="Z1279" t="e">
        <v>#N/A</v>
      </c>
      <c r="AA1279" t="e">
        <v>#N/A</v>
      </c>
    </row>
    <row r="1280" spans="1:27">
      <c r="A1280" s="52" t="s">
        <v>1597</v>
      </c>
      <c r="B1280" s="52" t="s">
        <v>8</v>
      </c>
      <c r="C1280" s="52">
        <v>5444698</v>
      </c>
      <c r="D1280" s="52" t="s">
        <v>1598</v>
      </c>
      <c r="E1280" s="80">
        <f>+IF(F1280="x",1,0)+IF(G1280="x",0.25,0)+IF(H1280="x",1,0)+IF(I1280="x",0.3,0)</f>
        <v>2.25</v>
      </c>
      <c r="F1280" s="80" t="s">
        <v>3212</v>
      </c>
      <c r="G1280" s="80" t="s">
        <v>3212</v>
      </c>
      <c r="H1280" s="80" t="s">
        <v>3212</v>
      </c>
      <c r="I1280" s="85"/>
      <c r="J1280" s="48"/>
      <c r="K1280" s="48"/>
      <c r="L1280" s="89">
        <f>+L$5*E1280</f>
        <v>2687.2479711451756</v>
      </c>
      <c r="M1280" s="89">
        <f>+M$5*E1280</f>
        <v>762.95795085662758</v>
      </c>
      <c r="N1280" s="89">
        <f>+L1280+M1280</f>
        <v>3450.2059220018032</v>
      </c>
      <c r="O1280" s="89">
        <f>+O$5*E1280</f>
        <v>38147.897542831379</v>
      </c>
      <c r="P1280" s="73">
        <v>1.9259999999999999</v>
      </c>
      <c r="Q1280" s="48" t="s">
        <v>3228</v>
      </c>
      <c r="R1280" s="87">
        <v>842.32029750926995</v>
      </c>
      <c r="S1280" s="87">
        <v>100</v>
      </c>
      <c r="T1280" s="87">
        <v>0.40413793921470997</v>
      </c>
      <c r="U1280" s="87">
        <v>1.0980272293091</v>
      </c>
      <c r="V1280" s="87">
        <v>0.76137219714183002</v>
      </c>
      <c r="W1280" s="87">
        <f>+(S1280/100)*R1280</f>
        <v>842.32029750926995</v>
      </c>
      <c r="Z1280" t="e">
        <v>#N/A</v>
      </c>
      <c r="AA1280" t="e">
        <v>#N/A</v>
      </c>
    </row>
    <row r="1281" spans="1:27">
      <c r="A1281" s="52" t="s">
        <v>1599</v>
      </c>
      <c r="B1281" s="52" t="s">
        <v>8</v>
      </c>
      <c r="C1281" s="52">
        <v>5444699</v>
      </c>
      <c r="D1281" s="52" t="s">
        <v>1600</v>
      </c>
      <c r="E1281" s="80">
        <f>+IF(F1281="x",1,0)+IF(G1281="x",0.25,0)+IF(H1281="x",1,0)+IF(I1281="x",0.3,0)</f>
        <v>2.25</v>
      </c>
      <c r="F1281" s="80" t="s">
        <v>3212</v>
      </c>
      <c r="G1281" s="80" t="s">
        <v>3212</v>
      </c>
      <c r="H1281" s="80" t="s">
        <v>3212</v>
      </c>
      <c r="I1281" s="85"/>
      <c r="J1281" s="48"/>
      <c r="K1281" s="48"/>
      <c r="L1281" s="89">
        <f>+L$5*E1281</f>
        <v>2687.2479711451756</v>
      </c>
      <c r="M1281" s="89">
        <f>+M$5*E1281</f>
        <v>762.95795085662758</v>
      </c>
      <c r="N1281" s="89">
        <f>+L1281+M1281</f>
        <v>3450.2059220018032</v>
      </c>
      <c r="O1281" s="89">
        <f>+O$5*E1281</f>
        <v>38147.897542831379</v>
      </c>
      <c r="P1281" s="73">
        <v>1.744</v>
      </c>
      <c r="Q1281" s="48" t="s">
        <v>3228</v>
      </c>
      <c r="R1281" s="87">
        <v>337.52229549756998</v>
      </c>
      <c r="S1281" s="87">
        <v>100</v>
      </c>
      <c r="T1281" s="87">
        <v>0.42926514148712003</v>
      </c>
      <c r="U1281" s="87">
        <v>1.0906678438187001</v>
      </c>
      <c r="V1281" s="87">
        <v>0.77525373524985997</v>
      </c>
      <c r="W1281" s="87">
        <f>+(S1281/100)*R1281</f>
        <v>337.52229549756998</v>
      </c>
      <c r="Z1281" t="e">
        <v>#N/A</v>
      </c>
      <c r="AA1281" t="e">
        <v>#N/A</v>
      </c>
    </row>
    <row r="1282" spans="1:27">
      <c r="A1282" s="52" t="s">
        <v>1602</v>
      </c>
      <c r="B1282" s="52" t="s">
        <v>8</v>
      </c>
      <c r="C1282" s="52">
        <v>5444700</v>
      </c>
      <c r="D1282" s="52" t="s">
        <v>1603</v>
      </c>
      <c r="E1282" s="80">
        <f>+IF(F1282="x",1,0)+IF(G1282="x",0.25,0)+IF(H1282="x",1,0)+IF(I1282="x",0.3,0)</f>
        <v>2.25</v>
      </c>
      <c r="F1282" s="80" t="s">
        <v>3212</v>
      </c>
      <c r="G1282" s="80" t="s">
        <v>3212</v>
      </c>
      <c r="H1282" s="80" t="s">
        <v>3212</v>
      </c>
      <c r="I1282" s="85"/>
      <c r="J1282" s="48"/>
      <c r="K1282" s="48"/>
      <c r="L1282" s="89">
        <f>+L$5*E1282</f>
        <v>2687.2479711451756</v>
      </c>
      <c r="M1282" s="89">
        <f>+M$5*E1282</f>
        <v>762.95795085662758</v>
      </c>
      <c r="N1282" s="89">
        <f>+L1282+M1282</f>
        <v>3450.2059220018032</v>
      </c>
      <c r="O1282" s="89">
        <f>+O$5*E1282</f>
        <v>38147.897542831379</v>
      </c>
      <c r="P1282" s="73">
        <v>1.863</v>
      </c>
      <c r="Q1282" s="48" t="s">
        <v>3228</v>
      </c>
      <c r="R1282" s="87">
        <v>744.71499099971004</v>
      </c>
      <c r="S1282" s="87">
        <v>100</v>
      </c>
      <c r="T1282" s="87">
        <v>0.43410134315491</v>
      </c>
      <c r="U1282" s="87">
        <v>1.1146385669708001</v>
      </c>
      <c r="V1282" s="87">
        <v>0.78970507713074001</v>
      </c>
      <c r="W1282" s="87">
        <f>+(S1282/100)*R1282</f>
        <v>744.71499099971004</v>
      </c>
      <c r="Z1282" t="e">
        <v>#N/A</v>
      </c>
      <c r="AA1282" t="e">
        <v>#N/A</v>
      </c>
    </row>
    <row r="1283" spans="1:27">
      <c r="A1283" s="50" t="s">
        <v>168</v>
      </c>
      <c r="B1283" s="50" t="s">
        <v>8</v>
      </c>
      <c r="C1283" s="50">
        <v>9408394</v>
      </c>
      <c r="D1283" s="50" t="s">
        <v>1606</v>
      </c>
      <c r="E1283" s="126">
        <f>+IF(F1283="x",1,0)+IF(G1283="x",0.25,0)+IF(H1283="x",1,0)+IF(I1283="x",0.3,0)+J1283</f>
        <v>2.4198675617001202</v>
      </c>
      <c r="F1283" s="80" t="s">
        <v>3212</v>
      </c>
      <c r="G1283" s="80" t="s">
        <v>3213</v>
      </c>
      <c r="H1283" s="85" t="s">
        <v>3212</v>
      </c>
      <c r="I1283" s="85"/>
      <c r="J1283" s="48">
        <f>0.75*(W1283/10000)</f>
        <v>0.41986756170012002</v>
      </c>
      <c r="K1283" s="48"/>
      <c r="L1283" s="89">
        <f>+L$5*E1283</f>
        <v>2890.1263091638539</v>
      </c>
      <c r="M1283" s="89">
        <f>+M$5*E1283</f>
        <v>820.55875387517665</v>
      </c>
      <c r="N1283" s="89">
        <f>+L1283+M1283</f>
        <v>3710.6850630390304</v>
      </c>
      <c r="O1283" s="89">
        <f>+O$5*E1283</f>
        <v>41027.937693758831</v>
      </c>
      <c r="P1283" s="72">
        <v>1.1819999999999999</v>
      </c>
      <c r="Q1283" s="48" t="e">
        <v>#N/A</v>
      </c>
      <c r="R1283" s="87">
        <v>5598.2341560016002</v>
      </c>
      <c r="S1283" s="87">
        <v>100</v>
      </c>
      <c r="T1283" s="87">
        <v>0.70944923162460005</v>
      </c>
      <c r="U1283" s="87">
        <v>1.8384912014007999</v>
      </c>
      <c r="V1283" s="87">
        <v>1.3225410184463</v>
      </c>
      <c r="W1283" s="87">
        <f>+(S1283/100)*R1283</f>
        <v>5598.2341560016002</v>
      </c>
      <c r="Z1283">
        <v>1.1819999999999999</v>
      </c>
      <c r="AA1283">
        <v>0</v>
      </c>
    </row>
    <row r="1284" spans="1:27">
      <c r="A1284" s="49" t="s">
        <v>2897</v>
      </c>
      <c r="B1284" s="49" t="s">
        <v>8</v>
      </c>
      <c r="C1284" s="49">
        <v>9408392</v>
      </c>
      <c r="D1284" s="49" t="s">
        <v>1606</v>
      </c>
      <c r="E1284" s="126">
        <f>+IF(F1284="x",1,0)+IF(G1284="x",0.25,0)+IF(H1284="x",1,0)+IF(I1284="x",0.3,0)+J1284</f>
        <v>1.914462226416775</v>
      </c>
      <c r="F1284" s="80" t="s">
        <v>3212</v>
      </c>
      <c r="G1284" s="85"/>
      <c r="H1284" s="85"/>
      <c r="I1284" s="85"/>
      <c r="J1284" s="48">
        <f>0.75*(W1284/10000)</f>
        <v>0.91446222641677499</v>
      </c>
      <c r="K1284" s="48"/>
      <c r="L1284" s="89">
        <f>+L$5*E1284</f>
        <v>2286.5043261211354</v>
      </c>
      <c r="M1284" s="89">
        <f>+M$5*E1284</f>
        <v>649.17963433749321</v>
      </c>
      <c r="N1284" s="89">
        <f>+L1284+M1284</f>
        <v>2935.6839604586285</v>
      </c>
      <c r="O1284" s="89">
        <f>+O$5*E1284</f>
        <v>32458.981716874659</v>
      </c>
      <c r="P1284" s="72"/>
      <c r="Q1284" s="48"/>
      <c r="R1284" s="87">
        <v>12192.829685537999</v>
      </c>
      <c r="S1284" s="87">
        <v>100</v>
      </c>
      <c r="T1284" s="87">
        <v>0.65740752220153997</v>
      </c>
      <c r="U1284" s="87">
        <v>2.5048351287842001</v>
      </c>
      <c r="V1284" s="87">
        <v>1.8772231612537</v>
      </c>
      <c r="W1284" s="87">
        <v>12192.829685557001</v>
      </c>
      <c r="Z1284" t="e">
        <v>#N/A</v>
      </c>
      <c r="AA1284" t="e">
        <v>#N/A</v>
      </c>
    </row>
    <row r="1285" spans="1:27">
      <c r="A1285" s="49" t="s">
        <v>182</v>
      </c>
      <c r="B1285" s="49" t="s">
        <v>8</v>
      </c>
      <c r="C1285" s="49">
        <v>9408395</v>
      </c>
      <c r="D1285" s="49" t="s">
        <v>1606</v>
      </c>
      <c r="E1285" s="126">
        <f>+IF(F1285="x",1,0)+IF(G1285="x",0.25,0)+IF(H1285="x",1,0)+IF(I1285="x",0.3,0)+J1285</f>
        <v>1.5837106097967326</v>
      </c>
      <c r="F1285" s="85" t="s">
        <v>3212</v>
      </c>
      <c r="G1285" s="85"/>
      <c r="H1285" s="85"/>
      <c r="I1285" s="85"/>
      <c r="J1285" s="48">
        <f>0.75*(W1285/10000)</f>
        <v>0.5837106097967325</v>
      </c>
      <c r="K1285" s="48"/>
      <c r="L1285" s="89">
        <f>+L$5*E1285</f>
        <v>1891.4769435810483</v>
      </c>
      <c r="M1285" s="89">
        <f>+M$5*E1285</f>
        <v>537.02426737796236</v>
      </c>
      <c r="N1285" s="89">
        <f>+L1285+M1285</f>
        <v>2428.5012109590107</v>
      </c>
      <c r="O1285" s="89">
        <f>+O$5*E1285</f>
        <v>26851.213368898116</v>
      </c>
      <c r="P1285" s="72"/>
      <c r="Q1285" s="48"/>
      <c r="R1285" s="87">
        <v>7786.7670799906</v>
      </c>
      <c r="S1285" s="87">
        <v>99.949200000000005</v>
      </c>
      <c r="T1285" s="87">
        <v>0.42979082465172003</v>
      </c>
      <c r="U1285" s="87">
        <v>2.0717852115631001</v>
      </c>
      <c r="V1285" s="87">
        <v>1.5160895056776</v>
      </c>
      <c r="W1285" s="87">
        <v>7782.8081306230997</v>
      </c>
      <c r="Z1285" t="e">
        <v>#N/A</v>
      </c>
      <c r="AA1285" t="e">
        <v>#N/A</v>
      </c>
    </row>
    <row r="1286" spans="1:27">
      <c r="A1286" s="49" t="s">
        <v>2898</v>
      </c>
      <c r="B1286" s="49" t="s">
        <v>8</v>
      </c>
      <c r="C1286" s="49">
        <v>9408395</v>
      </c>
      <c r="D1286" s="49" t="s">
        <v>1606</v>
      </c>
      <c r="E1286" s="126">
        <f>+IF(F1286="x",1,0)+IF(G1286="x",0.25,0)+IF(H1286="x",1,0)+IF(I1286="x",0.3,0)+J1286</f>
        <v>0.51056519579907755</v>
      </c>
      <c r="F1286" s="85"/>
      <c r="G1286" s="85"/>
      <c r="H1286" s="85"/>
      <c r="I1286" s="85"/>
      <c r="J1286" s="48">
        <f>0.75*(W1286/10000)</f>
        <v>0.51056519579907755</v>
      </c>
      <c r="K1286" s="48"/>
      <c r="L1286" s="89">
        <f>+L$5*E1286</f>
        <v>609.78457179929353</v>
      </c>
      <c r="M1286" s="89">
        <f>+M$5*E1286</f>
        <v>173.12878914025646</v>
      </c>
      <c r="N1286" s="89">
        <f>+L1286+M1286</f>
        <v>782.91336093954999</v>
      </c>
      <c r="O1286" s="89">
        <f>+O$5*E1286</f>
        <v>8656.4394570128225</v>
      </c>
      <c r="P1286" s="72"/>
      <c r="Q1286" s="48"/>
      <c r="R1286" s="87">
        <v>6807.5359439958002</v>
      </c>
      <c r="S1286" s="87">
        <v>100</v>
      </c>
      <c r="T1286" s="87">
        <v>0.42663678526878002</v>
      </c>
      <c r="U1286" s="87">
        <v>2.3148567676543998</v>
      </c>
      <c r="V1286" s="87">
        <v>1.6832149509073</v>
      </c>
      <c r="W1286" s="87">
        <v>6807.5359439877002</v>
      </c>
      <c r="Z1286" t="e">
        <v>#N/A</v>
      </c>
      <c r="AA1286" t="e">
        <v>#N/A</v>
      </c>
    </row>
    <row r="1287" spans="1:27">
      <c r="A1287" s="56" t="s">
        <v>2660</v>
      </c>
      <c r="B1287" s="56" t="s">
        <v>24</v>
      </c>
      <c r="C1287" s="56">
        <v>5443460</v>
      </c>
      <c r="D1287" s="56" t="s">
        <v>2286</v>
      </c>
      <c r="E1287" s="80">
        <f>+IF(F1287="x",1,0)+IF(G1287="x",0.25,0)+IF(H1287="x",1,0)+IF(I1287="x",0.3,0)+J1287+K1287</f>
        <v>1.227932177201245</v>
      </c>
      <c r="F1287" s="80" t="s">
        <v>3212</v>
      </c>
      <c r="G1287" s="85"/>
      <c r="H1287" s="85"/>
      <c r="I1287" s="85"/>
      <c r="J1287" s="48"/>
      <c r="K1287" s="48">
        <v>0.22793217720124498</v>
      </c>
      <c r="L1287" s="89">
        <f>+L$5*E1287</f>
        <v>1466.5592230612995</v>
      </c>
      <c r="M1287" s="89">
        <f>+M$5*E1287</f>
        <v>416.38249675927966</v>
      </c>
      <c r="N1287" s="89">
        <f>+L1287+M1287</f>
        <v>1882.9417198205792</v>
      </c>
      <c r="O1287" s="89">
        <f>+O$5*E1287</f>
        <v>20819.124837963984</v>
      </c>
      <c r="P1287" s="127"/>
      <c r="Q1287" s="48"/>
      <c r="R1287" s="87">
        <v>1519.5478480083</v>
      </c>
      <c r="S1287" s="87">
        <v>100</v>
      </c>
      <c r="T1287" s="87">
        <v>0.20480248332024001</v>
      </c>
      <c r="U1287" s="87">
        <v>0.74414372444152999</v>
      </c>
      <c r="V1287" s="87">
        <v>0.47893961505206001</v>
      </c>
      <c r="W1287" s="87">
        <v>1519.5478480060999</v>
      </c>
      <c r="Z1287" t="e">
        <v>#N/A</v>
      </c>
      <c r="AA1287" t="e">
        <v>#N/A</v>
      </c>
    </row>
    <row r="1288" spans="1:27">
      <c r="A1288" s="56" t="s">
        <v>2285</v>
      </c>
      <c r="B1288" s="56" t="s">
        <v>24</v>
      </c>
      <c r="C1288" s="56">
        <v>5443459</v>
      </c>
      <c r="D1288" s="56" t="s">
        <v>2286</v>
      </c>
      <c r="E1288" s="80">
        <f>+IF(F1288="x",1,0)+IF(G1288="x",0.25,0)+IF(H1288="x",1,0)+IF(I1288="x",0.3,0)+K1288</f>
        <v>1.0704977663732578</v>
      </c>
      <c r="F1288" s="80" t="s">
        <v>3212</v>
      </c>
      <c r="G1288" s="85"/>
      <c r="H1288" s="85"/>
      <c r="I1288" s="85"/>
      <c r="J1288" s="81" t="s">
        <v>3213</v>
      </c>
      <c r="K1288" s="48">
        <v>7.0497766373257692E-2</v>
      </c>
      <c r="L1288" s="89">
        <f>+L$5*E1288</f>
        <v>1278.5302003564352</v>
      </c>
      <c r="M1288" s="89">
        <f>+M$5*E1288</f>
        <v>362.99768099055007</v>
      </c>
      <c r="N1288" s="89">
        <f>+L1288+M1288</f>
        <v>1641.5278813469854</v>
      </c>
      <c r="O1288" s="89">
        <f>+O$5*E1288</f>
        <v>18149.884049527504</v>
      </c>
      <c r="P1288" s="72"/>
      <c r="Q1288" s="48"/>
      <c r="R1288" s="87">
        <v>1094.3374604863</v>
      </c>
      <c r="S1288" s="87">
        <v>42.947000000000003</v>
      </c>
      <c r="T1288" s="87">
        <v>4.7205500304699E-2</v>
      </c>
      <c r="U1288" s="87">
        <v>0.28123542666434997</v>
      </c>
      <c r="V1288" s="87">
        <v>0.16845270058681999</v>
      </c>
      <c r="W1288" s="87">
        <v>469.98502214958</v>
      </c>
      <c r="Z1288" t="e">
        <v>#N/A</v>
      </c>
      <c r="AA1288" t="e">
        <v>#N/A</v>
      </c>
    </row>
    <row r="1289" spans="1:27">
      <c r="A1289" s="50" t="s">
        <v>2104</v>
      </c>
      <c r="B1289" s="55" t="s">
        <v>8</v>
      </c>
      <c r="C1289" s="50">
        <v>5444778</v>
      </c>
      <c r="D1289" s="50" t="s">
        <v>2105</v>
      </c>
      <c r="E1289" s="126">
        <f>+IF(F1289="x",1,0)+IF(G1289="x",0.25,0)+IF(H1289="x",1,0)+IF(I1289="x",0.3,0)+J1289</f>
        <v>3.1172296278034741</v>
      </c>
      <c r="F1289" s="80" t="s">
        <v>3212</v>
      </c>
      <c r="G1289" s="80" t="s">
        <v>3213</v>
      </c>
      <c r="H1289" s="85" t="s">
        <v>3212</v>
      </c>
      <c r="I1289" s="85"/>
      <c r="J1289" s="48">
        <f>0.75*(W1289/10000)</f>
        <v>1.1172296278034741</v>
      </c>
      <c r="K1289" s="48"/>
      <c r="L1289" s="89">
        <f>+L$5*E1289</f>
        <v>3723.008441292674</v>
      </c>
      <c r="M1289" s="89">
        <f>+M$5*E1289</f>
        <v>1057.0289463015583</v>
      </c>
      <c r="N1289" s="89">
        <f>+L1289+M1289</f>
        <v>4780.0373875942323</v>
      </c>
      <c r="O1289" s="89">
        <f>+O$5*E1289</f>
        <v>52851.447315077923</v>
      </c>
      <c r="P1289" s="72">
        <v>1.5109999999999999</v>
      </c>
      <c r="Q1289" s="48" t="e">
        <v>#N/A</v>
      </c>
      <c r="R1289" s="87">
        <v>14902.683970014999</v>
      </c>
      <c r="S1289" s="87">
        <v>99.957800000000006</v>
      </c>
      <c r="T1289" s="87">
        <v>0.33706197142601002</v>
      </c>
      <c r="U1289" s="87">
        <v>2.2787954807281001</v>
      </c>
      <c r="V1289" s="87">
        <v>1.5891431802756</v>
      </c>
      <c r="W1289" s="87">
        <f>+(S1289/100)*R1289</f>
        <v>14896.395037379654</v>
      </c>
      <c r="Z1289">
        <v>1.5109999999999999</v>
      </c>
      <c r="AA1289">
        <v>0</v>
      </c>
    </row>
    <row r="1290" spans="1:27">
      <c r="A1290" s="52" t="s">
        <v>1909</v>
      </c>
      <c r="B1290" s="52" t="s">
        <v>8</v>
      </c>
      <c r="C1290" s="52">
        <v>5444213</v>
      </c>
      <c r="D1290" s="52" t="s">
        <v>1910</v>
      </c>
      <c r="E1290" s="80">
        <f>+IF(F1290="x",1,0)+IF(G1290="x",0.25,0)+IF(H1290="x",1,0)+IF(I1290="x",0.3,0)</f>
        <v>2.25</v>
      </c>
      <c r="F1290" s="85" t="s">
        <v>3212</v>
      </c>
      <c r="G1290" s="85" t="s">
        <v>3212</v>
      </c>
      <c r="H1290" s="80" t="s">
        <v>3212</v>
      </c>
      <c r="I1290" s="85"/>
      <c r="J1290" s="48"/>
      <c r="K1290" s="48"/>
      <c r="L1290" s="89">
        <f>+L$5*E1290</f>
        <v>2687.2479711451756</v>
      </c>
      <c r="M1290" s="89">
        <f>+M$5*E1290</f>
        <v>762.95795085662758</v>
      </c>
      <c r="N1290" s="89">
        <f>+L1290+M1290</f>
        <v>3450.2059220018032</v>
      </c>
      <c r="O1290" s="89">
        <f>+O$5*E1290</f>
        <v>38147.897542831379</v>
      </c>
      <c r="P1290" s="73">
        <v>1.6319999999999999</v>
      </c>
      <c r="Q1290" s="48" t="s">
        <v>3228</v>
      </c>
      <c r="R1290" s="87">
        <v>107.01958200252</v>
      </c>
      <c r="S1290" s="87">
        <v>100</v>
      </c>
      <c r="T1290" s="87">
        <v>0.78714382648467995</v>
      </c>
      <c r="U1290" s="87">
        <v>1.1000248193741</v>
      </c>
      <c r="V1290" s="87">
        <v>0.96007207185029997</v>
      </c>
      <c r="W1290" s="87">
        <f>+(S1290/100)*R1290</f>
        <v>107.01958200252</v>
      </c>
      <c r="Z1290" t="e">
        <v>#N/A</v>
      </c>
      <c r="AA1290" t="e">
        <v>#N/A</v>
      </c>
    </row>
    <row r="1291" spans="1:27">
      <c r="A1291" s="51" t="s">
        <v>915</v>
      </c>
      <c r="B1291" s="51" t="s">
        <v>24</v>
      </c>
      <c r="C1291" s="51">
        <v>5443180</v>
      </c>
      <c r="D1291" s="51" t="s">
        <v>2074</v>
      </c>
      <c r="E1291" s="80">
        <f>+IF(F1291="x",1,0)+IF(G1291="x",0.25,0)+IF(H1291="x",1,0)+IF(I1291="x",0.3,0)</f>
        <v>1</v>
      </c>
      <c r="F1291" s="85" t="s">
        <v>3212</v>
      </c>
      <c r="G1291" s="85"/>
      <c r="H1291" s="85"/>
      <c r="I1291" s="85"/>
      <c r="J1291" s="48"/>
      <c r="K1291" s="48"/>
      <c r="L1291" s="89">
        <f>+L$5*E1291</f>
        <v>1194.3324316200781</v>
      </c>
      <c r="M1291" s="89">
        <f>+M$5*E1291</f>
        <v>339.09242260294559</v>
      </c>
      <c r="N1291" s="89">
        <f>+L1291+M1291</f>
        <v>1533.4248542230237</v>
      </c>
      <c r="O1291" s="89">
        <f>+O$5*E1291</f>
        <v>16954.621130147279</v>
      </c>
      <c r="P1291" s="73" t="e">
        <v>#N/A</v>
      </c>
      <c r="Q1291" s="48" t="e">
        <v>#N/A</v>
      </c>
      <c r="R1291" s="87">
        <v>817.21287400938002</v>
      </c>
      <c r="S1291" s="87">
        <v>0</v>
      </c>
      <c r="T1291" s="87">
        <v>0</v>
      </c>
      <c r="U1291" s="87">
        <v>0</v>
      </c>
      <c r="V1291" s="87">
        <v>0</v>
      </c>
      <c r="W1291" s="87">
        <f>+(S1291/100)*R1291</f>
        <v>0</v>
      </c>
      <c r="Z1291" t="e">
        <v>#N/A</v>
      </c>
      <c r="AA1291" t="e">
        <v>#N/A</v>
      </c>
    </row>
    <row r="1292" spans="1:27">
      <c r="A1292" s="52" t="s">
        <v>1555</v>
      </c>
      <c r="B1292" s="52" t="s">
        <v>24</v>
      </c>
      <c r="C1292" s="52">
        <v>5443464</v>
      </c>
      <c r="D1292" s="52" t="s">
        <v>1556</v>
      </c>
      <c r="E1292" s="80">
        <f>+IF(F1292="x",1,0)+IF(G1292="x",0.25,0)+IF(H1292="x",1,0)+IF(I1292="x",0.3,0)</f>
        <v>2.25</v>
      </c>
      <c r="F1292" s="80" t="s">
        <v>3212</v>
      </c>
      <c r="G1292" s="80" t="s">
        <v>3212</v>
      </c>
      <c r="H1292" s="80" t="s">
        <v>3212</v>
      </c>
      <c r="I1292" s="85"/>
      <c r="J1292" s="48"/>
      <c r="K1292" s="48"/>
      <c r="L1292" s="89">
        <f>+L$5*E1292</f>
        <v>2687.2479711451756</v>
      </c>
      <c r="M1292" s="89">
        <f>+M$5*E1292</f>
        <v>762.95795085662758</v>
      </c>
      <c r="N1292" s="89">
        <f>+L1292+M1292</f>
        <v>3450.2059220018032</v>
      </c>
      <c r="O1292" s="89">
        <f>+O$5*E1292</f>
        <v>38147.897542831379</v>
      </c>
      <c r="P1292" s="73">
        <v>1.8</v>
      </c>
      <c r="Q1292" s="48" t="s">
        <v>3228</v>
      </c>
      <c r="R1292" s="87">
        <v>337.63254549358999</v>
      </c>
      <c r="S1292" s="87">
        <v>100</v>
      </c>
      <c r="T1292" s="87">
        <v>0.53040474653243996</v>
      </c>
      <c r="U1292" s="87">
        <v>0.75623422861098999</v>
      </c>
      <c r="V1292" s="87">
        <v>0.66960770456954999</v>
      </c>
      <c r="W1292" s="87">
        <f>+(S1292/100)*R1292</f>
        <v>337.63254549358999</v>
      </c>
      <c r="Z1292" t="e">
        <v>#N/A</v>
      </c>
      <c r="AA1292" t="e">
        <v>#N/A</v>
      </c>
    </row>
    <row r="1293" spans="1:27">
      <c r="A1293" s="49" t="s">
        <v>155</v>
      </c>
      <c r="B1293" s="49" t="s">
        <v>64</v>
      </c>
      <c r="C1293" s="49">
        <v>100070502</v>
      </c>
      <c r="D1293" s="49" t="s">
        <v>3170</v>
      </c>
      <c r="E1293" s="80">
        <f>+IF(F1293="x",1,0)+IF(G1293="x",0.25,0)+IF(H1293="x",1,0)+IF(I1293="x",0.3,0)+J1293</f>
        <v>2.7709610074136251</v>
      </c>
      <c r="F1293" s="85"/>
      <c r="G1293" s="85"/>
      <c r="H1293" s="85"/>
      <c r="I1293" s="85"/>
      <c r="J1293" s="48">
        <f>0.75*(W1293/10000)</f>
        <v>2.7709610074136251</v>
      </c>
      <c r="K1293" s="48"/>
      <c r="L1293" s="89">
        <f>+L$5*E1293</f>
        <v>3309.4485979087358</v>
      </c>
      <c r="M1293" s="89">
        <f>+M$5*E1293</f>
        <v>939.61188094218483</v>
      </c>
      <c r="N1293" s="89">
        <f>+L1293+M1293</f>
        <v>4249.0604788509208</v>
      </c>
      <c r="O1293" s="89">
        <f>+O$5*E1293</f>
        <v>46980.59404710924</v>
      </c>
      <c r="P1293" s="72"/>
      <c r="Q1293" s="48"/>
      <c r="R1293" s="87">
        <v>36946.146765504003</v>
      </c>
      <c r="S1293" s="87">
        <v>100</v>
      </c>
      <c r="T1293" s="87">
        <v>2.0891325473785001</v>
      </c>
      <c r="U1293" s="87">
        <v>3.0190491676331002</v>
      </c>
      <c r="V1293" s="87">
        <v>2.6343699990356999</v>
      </c>
      <c r="W1293" s="87">
        <v>36946.146765514997</v>
      </c>
      <c r="Z1293" t="e">
        <v>#N/A</v>
      </c>
      <c r="AA1293" t="e">
        <v>#N/A</v>
      </c>
    </row>
    <row r="1294" spans="1:27">
      <c r="A1294" s="49" t="s">
        <v>1365</v>
      </c>
      <c r="B1294" s="49" t="s">
        <v>64</v>
      </c>
      <c r="C1294" s="49">
        <v>100070502</v>
      </c>
      <c r="D1294" s="49" t="s">
        <v>3170</v>
      </c>
      <c r="E1294" s="126">
        <f>+IF(F1294="x",1,0)+IF(G1294="x",0.25,0)+IF(H1294="x",1,0)+IF(I1294="x",0.3,0)+J1294+K1294</f>
        <v>1.0313585472991076</v>
      </c>
      <c r="F1294" s="80" t="s">
        <v>3212</v>
      </c>
      <c r="G1294" s="85"/>
      <c r="H1294" s="85"/>
      <c r="I1294" s="85"/>
      <c r="J1294" s="81">
        <v>3.1358547299107503E-2</v>
      </c>
      <c r="K1294" s="48"/>
      <c r="L1294" s="89">
        <f>+L$5*E1294</f>
        <v>1231.7849616678945</v>
      </c>
      <c r="M1294" s="89">
        <f>+M$5*E1294</f>
        <v>349.72586837590904</v>
      </c>
      <c r="N1294" s="89">
        <f>+L1294+M1294</f>
        <v>1581.5108300438037</v>
      </c>
      <c r="O1294" s="89">
        <f>+O$5*E1294</f>
        <v>17486.293418795452</v>
      </c>
      <c r="P1294" s="72"/>
      <c r="Q1294" s="48"/>
      <c r="R1294" s="87">
        <v>418.11396398810001</v>
      </c>
      <c r="S1294" s="87">
        <v>100</v>
      </c>
      <c r="T1294" s="87">
        <v>1.9741150140762</v>
      </c>
      <c r="U1294" s="87">
        <v>2.3568055629729998</v>
      </c>
      <c r="V1294" s="87">
        <v>2.2463403133357001</v>
      </c>
      <c r="W1294" s="87">
        <v>418.11396398506997</v>
      </c>
      <c r="Z1294" t="e">
        <v>#N/A</v>
      </c>
      <c r="AA1294" t="e">
        <v>#N/A</v>
      </c>
    </row>
    <row r="1295" spans="1:27">
      <c r="A1295" s="49" t="s">
        <v>3171</v>
      </c>
      <c r="B1295" s="49" t="s">
        <v>64</v>
      </c>
      <c r="C1295" s="49">
        <v>100070502</v>
      </c>
      <c r="D1295" s="49" t="s">
        <v>3170</v>
      </c>
      <c r="E1295" s="126">
        <f>+IF(F1295="x",1,0)+IF(G1295="x",0.25,0)+IF(H1295="x",1,0)+IF(I1295="x",0.3,0)+J1295</f>
        <v>0.46789814819707498</v>
      </c>
      <c r="F1295" s="85"/>
      <c r="G1295" s="85"/>
      <c r="H1295" s="85"/>
      <c r="I1295" s="85"/>
      <c r="J1295" s="48">
        <f>0.75*(W1295/10000)</f>
        <v>0.46789814819707498</v>
      </c>
      <c r="K1295" s="48"/>
      <c r="L1295" s="89">
        <f>+L$5*E1295</f>
        <v>558.82593308674416</v>
      </c>
      <c r="M1295" s="89">
        <f>+M$5*E1295</f>
        <v>158.66071660357821</v>
      </c>
      <c r="N1295" s="89">
        <f>+L1295+M1295</f>
        <v>717.48664969032234</v>
      </c>
      <c r="O1295" s="89">
        <f>+O$5*E1295</f>
        <v>7933.0358301789111</v>
      </c>
      <c r="P1295" s="72"/>
      <c r="Q1295" s="48"/>
      <c r="R1295" s="87">
        <v>6238.6419759627997</v>
      </c>
      <c r="S1295" s="87">
        <v>100</v>
      </c>
      <c r="T1295" s="87">
        <v>1.8411196470261</v>
      </c>
      <c r="U1295" s="87">
        <v>3.0018072128296001</v>
      </c>
      <c r="V1295" s="87">
        <v>2.4093046083029002</v>
      </c>
      <c r="W1295" s="87">
        <v>6238.6419759609998</v>
      </c>
      <c r="Z1295" t="e">
        <v>#N/A</v>
      </c>
      <c r="AA1295" t="e">
        <v>#N/A</v>
      </c>
    </row>
    <row r="1296" spans="1:27">
      <c r="A1296" s="49" t="s">
        <v>482</v>
      </c>
      <c r="B1296" s="49" t="s">
        <v>964</v>
      </c>
      <c r="C1296" s="49">
        <v>100070502</v>
      </c>
      <c r="D1296" s="49" t="s">
        <v>3170</v>
      </c>
      <c r="E1296" s="80">
        <f>+IF(F1296="x",1,0)+IF(G1296="x",0.25,0)+IF(H1296="x",1,0)+IF(I1296="x",0.3,0)+J1296+K1296</f>
        <v>0.22175167687625996</v>
      </c>
      <c r="F1296" s="85"/>
      <c r="G1296" s="85"/>
      <c r="H1296" s="85"/>
      <c r="I1296" s="85"/>
      <c r="J1296" s="81">
        <v>0.22175167687625996</v>
      </c>
      <c r="K1296" s="48"/>
      <c r="L1296" s="89">
        <f>+L$5*E1296</f>
        <v>264.8452194594534</v>
      </c>
      <c r="M1296" s="89">
        <f>+M$5*E1296</f>
        <v>75.194313328236575</v>
      </c>
      <c r="N1296" s="89">
        <f>+L1296+M1296</f>
        <v>340.03953278768995</v>
      </c>
      <c r="O1296" s="89">
        <f>+O$5*E1296</f>
        <v>3759.7156664118288</v>
      </c>
      <c r="P1296" s="72"/>
      <c r="Q1296" s="48"/>
      <c r="R1296" s="87">
        <v>34592.486720993998</v>
      </c>
      <c r="S1296" s="87">
        <v>8.5472000000000001</v>
      </c>
      <c r="T1296" s="87">
        <v>1.4823998324573E-2</v>
      </c>
      <c r="U1296" s="87">
        <v>1.1379784345627</v>
      </c>
      <c r="V1296" s="87">
        <v>0.58194913650489</v>
      </c>
      <c r="W1296" s="87">
        <v>2956.7004651271</v>
      </c>
      <c r="Z1296" t="e">
        <v>#N/A</v>
      </c>
      <c r="AA1296" t="e">
        <v>#N/A</v>
      </c>
    </row>
    <row r="1297" spans="1:27">
      <c r="A1297" s="49" t="s">
        <v>147</v>
      </c>
      <c r="B1297" s="49" t="s">
        <v>64</v>
      </c>
      <c r="C1297" s="49">
        <v>10062981</v>
      </c>
      <c r="D1297" s="49" t="s">
        <v>1610</v>
      </c>
      <c r="E1297" s="126">
        <f>+IF(F1297="x",1,0)+IF(G1297="x",0.25,0)+IF(H1297="x",1,0)+IF(I1297="x",0.3,0)+J1297</f>
        <v>1.6761511386011998</v>
      </c>
      <c r="F1297" s="85"/>
      <c r="G1297" s="85"/>
      <c r="H1297" s="85"/>
      <c r="I1297" s="85"/>
      <c r="J1297" s="48">
        <f>0.75*(W1297/10000)</f>
        <v>1.6761511386011998</v>
      </c>
      <c r="K1297" s="48"/>
      <c r="L1297" s="89">
        <f>+L$5*E1297</f>
        <v>2001.8816651283335</v>
      </c>
      <c r="M1297" s="89">
        <f>+M$5*E1297</f>
        <v>568.37015023696642</v>
      </c>
      <c r="N1297" s="89">
        <f>+L1297+M1297</f>
        <v>2570.2518153653</v>
      </c>
      <c r="O1297" s="89">
        <f>+O$5*E1297</f>
        <v>28418.507511848322</v>
      </c>
      <c r="P1297" s="72"/>
      <c r="Q1297" s="48"/>
      <c r="R1297" s="87">
        <v>22348.681848016</v>
      </c>
      <c r="S1297" s="87">
        <v>100</v>
      </c>
      <c r="T1297" s="87">
        <v>2.4687740802764999</v>
      </c>
      <c r="U1297" s="87">
        <v>3.1058905124664</v>
      </c>
      <c r="V1297" s="87">
        <v>2.7887598841179999</v>
      </c>
      <c r="W1297" s="87">
        <v>22348.681848016</v>
      </c>
      <c r="Z1297" t="e">
        <v>#N/A</v>
      </c>
      <c r="AA1297" t="e">
        <v>#N/A</v>
      </c>
    </row>
    <row r="1298" spans="1:27">
      <c r="A1298" s="49" t="s">
        <v>95</v>
      </c>
      <c r="B1298" s="49" t="s">
        <v>64</v>
      </c>
      <c r="C1298" s="49">
        <v>10062981</v>
      </c>
      <c r="D1298" s="49" t="s">
        <v>1610</v>
      </c>
      <c r="E1298" s="126">
        <f>+IF(F1298="x",1,0)+IF(G1298="x",0.25,0)+IF(H1298="x",1,0)+IF(I1298="x",0.3,0)+J1298</f>
        <v>1.6188002786498799</v>
      </c>
      <c r="F1298" s="85" t="s">
        <v>3212</v>
      </c>
      <c r="G1298" s="85"/>
      <c r="H1298" s="85"/>
      <c r="I1298" s="85"/>
      <c r="J1298" s="48">
        <f>0.75*(W1298/10000)</f>
        <v>0.61880027864987996</v>
      </c>
      <c r="K1298" s="48"/>
      <c r="L1298" s="89">
        <f>+L$5*E1298</f>
        <v>1933.385673107171</v>
      </c>
      <c r="M1298" s="89">
        <f>+M$5*E1298</f>
        <v>548.92290819771119</v>
      </c>
      <c r="N1298" s="89">
        <f>+L1298+M1298</f>
        <v>2482.308581304882</v>
      </c>
      <c r="O1298" s="89">
        <f>+O$5*E1298</f>
        <v>27446.145409885557</v>
      </c>
      <c r="P1298" s="72"/>
      <c r="Q1298" s="48"/>
      <c r="R1298" s="87">
        <v>8250.6703820051007</v>
      </c>
      <c r="S1298" s="87">
        <v>100</v>
      </c>
      <c r="T1298" s="87">
        <v>1.2965216636657999</v>
      </c>
      <c r="U1298" s="87">
        <v>3.2108149528503001</v>
      </c>
      <c r="V1298" s="87">
        <v>2.4707655323818001</v>
      </c>
      <c r="W1298" s="87">
        <v>8250.6703819983995</v>
      </c>
      <c r="Z1298" t="e">
        <v>#N/A</v>
      </c>
      <c r="AA1298" t="e">
        <v>#N/A</v>
      </c>
    </row>
    <row r="1299" spans="1:27">
      <c r="A1299" s="49" t="s">
        <v>127</v>
      </c>
      <c r="B1299" s="49" t="s">
        <v>64</v>
      </c>
      <c r="C1299" s="49">
        <v>10062981</v>
      </c>
      <c r="D1299" s="49" t="s">
        <v>1610</v>
      </c>
      <c r="E1299" s="126">
        <f>+IF(F1299="x",1,0)+IF(G1299="x",0.25,0)+IF(H1299="x",1,0)+IF(I1299="x",0.3,0)+J1299</f>
        <v>1.1143299693364499</v>
      </c>
      <c r="F1299" s="85"/>
      <c r="G1299" s="85"/>
      <c r="H1299" s="85"/>
      <c r="I1299" s="85"/>
      <c r="J1299" s="48">
        <f>0.75*(W1299/10000)</f>
        <v>1.1143299693364499</v>
      </c>
      <c r="K1299" s="48"/>
      <c r="L1299" s="89">
        <f>+L$5*E1299</f>
        <v>1330.8804219047292</v>
      </c>
      <c r="M1299" s="89">
        <f>+M$5*E1299</f>
        <v>377.86084888136287</v>
      </c>
      <c r="N1299" s="89">
        <f>+L1299+M1299</f>
        <v>1708.7412707860922</v>
      </c>
      <c r="O1299" s="89">
        <f>+O$5*E1299</f>
        <v>18893.042444068142</v>
      </c>
      <c r="P1299" s="72"/>
      <c r="Q1299" s="48"/>
      <c r="R1299" s="87">
        <v>14857.732924495</v>
      </c>
      <c r="S1299" s="87">
        <v>100</v>
      </c>
      <c r="T1299" s="87">
        <v>2.5585591793060001</v>
      </c>
      <c r="U1299" s="87">
        <v>3.2229056358336998</v>
      </c>
      <c r="V1299" s="87">
        <v>2.6919157140538998</v>
      </c>
      <c r="W1299" s="87">
        <v>14857.732924485999</v>
      </c>
      <c r="Z1299" t="e">
        <v>#N/A</v>
      </c>
      <c r="AA1299" t="e">
        <v>#N/A</v>
      </c>
    </row>
    <row r="1300" spans="1:27">
      <c r="A1300" s="49" t="s">
        <v>1609</v>
      </c>
      <c r="B1300" s="49" t="s">
        <v>64</v>
      </c>
      <c r="C1300" s="49">
        <v>10062981</v>
      </c>
      <c r="D1300" s="49" t="s">
        <v>1610</v>
      </c>
      <c r="E1300" s="126">
        <f>+IF(F1300="x",1,0)+IF(G1300="x",0.25,0)+IF(H1300="x",1,0)+IF(I1300="x",0.3,0)+J1300</f>
        <v>0.73249166429965495</v>
      </c>
      <c r="F1300" s="85"/>
      <c r="G1300" s="85"/>
      <c r="H1300" s="85"/>
      <c r="I1300" s="85"/>
      <c r="J1300" s="48">
        <f>0.75*(W1300/10000)</f>
        <v>0.73249166429965495</v>
      </c>
      <c r="K1300" s="48"/>
      <c r="L1300" s="89">
        <f>+L$5*E1300</f>
        <v>874.83855056444486</v>
      </c>
      <c r="M1300" s="89">
        <f>+M$5*E1300</f>
        <v>248.38237298383356</v>
      </c>
      <c r="N1300" s="89">
        <f>+L1300+M1300</f>
        <v>1123.2209235482785</v>
      </c>
      <c r="O1300" s="89">
        <f>+O$5*E1300</f>
        <v>12419.118649191678</v>
      </c>
      <c r="P1300" s="72"/>
      <c r="Q1300" s="48"/>
      <c r="R1300" s="87">
        <v>9766.5555240030008</v>
      </c>
      <c r="S1300" s="87">
        <v>100</v>
      </c>
      <c r="T1300" s="87">
        <v>1.3425706624985001</v>
      </c>
      <c r="U1300" s="87">
        <v>2.8968827724457</v>
      </c>
      <c r="V1300" s="87">
        <v>2.3660323274149002</v>
      </c>
      <c r="W1300" s="87">
        <v>9766.5555239953992</v>
      </c>
      <c r="Z1300" t="e">
        <v>#N/A</v>
      </c>
      <c r="AA1300" t="e">
        <v>#N/A</v>
      </c>
    </row>
    <row r="1301" spans="1:27">
      <c r="A1301" s="49" t="s">
        <v>1611</v>
      </c>
      <c r="B1301" s="49" t="s">
        <v>64</v>
      </c>
      <c r="C1301" s="49">
        <v>10062981</v>
      </c>
      <c r="D1301" s="49" t="s">
        <v>1610</v>
      </c>
      <c r="E1301" s="126">
        <f>+IF(F1301="x",1,0)+IF(G1301="x",0.25,0)+IF(H1301="x",1,0)+IF(I1301="x",0.3,0)+J1301</f>
        <v>0.58980768817610252</v>
      </c>
      <c r="F1301" s="85"/>
      <c r="G1301" s="85"/>
      <c r="H1301" s="85"/>
      <c r="I1301" s="85"/>
      <c r="J1301" s="48">
        <f>0.75*(W1301/10000)</f>
        <v>0.58980768817610252</v>
      </c>
      <c r="K1301" s="48"/>
      <c r="L1301" s="89">
        <f>+L$5*E1301</f>
        <v>704.42645040758134</v>
      </c>
      <c r="M1301" s="89">
        <f>+M$5*E1301</f>
        <v>199.99931785347732</v>
      </c>
      <c r="N1301" s="89">
        <f>+L1301+M1301</f>
        <v>904.42576826105869</v>
      </c>
      <c r="O1301" s="89">
        <f>+O$5*E1301</f>
        <v>9999.9658926738648</v>
      </c>
      <c r="P1301" s="72"/>
      <c r="Q1301" s="48"/>
      <c r="R1301" s="87">
        <v>7864.1025090080002</v>
      </c>
      <c r="S1301" s="87">
        <v>100</v>
      </c>
      <c r="T1301" s="87">
        <v>1.8394374847412001</v>
      </c>
      <c r="U1301" s="87">
        <v>3.3042798042296999</v>
      </c>
      <c r="V1301" s="87">
        <v>2.8006960311215998</v>
      </c>
      <c r="W1301" s="87">
        <v>7864.1025090147004</v>
      </c>
      <c r="Z1301" t="e">
        <v>#N/A</v>
      </c>
      <c r="AA1301" t="e">
        <v>#N/A</v>
      </c>
    </row>
    <row r="1302" spans="1:27">
      <c r="A1302" s="49" t="s">
        <v>223</v>
      </c>
      <c r="B1302" s="49" t="s">
        <v>15</v>
      </c>
      <c r="C1302" s="49">
        <v>1354922</v>
      </c>
      <c r="D1302" s="49" t="s">
        <v>1612</v>
      </c>
      <c r="E1302" s="126">
        <f>+IF(F1302="x",1,0)+IF(G1302="x",0.25,0)+IF(H1302="x",1,0)+IF(I1302="x",0.3,0)+J1302</f>
        <v>1.9869138520379499</v>
      </c>
      <c r="F1302" s="85" t="s">
        <v>3212</v>
      </c>
      <c r="G1302" s="85"/>
      <c r="H1302" s="85"/>
      <c r="I1302" s="85"/>
      <c r="J1302" s="48">
        <f>0.75*(W1302/10000)</f>
        <v>0.9869138520379499</v>
      </c>
      <c r="K1302" s="48"/>
      <c r="L1302" s="89">
        <f>+L$5*E1302</f>
        <v>2373.0356523241007</v>
      </c>
      <c r="M1302" s="89">
        <f>+M$5*E1302</f>
        <v>673.74743159089905</v>
      </c>
      <c r="N1302" s="89">
        <f>+L1302+M1302</f>
        <v>3046.7830839149997</v>
      </c>
      <c r="O1302" s="89">
        <f>+O$5*E1302</f>
        <v>33687.371579544953</v>
      </c>
      <c r="P1302" s="72"/>
      <c r="Q1302" s="48"/>
      <c r="R1302" s="87">
        <v>13158.851360504001</v>
      </c>
      <c r="S1302" s="87">
        <v>100</v>
      </c>
      <c r="T1302" s="87">
        <v>2.5215516090393</v>
      </c>
      <c r="U1302" s="87">
        <v>3.0754015445709002</v>
      </c>
      <c r="V1302" s="87">
        <v>2.9420344395826001</v>
      </c>
      <c r="W1302" s="87">
        <v>13158.851360506</v>
      </c>
      <c r="Z1302" t="e">
        <v>#N/A</v>
      </c>
      <c r="AA1302" t="e">
        <v>#N/A</v>
      </c>
    </row>
    <row r="1303" spans="1:27">
      <c r="A1303" s="50" t="s">
        <v>770</v>
      </c>
      <c r="B1303" s="50" t="s">
        <v>661</v>
      </c>
      <c r="C1303" s="50">
        <v>2675045</v>
      </c>
      <c r="D1303" s="50" t="s">
        <v>1613</v>
      </c>
      <c r="E1303" s="126">
        <f>+IF(F1303="x",1,0)+IF(G1303="x",0.25,0)+IF(H1303="x",1,0)+IF(I1303="x",0.3,0)+J1303</f>
        <v>2.1773674594736523</v>
      </c>
      <c r="F1303" s="85" t="s">
        <v>3212</v>
      </c>
      <c r="G1303" s="85"/>
      <c r="H1303" s="85"/>
      <c r="I1303" s="85"/>
      <c r="J1303" s="48">
        <f>0.75*(W1303/10000)</f>
        <v>1.1773674594736523</v>
      </c>
      <c r="K1303" s="48"/>
      <c r="L1303" s="89">
        <f>+L$5*E1303</f>
        <v>2600.5005724035991</v>
      </c>
      <c r="M1303" s="89">
        <f>+M$5*E1303</f>
        <v>738.3288067297417</v>
      </c>
      <c r="N1303" s="89">
        <f>+L1303+M1303</f>
        <v>3338.8293791333408</v>
      </c>
      <c r="O1303" s="89">
        <f>+O$5*E1303</f>
        <v>36916.440336487089</v>
      </c>
      <c r="P1303" s="73" t="e">
        <v>#N/A</v>
      </c>
      <c r="Q1303" s="48" t="e">
        <v>#N/A</v>
      </c>
      <c r="R1303" s="87">
        <v>428843.16213140002</v>
      </c>
      <c r="S1303" s="87">
        <v>3.6606000000000001</v>
      </c>
      <c r="T1303" s="87">
        <v>4.3525785207747997E-2</v>
      </c>
      <c r="U1303" s="87">
        <v>1.5841703414917001</v>
      </c>
      <c r="V1303" s="87">
        <v>0.93985266505725995</v>
      </c>
      <c r="W1303" s="87">
        <f>+(S1303/100)*R1303</f>
        <v>15698.232792982029</v>
      </c>
      <c r="Z1303" t="e">
        <v>#N/A</v>
      </c>
      <c r="AA1303" t="e">
        <v>#N/A</v>
      </c>
    </row>
    <row r="1304" spans="1:27">
      <c r="A1304" s="52" t="s">
        <v>2717</v>
      </c>
      <c r="B1304" s="52" t="s">
        <v>8</v>
      </c>
      <c r="C1304" s="52">
        <v>5444599</v>
      </c>
      <c r="D1304" s="52" t="s">
        <v>2718</v>
      </c>
      <c r="E1304" s="80">
        <f>+IF(F1304="x",1,0)+IF(G1304="x",0.25,0)+IF(H1304="x",1,0)+IF(I1304="x",0.3,0)</f>
        <v>2.25</v>
      </c>
      <c r="F1304" s="80" t="s">
        <v>3212</v>
      </c>
      <c r="G1304" s="80" t="s">
        <v>3212</v>
      </c>
      <c r="H1304" s="80" t="s">
        <v>3212</v>
      </c>
      <c r="I1304" s="85"/>
      <c r="J1304" s="48"/>
      <c r="K1304" s="48"/>
      <c r="L1304" s="89">
        <f>+L$5*E1304</f>
        <v>2687.2479711451756</v>
      </c>
      <c r="M1304" s="89">
        <f>+M$5*E1304</f>
        <v>762.95795085662758</v>
      </c>
      <c r="N1304" s="89">
        <f>+L1304+M1304</f>
        <v>3450.2059220018032</v>
      </c>
      <c r="O1304" s="89">
        <f>+O$5*E1304</f>
        <v>38147.897542831379</v>
      </c>
      <c r="P1304" s="73">
        <v>2.0499999999999998</v>
      </c>
      <c r="Q1304" s="48" t="s">
        <v>3228</v>
      </c>
      <c r="R1304" s="87">
        <v>756.98229449368</v>
      </c>
      <c r="S1304" s="87">
        <v>100</v>
      </c>
      <c r="T1304" s="87">
        <v>0.10713230073452</v>
      </c>
      <c r="U1304" s="87">
        <v>0.57245868444443004</v>
      </c>
      <c r="V1304" s="87">
        <v>0.32590591449775003</v>
      </c>
      <c r="W1304" s="87">
        <f>+(S1304/100)*R1304</f>
        <v>756.98229449368</v>
      </c>
      <c r="Z1304" t="e">
        <v>#N/A</v>
      </c>
      <c r="AA1304" t="e">
        <v>#N/A</v>
      </c>
    </row>
    <row r="1305" spans="1:27">
      <c r="A1305" s="52" t="s">
        <v>2757</v>
      </c>
      <c r="B1305" s="52" t="s">
        <v>8</v>
      </c>
      <c r="C1305" s="52">
        <v>5444621</v>
      </c>
      <c r="D1305" s="52" t="s">
        <v>2758</v>
      </c>
      <c r="E1305" s="80">
        <f>+IF(F1305="x",1,0)+IF(G1305="x",0.25,0)+IF(H1305="x",1,0)+IF(I1305="x",0.3,0)</f>
        <v>1</v>
      </c>
      <c r="F1305" s="85" t="s">
        <v>3212</v>
      </c>
      <c r="G1305" s="85"/>
      <c r="H1305" s="85"/>
      <c r="I1305" s="85"/>
      <c r="J1305" s="48"/>
      <c r="K1305" s="48"/>
      <c r="L1305" s="89">
        <f>+L$5*E1305</f>
        <v>1194.3324316200781</v>
      </c>
      <c r="M1305" s="89">
        <f>+M$5*E1305</f>
        <v>339.09242260294559</v>
      </c>
      <c r="N1305" s="89">
        <f>+L1305+M1305</f>
        <v>1533.4248542230237</v>
      </c>
      <c r="O1305" s="89">
        <f>+O$5*E1305</f>
        <v>16954.621130147279</v>
      </c>
      <c r="P1305" s="73" t="e">
        <v>#N/A</v>
      </c>
      <c r="Q1305" s="48" t="e">
        <v>#N/A</v>
      </c>
      <c r="R1305" s="87">
        <v>719.37884049782997</v>
      </c>
      <c r="S1305" s="87">
        <v>4.6779000000000002</v>
      </c>
      <c r="T1305" s="87">
        <v>9.2203170061111006E-2</v>
      </c>
      <c r="U1305" s="87">
        <v>0.13951380550861001</v>
      </c>
      <c r="V1305" s="87">
        <v>0.1127934043224</v>
      </c>
      <c r="W1305" s="87">
        <f>+(S1305/100)*R1305</f>
        <v>33.651822779647986</v>
      </c>
      <c r="Z1305" t="e">
        <v>#N/A</v>
      </c>
      <c r="AA1305" t="e">
        <v>#N/A</v>
      </c>
    </row>
    <row r="1306" spans="1:27">
      <c r="A1306" s="52" t="s">
        <v>2719</v>
      </c>
      <c r="B1306" s="52" t="s">
        <v>8</v>
      </c>
      <c r="C1306" s="52">
        <v>5444604</v>
      </c>
      <c r="D1306" s="52" t="s">
        <v>2720</v>
      </c>
      <c r="E1306" s="80">
        <f>+IF(F1306="x",1,0)+IF(G1306="x",0.25,0)+IF(H1306="x",1,0)+IF(I1306="x",0.3,0)</f>
        <v>2.25</v>
      </c>
      <c r="F1306" s="80" t="s">
        <v>3212</v>
      </c>
      <c r="G1306" s="80" t="s">
        <v>3212</v>
      </c>
      <c r="H1306" s="80" t="s">
        <v>3212</v>
      </c>
      <c r="I1306" s="85"/>
      <c r="J1306" s="48"/>
      <c r="K1306" s="48"/>
      <c r="L1306" s="89">
        <f>+L$5*E1306</f>
        <v>2687.2479711451756</v>
      </c>
      <c r="M1306" s="89">
        <f>+M$5*E1306</f>
        <v>762.95795085662758</v>
      </c>
      <c r="N1306" s="89">
        <f>+L1306+M1306</f>
        <v>3450.2059220018032</v>
      </c>
      <c r="O1306" s="89">
        <f>+O$5*E1306</f>
        <v>38147.897542831379</v>
      </c>
      <c r="P1306" s="73">
        <v>2.1070000000000002</v>
      </c>
      <c r="Q1306" s="48" t="s">
        <v>3228</v>
      </c>
      <c r="R1306" s="87">
        <v>844.79238600659005</v>
      </c>
      <c r="S1306" s="87">
        <v>100</v>
      </c>
      <c r="T1306" s="87">
        <v>0.10113961994648001</v>
      </c>
      <c r="U1306" s="87">
        <v>0.41538736224174</v>
      </c>
      <c r="V1306" s="87">
        <v>0.24969374636809</v>
      </c>
      <c r="W1306" s="87">
        <f>+(S1306/100)*R1306</f>
        <v>844.79238600659005</v>
      </c>
      <c r="Z1306" t="e">
        <v>#N/A</v>
      </c>
      <c r="AA1306" t="e">
        <v>#N/A</v>
      </c>
    </row>
    <row r="1307" spans="1:27">
      <c r="A1307" s="52" t="s">
        <v>2755</v>
      </c>
      <c r="B1307" s="52" t="s">
        <v>8</v>
      </c>
      <c r="C1307" s="52">
        <v>5444620</v>
      </c>
      <c r="D1307" s="52" t="s">
        <v>2756</v>
      </c>
      <c r="E1307" s="80">
        <f>+IF(F1307="x",1,0)+IF(G1307="x",0.25,0)+IF(H1307="x",1,0)+IF(I1307="x",0.3,0)</f>
        <v>1.25</v>
      </c>
      <c r="F1307" s="80" t="s">
        <v>3212</v>
      </c>
      <c r="G1307" s="80" t="s">
        <v>3212</v>
      </c>
      <c r="H1307" s="85"/>
      <c r="I1307" s="85"/>
      <c r="J1307" s="48"/>
      <c r="K1307" s="48"/>
      <c r="L1307" s="89">
        <f>+L$5*E1307</f>
        <v>1492.9155395250975</v>
      </c>
      <c r="M1307" s="89">
        <f>+M$5*E1307</f>
        <v>423.86552825368199</v>
      </c>
      <c r="N1307" s="89">
        <f>+L1307+M1307</f>
        <v>1916.7810677787795</v>
      </c>
      <c r="O1307" s="89">
        <f>+O$5*E1307</f>
        <v>21193.276412684099</v>
      </c>
      <c r="P1307" s="73">
        <v>2.444</v>
      </c>
      <c r="Q1307" s="48" t="s">
        <v>3228</v>
      </c>
      <c r="R1307" s="87">
        <v>599.53177699791001</v>
      </c>
      <c r="S1307" s="87">
        <v>70.327299999999994</v>
      </c>
      <c r="T1307" s="87">
        <v>0.10681689530610999</v>
      </c>
      <c r="U1307" s="87">
        <v>0.38573935627937</v>
      </c>
      <c r="V1307" s="87">
        <v>0.21058488940077999</v>
      </c>
      <c r="W1307" s="87">
        <f>+(S1307/100)*R1307</f>
        <v>421.63451140465111</v>
      </c>
      <c r="Z1307" t="e">
        <v>#N/A</v>
      </c>
      <c r="AA1307" t="e">
        <v>#N/A</v>
      </c>
    </row>
    <row r="1308" spans="1:27">
      <c r="A1308" s="52" t="s">
        <v>2721</v>
      </c>
      <c r="B1308" s="52" t="s">
        <v>8</v>
      </c>
      <c r="C1308" s="52">
        <v>5444605</v>
      </c>
      <c r="D1308" s="52" t="s">
        <v>2722</v>
      </c>
      <c r="E1308" s="80">
        <f>+IF(F1308="x",1,0)+IF(G1308="x",0.25,0)+IF(H1308="x",1,0)+IF(I1308="x",0.3,0)</f>
        <v>1.25</v>
      </c>
      <c r="F1308" s="85" t="s">
        <v>3212</v>
      </c>
      <c r="G1308" s="85" t="s">
        <v>3212</v>
      </c>
      <c r="H1308" s="85"/>
      <c r="I1308" s="85"/>
      <c r="J1308" s="48"/>
      <c r="K1308" s="48"/>
      <c r="L1308" s="89">
        <f>+L$5*E1308</f>
        <v>1492.9155395250975</v>
      </c>
      <c r="M1308" s="89">
        <f>+M$5*E1308</f>
        <v>423.86552825368199</v>
      </c>
      <c r="N1308" s="89">
        <f>+L1308+M1308</f>
        <v>1916.7810677787795</v>
      </c>
      <c r="O1308" s="89">
        <f>+O$5*E1308</f>
        <v>21193.276412684099</v>
      </c>
      <c r="P1308" s="73">
        <v>2.3109999999999999</v>
      </c>
      <c r="Q1308" s="48" t="s">
        <v>3228</v>
      </c>
      <c r="R1308" s="87">
        <v>1061.8888910008</v>
      </c>
      <c r="S1308" s="87">
        <v>32.476100000000002</v>
      </c>
      <c r="T1308" s="87">
        <v>3.7322834134102E-2</v>
      </c>
      <c r="U1308" s="87">
        <v>0.19944061338902</v>
      </c>
      <c r="V1308" s="87">
        <v>0.1167400005775</v>
      </c>
      <c r="W1308" s="87">
        <f>+(S1308/100)*R1308</f>
        <v>344.8600981303108</v>
      </c>
      <c r="Z1308" t="e">
        <v>#N/A</v>
      </c>
      <c r="AA1308" t="e">
        <v>#N/A</v>
      </c>
    </row>
    <row r="1309" spans="1:27">
      <c r="A1309" s="52" t="s">
        <v>2753</v>
      </c>
      <c r="B1309" s="52" t="s">
        <v>8</v>
      </c>
      <c r="C1309" s="52">
        <v>5444651</v>
      </c>
      <c r="D1309" s="52" t="s">
        <v>2754</v>
      </c>
      <c r="E1309" s="80">
        <f>+IF(F1309="x",1,0)+IF(G1309="x",0.25,0)+IF(H1309="x",1,0)+IF(I1309="x",0.3,0)</f>
        <v>1.25</v>
      </c>
      <c r="F1309" s="85" t="s">
        <v>3212</v>
      </c>
      <c r="G1309" s="85" t="s">
        <v>3212</v>
      </c>
      <c r="H1309" s="85"/>
      <c r="I1309" s="85"/>
      <c r="J1309" s="48"/>
      <c r="K1309" s="48"/>
      <c r="L1309" s="89">
        <f>+L$5*E1309</f>
        <v>1492.9155395250975</v>
      </c>
      <c r="M1309" s="89">
        <f>+M$5*E1309</f>
        <v>423.86552825368199</v>
      </c>
      <c r="N1309" s="89">
        <f>+L1309+M1309</f>
        <v>1916.7810677787795</v>
      </c>
      <c r="O1309" s="89">
        <f>+O$5*E1309</f>
        <v>21193.276412684099</v>
      </c>
      <c r="P1309" s="73" t="e">
        <v>#N/A</v>
      </c>
      <c r="Q1309" s="48" t="e">
        <v>#N/A</v>
      </c>
      <c r="R1309" s="87">
        <v>2422.0669599995999</v>
      </c>
      <c r="S1309" s="87">
        <v>6.4565000000000001</v>
      </c>
      <c r="T1309" s="87">
        <v>2.5232338812201998E-3</v>
      </c>
      <c r="U1309" s="87">
        <v>0.16790018975734999</v>
      </c>
      <c r="V1309" s="87">
        <v>6.8261527956681001E-2</v>
      </c>
      <c r="W1309" s="87">
        <f>+(S1309/100)*R1309</f>
        <v>156.38075327237416</v>
      </c>
      <c r="Z1309" t="e">
        <v>#N/A</v>
      </c>
      <c r="AA1309" t="e">
        <v>#N/A</v>
      </c>
    </row>
    <row r="1310" spans="1:27">
      <c r="A1310" s="51" t="s">
        <v>2725</v>
      </c>
      <c r="B1310" s="51" t="s">
        <v>8</v>
      </c>
      <c r="C1310" s="51">
        <v>5444606</v>
      </c>
      <c r="D1310" s="51" t="s">
        <v>2726</v>
      </c>
      <c r="E1310" s="80">
        <f>+IF(F1310="x",1,0)+IF(G1310="x",0.25,0)+IF(H1310="x",1,0)+IF(I1310="x",0.3,0)</f>
        <v>1</v>
      </c>
      <c r="F1310" s="85" t="s">
        <v>3212</v>
      </c>
      <c r="G1310" s="85"/>
      <c r="H1310" s="85"/>
      <c r="I1310" s="85"/>
      <c r="J1310" s="48"/>
      <c r="K1310" s="48"/>
      <c r="L1310" s="89">
        <f>+L$5*E1310</f>
        <v>1194.3324316200781</v>
      </c>
      <c r="M1310" s="89">
        <f>+M$5*E1310</f>
        <v>339.09242260294559</v>
      </c>
      <c r="N1310" s="89">
        <f>+L1310+M1310</f>
        <v>1533.4248542230237</v>
      </c>
      <c r="O1310" s="89">
        <f>+O$5*E1310</f>
        <v>16954.621130147279</v>
      </c>
      <c r="P1310" s="73" t="e">
        <v>#N/A</v>
      </c>
      <c r="Q1310" s="48" t="e">
        <v>#N/A</v>
      </c>
      <c r="R1310" s="87">
        <v>1183.7283409900001</v>
      </c>
      <c r="S1310" s="87">
        <v>0</v>
      </c>
      <c r="T1310" s="87">
        <v>0</v>
      </c>
      <c r="U1310" s="87">
        <v>0</v>
      </c>
      <c r="V1310" s="87">
        <v>0</v>
      </c>
      <c r="W1310" s="87">
        <f>+(S1310/100)*R1310</f>
        <v>0</v>
      </c>
      <c r="Z1310" t="e">
        <v>#N/A</v>
      </c>
      <c r="AA1310" t="e">
        <v>#N/A</v>
      </c>
    </row>
    <row r="1311" spans="1:27">
      <c r="A1311" s="51" t="s">
        <v>2727</v>
      </c>
      <c r="B1311" s="51" t="s">
        <v>8</v>
      </c>
      <c r="C1311" s="51">
        <v>5444608</v>
      </c>
      <c r="D1311" s="51" t="s">
        <v>2728</v>
      </c>
      <c r="E1311" s="80">
        <f>+IF(F1311="x",1,0)+IF(G1311="x",0.25,0)+IF(H1311="x",1,0)+IF(I1311="x",0.3,0)</f>
        <v>1</v>
      </c>
      <c r="F1311" s="85" t="s">
        <v>3212</v>
      </c>
      <c r="G1311" s="85"/>
      <c r="H1311" s="85"/>
      <c r="I1311" s="85"/>
      <c r="J1311" s="48"/>
      <c r="K1311" s="48"/>
      <c r="L1311" s="89">
        <f>+L$5*E1311</f>
        <v>1194.3324316200781</v>
      </c>
      <c r="M1311" s="89">
        <f>+M$5*E1311</f>
        <v>339.09242260294559</v>
      </c>
      <c r="N1311" s="89">
        <f>+L1311+M1311</f>
        <v>1533.4248542230237</v>
      </c>
      <c r="O1311" s="89">
        <f>+O$5*E1311</f>
        <v>16954.621130147279</v>
      </c>
      <c r="P1311" s="73" t="e">
        <v>#N/A</v>
      </c>
      <c r="Q1311" s="48" t="e">
        <v>#N/A</v>
      </c>
      <c r="R1311" s="87">
        <v>772.49940650479004</v>
      </c>
      <c r="S1311" s="87">
        <v>0</v>
      </c>
      <c r="T1311" s="87">
        <v>0</v>
      </c>
      <c r="U1311" s="87">
        <v>0</v>
      </c>
      <c r="V1311" s="87">
        <v>0</v>
      </c>
      <c r="W1311" s="87">
        <f>+(S1311/100)*R1311</f>
        <v>0</v>
      </c>
      <c r="Z1311" t="e">
        <v>#N/A</v>
      </c>
      <c r="AA1311" t="e">
        <v>#N/A</v>
      </c>
    </row>
    <row r="1312" spans="1:27">
      <c r="A1312" s="51" t="s">
        <v>2731</v>
      </c>
      <c r="B1312" s="51" t="s">
        <v>8</v>
      </c>
      <c r="C1312" s="51">
        <v>5444607</v>
      </c>
      <c r="D1312" s="51" t="s">
        <v>2732</v>
      </c>
      <c r="E1312" s="80">
        <f>+IF(F1312="x",1,0)+IF(G1312="x",0.25,0)+IF(H1312="x",1,0)+IF(I1312="x",0.3,0)</f>
        <v>1</v>
      </c>
      <c r="F1312" s="85" t="s">
        <v>3212</v>
      </c>
      <c r="G1312" s="85"/>
      <c r="H1312" s="85"/>
      <c r="I1312" s="85"/>
      <c r="J1312" s="48"/>
      <c r="K1312" s="48"/>
      <c r="L1312" s="89">
        <f>+L$5*E1312</f>
        <v>1194.3324316200781</v>
      </c>
      <c r="M1312" s="89">
        <f>+M$5*E1312</f>
        <v>339.09242260294559</v>
      </c>
      <c r="N1312" s="89">
        <f>+L1312+M1312</f>
        <v>1533.4248542230237</v>
      </c>
      <c r="O1312" s="89">
        <f>+O$5*E1312</f>
        <v>16954.621130147279</v>
      </c>
      <c r="P1312" s="73" t="e">
        <v>#N/A</v>
      </c>
      <c r="Q1312" s="48" t="e">
        <v>#N/A</v>
      </c>
      <c r="R1312" s="87">
        <v>825.56933450047995</v>
      </c>
      <c r="S1312" s="87">
        <v>0</v>
      </c>
      <c r="T1312" s="87">
        <v>0</v>
      </c>
      <c r="U1312" s="87">
        <v>0</v>
      </c>
      <c r="V1312" s="87">
        <v>0</v>
      </c>
      <c r="W1312" s="87">
        <f>+(S1312/100)*R1312</f>
        <v>0</v>
      </c>
      <c r="Z1312" t="e">
        <v>#N/A</v>
      </c>
      <c r="AA1312" t="e">
        <v>#N/A</v>
      </c>
    </row>
    <row r="1313" spans="1:27">
      <c r="A1313" s="51" t="s">
        <v>2812</v>
      </c>
      <c r="B1313" s="51" t="s">
        <v>8</v>
      </c>
      <c r="C1313" s="51">
        <v>5444646</v>
      </c>
      <c r="D1313" s="51" t="s">
        <v>2811</v>
      </c>
      <c r="E1313" s="80">
        <f>+IF(F1313="x",1,0)+IF(G1313="x",0.25,0)+IF(H1313="x",1,0)+IF(I1313="x",0.3,0)</f>
        <v>1</v>
      </c>
      <c r="F1313" s="85" t="s">
        <v>3212</v>
      </c>
      <c r="G1313" s="85"/>
      <c r="H1313" s="85"/>
      <c r="I1313" s="85"/>
      <c r="J1313" s="48"/>
      <c r="K1313" s="48"/>
      <c r="L1313" s="89">
        <f>+L$5*E1313</f>
        <v>1194.3324316200781</v>
      </c>
      <c r="M1313" s="89">
        <f>+M$5*E1313</f>
        <v>339.09242260294559</v>
      </c>
      <c r="N1313" s="89">
        <f>+L1313+M1313</f>
        <v>1533.4248542230237</v>
      </c>
      <c r="O1313" s="89">
        <f>+O$5*E1313</f>
        <v>16954.621130147279</v>
      </c>
      <c r="P1313" s="73" t="e">
        <v>#N/A</v>
      </c>
      <c r="Q1313" s="48" t="e">
        <v>#N/A</v>
      </c>
      <c r="R1313" s="87">
        <v>347.75336100099997</v>
      </c>
      <c r="S1313" s="87">
        <v>0</v>
      </c>
      <c r="T1313" s="87">
        <v>0</v>
      </c>
      <c r="U1313" s="87">
        <v>0</v>
      </c>
      <c r="V1313" s="87">
        <v>0</v>
      </c>
      <c r="W1313" s="87">
        <f>+(S1313/100)*R1313</f>
        <v>0</v>
      </c>
      <c r="Z1313" t="e">
        <v>#N/A</v>
      </c>
      <c r="AA1313" t="e">
        <v>#N/A</v>
      </c>
    </row>
    <row r="1314" spans="1:27">
      <c r="A1314" s="51" t="s">
        <v>2810</v>
      </c>
      <c r="B1314" s="51" t="s">
        <v>8</v>
      </c>
      <c r="C1314" s="51">
        <v>5444645</v>
      </c>
      <c r="D1314" s="51" t="s">
        <v>2811</v>
      </c>
      <c r="E1314" s="80">
        <f>+IF(F1314="x",1,0)+IF(G1314="x",0.25,0)+IF(H1314="x",1,0)+IF(I1314="x",0.3,0)</f>
        <v>1</v>
      </c>
      <c r="F1314" s="85" t="s">
        <v>3212</v>
      </c>
      <c r="G1314" s="85"/>
      <c r="H1314" s="85"/>
      <c r="I1314" s="85"/>
      <c r="J1314" s="48"/>
      <c r="K1314" s="48"/>
      <c r="L1314" s="89">
        <f>+L$5*E1314</f>
        <v>1194.3324316200781</v>
      </c>
      <c r="M1314" s="89">
        <f>+M$5*E1314</f>
        <v>339.09242260294559</v>
      </c>
      <c r="N1314" s="89">
        <f>+L1314+M1314</f>
        <v>1533.4248542230237</v>
      </c>
      <c r="O1314" s="89">
        <f>+O$5*E1314</f>
        <v>16954.621130147279</v>
      </c>
      <c r="P1314" s="73" t="e">
        <v>#N/A</v>
      </c>
      <c r="Q1314" s="48" t="e">
        <v>#N/A</v>
      </c>
      <c r="R1314" s="87">
        <v>362.9843975</v>
      </c>
      <c r="S1314" s="87">
        <v>0</v>
      </c>
      <c r="T1314" s="87">
        <v>0</v>
      </c>
      <c r="U1314" s="87">
        <v>0</v>
      </c>
      <c r="V1314" s="87">
        <v>0</v>
      </c>
      <c r="W1314" s="87">
        <f>+(S1314/100)*R1314</f>
        <v>0</v>
      </c>
      <c r="Z1314" t="e">
        <v>#N/A</v>
      </c>
      <c r="AA1314" t="e">
        <v>#N/A</v>
      </c>
    </row>
    <row r="1315" spans="1:27">
      <c r="A1315" s="51" t="s">
        <v>2808</v>
      </c>
      <c r="B1315" s="51" t="s">
        <v>8</v>
      </c>
      <c r="C1315" s="51">
        <v>5444643</v>
      </c>
      <c r="D1315" s="51" t="s">
        <v>2734</v>
      </c>
      <c r="E1315" s="80">
        <f>+IF(F1315="x",1,0)+IF(G1315="x",0.25,0)+IF(H1315="x",1,0)+IF(I1315="x",0.3,0)</f>
        <v>1</v>
      </c>
      <c r="F1315" s="85" t="s">
        <v>3212</v>
      </c>
      <c r="G1315" s="85"/>
      <c r="H1315" s="85"/>
      <c r="I1315" s="85"/>
      <c r="J1315" s="48"/>
      <c r="K1315" s="48"/>
      <c r="L1315" s="89">
        <f>+L$5*E1315</f>
        <v>1194.3324316200781</v>
      </c>
      <c r="M1315" s="89">
        <f>+M$5*E1315</f>
        <v>339.09242260294559</v>
      </c>
      <c r="N1315" s="89">
        <f>+L1315+M1315</f>
        <v>1533.4248542230237</v>
      </c>
      <c r="O1315" s="89">
        <f>+O$5*E1315</f>
        <v>16954.621130147279</v>
      </c>
      <c r="P1315" s="73" t="e">
        <v>#N/A</v>
      </c>
      <c r="Q1315" s="48" t="e">
        <v>#N/A</v>
      </c>
      <c r="R1315" s="87">
        <v>335.75197299654002</v>
      </c>
      <c r="S1315" s="87">
        <v>0</v>
      </c>
      <c r="T1315" s="87">
        <v>0</v>
      </c>
      <c r="U1315" s="87">
        <v>0</v>
      </c>
      <c r="V1315" s="87">
        <v>0</v>
      </c>
      <c r="W1315" s="87">
        <f>+(S1315/100)*R1315</f>
        <v>0</v>
      </c>
      <c r="Z1315" t="e">
        <v>#N/A</v>
      </c>
      <c r="AA1315" t="e">
        <v>#N/A</v>
      </c>
    </row>
    <row r="1316" spans="1:27">
      <c r="A1316" s="51" t="s">
        <v>2809</v>
      </c>
      <c r="B1316" s="51" t="s">
        <v>8</v>
      </c>
      <c r="C1316" s="51">
        <v>5444644</v>
      </c>
      <c r="D1316" s="51" t="s">
        <v>2734</v>
      </c>
      <c r="E1316" s="80">
        <f>+IF(F1316="x",1,0)+IF(G1316="x",0.25,0)+IF(H1316="x",1,0)+IF(I1316="x",0.3,0)</f>
        <v>1</v>
      </c>
      <c r="F1316" s="85" t="s">
        <v>3212</v>
      </c>
      <c r="G1316" s="85"/>
      <c r="H1316" s="85"/>
      <c r="I1316" s="85"/>
      <c r="J1316" s="48"/>
      <c r="K1316" s="48"/>
      <c r="L1316" s="89">
        <f>+L$5*E1316</f>
        <v>1194.3324316200781</v>
      </c>
      <c r="M1316" s="89">
        <f>+M$5*E1316</f>
        <v>339.09242260294559</v>
      </c>
      <c r="N1316" s="89">
        <f>+L1316+M1316</f>
        <v>1533.4248542230237</v>
      </c>
      <c r="O1316" s="89">
        <f>+O$5*E1316</f>
        <v>16954.621130147279</v>
      </c>
      <c r="P1316" s="73" t="e">
        <v>#N/A</v>
      </c>
      <c r="Q1316" s="48" t="e">
        <v>#N/A</v>
      </c>
      <c r="R1316" s="87">
        <v>401.78118649971998</v>
      </c>
      <c r="S1316" s="87">
        <v>0</v>
      </c>
      <c r="T1316" s="87">
        <v>0</v>
      </c>
      <c r="U1316" s="87">
        <v>0</v>
      </c>
      <c r="V1316" s="87">
        <v>0</v>
      </c>
      <c r="W1316" s="87">
        <f>+(S1316/100)*R1316</f>
        <v>0</v>
      </c>
      <c r="Z1316" t="e">
        <v>#N/A</v>
      </c>
      <c r="AA1316" t="e">
        <v>#N/A</v>
      </c>
    </row>
    <row r="1317" spans="1:27">
      <c r="A1317" s="51" t="s">
        <v>2733</v>
      </c>
      <c r="B1317" s="51" t="s">
        <v>8</v>
      </c>
      <c r="C1317" s="51">
        <v>5444615</v>
      </c>
      <c r="D1317" s="51" t="s">
        <v>2734</v>
      </c>
      <c r="E1317" s="80">
        <f>+IF(F1317="x",1,0)+IF(G1317="x",0.25,0)+IF(H1317="x",1,0)+IF(I1317="x",0.3,0)</f>
        <v>1</v>
      </c>
      <c r="F1317" s="85" t="s">
        <v>3212</v>
      </c>
      <c r="G1317" s="85"/>
      <c r="H1317" s="85"/>
      <c r="I1317" s="85"/>
      <c r="J1317" s="48"/>
      <c r="K1317" s="48"/>
      <c r="L1317" s="89">
        <f>+L$5*E1317</f>
        <v>1194.3324316200781</v>
      </c>
      <c r="M1317" s="89">
        <f>+M$5*E1317</f>
        <v>339.09242260294559</v>
      </c>
      <c r="N1317" s="89">
        <f>+L1317+M1317</f>
        <v>1533.4248542230237</v>
      </c>
      <c r="O1317" s="89">
        <f>+O$5*E1317</f>
        <v>16954.621130147279</v>
      </c>
      <c r="P1317" s="73" t="e">
        <v>#N/A</v>
      </c>
      <c r="Q1317" s="48" t="e">
        <v>#N/A</v>
      </c>
      <c r="R1317" s="87">
        <v>405.78428749602</v>
      </c>
      <c r="S1317" s="87">
        <v>0</v>
      </c>
      <c r="T1317" s="87">
        <v>0</v>
      </c>
      <c r="U1317" s="87">
        <v>0</v>
      </c>
      <c r="V1317" s="87">
        <v>0</v>
      </c>
      <c r="W1317" s="87">
        <f>+(S1317/100)*R1317</f>
        <v>0</v>
      </c>
      <c r="Z1317" t="e">
        <v>#N/A</v>
      </c>
      <c r="AA1317" t="e">
        <v>#N/A</v>
      </c>
    </row>
    <row r="1318" spans="1:27">
      <c r="A1318" s="52" t="s">
        <v>2735</v>
      </c>
      <c r="B1318" s="52" t="s">
        <v>8</v>
      </c>
      <c r="C1318" s="52">
        <v>5444609</v>
      </c>
      <c r="D1318" s="52" t="s">
        <v>2736</v>
      </c>
      <c r="E1318" s="80">
        <f>+IF(F1318="x",1,0)+IF(G1318="x",0.25,0)+IF(H1318="x",1,0)+IF(I1318="x",0.3,0)</f>
        <v>1.25</v>
      </c>
      <c r="F1318" s="85" t="s">
        <v>3212</v>
      </c>
      <c r="G1318" s="85" t="s">
        <v>3212</v>
      </c>
      <c r="H1318" s="85"/>
      <c r="I1318" s="85"/>
      <c r="J1318" s="48"/>
      <c r="K1318" s="48"/>
      <c r="L1318" s="89">
        <f>+L$5*E1318</f>
        <v>1492.9155395250975</v>
      </c>
      <c r="M1318" s="89">
        <f>+M$5*E1318</f>
        <v>423.86552825368199</v>
      </c>
      <c r="N1318" s="89">
        <f>+L1318+M1318</f>
        <v>1916.7810677787795</v>
      </c>
      <c r="O1318" s="89">
        <f>+O$5*E1318</f>
        <v>21193.276412684099</v>
      </c>
      <c r="P1318" s="72">
        <v>2.4380000000000002</v>
      </c>
      <c r="Q1318" s="48" t="e">
        <v>#N/A</v>
      </c>
      <c r="R1318" s="87">
        <v>896.23331950413001</v>
      </c>
      <c r="S1318" s="87">
        <v>17.1708</v>
      </c>
      <c r="T1318" s="87">
        <v>5.0464674830436998E-2</v>
      </c>
      <c r="U1318" s="87">
        <v>0.13446733355522</v>
      </c>
      <c r="V1318" s="87">
        <v>8.4348985304435006E-2</v>
      </c>
      <c r="W1318" s="87">
        <f>+(S1318/100)*R1318</f>
        <v>153.89043082541517</v>
      </c>
      <c r="Z1318">
        <v>2.4380000000000002</v>
      </c>
      <c r="AA1318" t="s">
        <v>3228</v>
      </c>
    </row>
    <row r="1319" spans="1:27">
      <c r="A1319" s="52" t="s">
        <v>2723</v>
      </c>
      <c r="B1319" s="52" t="s">
        <v>8</v>
      </c>
      <c r="C1319" s="52">
        <v>5444600</v>
      </c>
      <c r="D1319" s="52" t="s">
        <v>2724</v>
      </c>
      <c r="E1319" s="80">
        <f>+IF(F1319="x",1,0)+IF(G1319="x",0.25,0)+IF(H1319="x",1,0)+IF(I1319="x",0.3,0)</f>
        <v>1.25</v>
      </c>
      <c r="F1319" s="80" t="s">
        <v>3212</v>
      </c>
      <c r="G1319" s="80" t="s">
        <v>3212</v>
      </c>
      <c r="H1319" s="85"/>
      <c r="I1319" s="85"/>
      <c r="J1319" s="48"/>
      <c r="K1319" s="48"/>
      <c r="L1319" s="89">
        <f>+L$5*E1319</f>
        <v>1492.9155395250975</v>
      </c>
      <c r="M1319" s="89">
        <f>+M$5*E1319</f>
        <v>423.86552825368199</v>
      </c>
      <c r="N1319" s="89">
        <f>+L1319+M1319</f>
        <v>1916.7810677787795</v>
      </c>
      <c r="O1319" s="89">
        <f>+O$5*E1319</f>
        <v>21193.276412684099</v>
      </c>
      <c r="P1319" s="73">
        <v>2.3170000000000002</v>
      </c>
      <c r="Q1319" s="48" t="s">
        <v>3228</v>
      </c>
      <c r="R1319" s="87">
        <v>788.70888549427002</v>
      </c>
      <c r="S1319" s="87">
        <v>100</v>
      </c>
      <c r="T1319" s="87">
        <v>9.9983140826225003E-2</v>
      </c>
      <c r="U1319" s="87">
        <v>0.43305000662804</v>
      </c>
      <c r="V1319" s="87">
        <v>0.18704784822104001</v>
      </c>
      <c r="W1319" s="87">
        <f>+(S1319/100)*R1319</f>
        <v>788.70888549427002</v>
      </c>
      <c r="Z1319" t="e">
        <v>#N/A</v>
      </c>
      <c r="AA1319" t="e">
        <v>#N/A</v>
      </c>
    </row>
    <row r="1320" spans="1:27">
      <c r="A1320" s="52" t="s">
        <v>2737</v>
      </c>
      <c r="B1320" s="52" t="s">
        <v>8</v>
      </c>
      <c r="C1320" s="52">
        <v>5444613</v>
      </c>
      <c r="D1320" s="52" t="s">
        <v>2738</v>
      </c>
      <c r="E1320" s="80">
        <f>+IF(F1320="x",1,0)+IF(G1320="x",0.25,0)+IF(H1320="x",1,0)+IF(I1320="x",0.3,0)</f>
        <v>2.25</v>
      </c>
      <c r="F1320" s="80" t="s">
        <v>3212</v>
      </c>
      <c r="G1320" s="80" t="s">
        <v>3212</v>
      </c>
      <c r="H1320" s="80" t="s">
        <v>3212</v>
      </c>
      <c r="I1320" s="85"/>
      <c r="J1320" s="48"/>
      <c r="K1320" s="48"/>
      <c r="L1320" s="89">
        <f>+L$5*E1320</f>
        <v>2687.2479711451756</v>
      </c>
      <c r="M1320" s="89">
        <f>+M$5*E1320</f>
        <v>762.95795085662758</v>
      </c>
      <c r="N1320" s="89">
        <f>+L1320+M1320</f>
        <v>3450.2059220018032</v>
      </c>
      <c r="O1320" s="89">
        <f>+O$5*E1320</f>
        <v>38147.897542831379</v>
      </c>
      <c r="P1320" s="73">
        <v>2.0430000000000001</v>
      </c>
      <c r="Q1320" s="48" t="s">
        <v>3228</v>
      </c>
      <c r="R1320" s="87">
        <v>600.50782948942003</v>
      </c>
      <c r="S1320" s="87">
        <v>100</v>
      </c>
      <c r="T1320" s="87">
        <v>0.22130863368511</v>
      </c>
      <c r="U1320" s="87">
        <v>0.39446556568146002</v>
      </c>
      <c r="V1320" s="87">
        <v>0.29795592669295001</v>
      </c>
      <c r="W1320" s="87">
        <f>+(S1320/100)*R1320</f>
        <v>600.50782948942003</v>
      </c>
      <c r="Z1320" t="e">
        <v>#N/A</v>
      </c>
      <c r="AA1320" t="e">
        <v>#N/A</v>
      </c>
    </row>
    <row r="1321" spans="1:27">
      <c r="A1321" s="52" t="s">
        <v>2739</v>
      </c>
      <c r="B1321" s="52" t="s">
        <v>8</v>
      </c>
      <c r="C1321" s="52">
        <v>5444614</v>
      </c>
      <c r="D1321" s="52" t="s">
        <v>2740</v>
      </c>
      <c r="E1321" s="80">
        <f>+IF(F1321="x",1,0)+IF(G1321="x",0.25,0)+IF(H1321="x",1,0)+IF(I1321="x",0.3,0)</f>
        <v>2.25</v>
      </c>
      <c r="F1321" s="80" t="s">
        <v>3212</v>
      </c>
      <c r="G1321" s="80" t="s">
        <v>3212</v>
      </c>
      <c r="H1321" s="80" t="s">
        <v>3212</v>
      </c>
      <c r="I1321" s="85"/>
      <c r="J1321" s="48"/>
      <c r="K1321" s="48"/>
      <c r="L1321" s="89">
        <f>+L$5*E1321</f>
        <v>2687.2479711451756</v>
      </c>
      <c r="M1321" s="89">
        <f>+M$5*E1321</f>
        <v>762.95795085662758</v>
      </c>
      <c r="N1321" s="89">
        <f>+L1321+M1321</f>
        <v>3450.2059220018032</v>
      </c>
      <c r="O1321" s="89">
        <f>+O$5*E1321</f>
        <v>38147.897542831379</v>
      </c>
      <c r="P1321" s="73">
        <v>2.08</v>
      </c>
      <c r="Q1321" s="48" t="s">
        <v>3228</v>
      </c>
      <c r="R1321" s="87">
        <v>658.76301900532997</v>
      </c>
      <c r="S1321" s="87">
        <v>100</v>
      </c>
      <c r="T1321" s="87">
        <v>0.11680469661951</v>
      </c>
      <c r="U1321" s="87">
        <v>0.33863899111748003</v>
      </c>
      <c r="V1321" s="87">
        <v>0.20552170769525999</v>
      </c>
      <c r="W1321" s="87">
        <f>+(S1321/100)*R1321</f>
        <v>658.76301900532997</v>
      </c>
      <c r="Z1321" t="e">
        <v>#N/A</v>
      </c>
      <c r="AA1321" t="e">
        <v>#N/A</v>
      </c>
    </row>
    <row r="1322" spans="1:27">
      <c r="A1322" s="52" t="s">
        <v>2741</v>
      </c>
      <c r="B1322" s="52" t="s">
        <v>8</v>
      </c>
      <c r="C1322" s="52">
        <v>5444610</v>
      </c>
      <c r="D1322" s="52" t="s">
        <v>2742</v>
      </c>
      <c r="E1322" s="80">
        <f>+IF(F1322="x",1,0)+IF(G1322="x",0.25,0)+IF(H1322="x",1,0)+IF(I1322="x",0.3,0)</f>
        <v>2.25</v>
      </c>
      <c r="F1322" s="85" t="s">
        <v>3212</v>
      </c>
      <c r="G1322" s="85" t="s">
        <v>3212</v>
      </c>
      <c r="H1322" s="85" t="s">
        <v>3212</v>
      </c>
      <c r="I1322" s="85"/>
      <c r="J1322" s="48"/>
      <c r="K1322" s="48"/>
      <c r="L1322" s="89">
        <f>+L$5*E1322</f>
        <v>2687.2479711451756</v>
      </c>
      <c r="M1322" s="89">
        <f>+M$5*E1322</f>
        <v>762.95795085662758</v>
      </c>
      <c r="N1322" s="89">
        <f>+L1322+M1322</f>
        <v>3450.2059220018032</v>
      </c>
      <c r="O1322" s="89">
        <f>+O$5*E1322</f>
        <v>38147.897542831379</v>
      </c>
      <c r="P1322" s="73">
        <v>2.1360000000000001</v>
      </c>
      <c r="Q1322" s="48" t="s">
        <v>3228</v>
      </c>
      <c r="R1322" s="87">
        <v>810.60992350335005</v>
      </c>
      <c r="S1322" s="87">
        <v>32.707099999999997</v>
      </c>
      <c r="T1322" s="87">
        <v>2.4286124855279999E-2</v>
      </c>
      <c r="U1322" s="87">
        <v>0.14771431684493999</v>
      </c>
      <c r="V1322" s="87">
        <v>7.8679875637857999E-2</v>
      </c>
      <c r="W1322" s="87">
        <f>+(S1322/100)*R1322</f>
        <v>265.12699829016418</v>
      </c>
      <c r="Z1322" t="e">
        <v>#N/A</v>
      </c>
      <c r="AA1322" t="e">
        <v>#N/A</v>
      </c>
    </row>
    <row r="1323" spans="1:27">
      <c r="A1323" s="52" t="s">
        <v>2743</v>
      </c>
      <c r="B1323" s="52" t="s">
        <v>8</v>
      </c>
      <c r="C1323" s="52">
        <v>5444611</v>
      </c>
      <c r="D1323" s="52" t="s">
        <v>2744</v>
      </c>
      <c r="E1323" s="80">
        <f>+IF(F1323="x",1,0)+IF(G1323="x",0.25,0)+IF(H1323="x",1,0)+IF(I1323="x",0.3,0)</f>
        <v>1.25</v>
      </c>
      <c r="F1323" s="80" t="s">
        <v>3212</v>
      </c>
      <c r="G1323" s="80" t="s">
        <v>3212</v>
      </c>
      <c r="H1323" s="85"/>
      <c r="I1323" s="85"/>
      <c r="J1323" s="48"/>
      <c r="K1323" s="48"/>
      <c r="L1323" s="89">
        <f>+L$5*E1323</f>
        <v>1492.9155395250975</v>
      </c>
      <c r="M1323" s="89">
        <f>+M$5*E1323</f>
        <v>423.86552825368199</v>
      </c>
      <c r="N1323" s="89">
        <f>+L1323+M1323</f>
        <v>1916.7810677787795</v>
      </c>
      <c r="O1323" s="89">
        <f>+O$5*E1323</f>
        <v>21193.276412684099</v>
      </c>
      <c r="P1323" s="73">
        <v>2.2530000000000001</v>
      </c>
      <c r="Q1323" s="48" t="s">
        <v>3228</v>
      </c>
      <c r="R1323" s="87">
        <v>792.28680250473997</v>
      </c>
      <c r="S1323" s="87">
        <v>65.498599999999996</v>
      </c>
      <c r="T1323" s="87">
        <v>2.2393699735402998E-2</v>
      </c>
      <c r="U1323" s="87">
        <v>0.20963867008685999</v>
      </c>
      <c r="V1323" s="87">
        <v>0.11500443666931</v>
      </c>
      <c r="W1323" s="87">
        <f>+(S1323/100)*R1323</f>
        <v>518.93676362536962</v>
      </c>
      <c r="Z1323" t="e">
        <v>#N/A</v>
      </c>
      <c r="AA1323" t="e">
        <v>#N/A</v>
      </c>
    </row>
    <row r="1324" spans="1:27">
      <c r="A1324" s="52" t="s">
        <v>2745</v>
      </c>
      <c r="B1324" s="52" t="s">
        <v>8</v>
      </c>
      <c r="C1324" s="52">
        <v>5444612</v>
      </c>
      <c r="D1324" s="52" t="s">
        <v>2746</v>
      </c>
      <c r="E1324" s="80">
        <f>+IF(F1324="x",1,0)+IF(G1324="x",0.25,0)+IF(H1324="x",1,0)+IF(I1324="x",0.3,0)</f>
        <v>2.25</v>
      </c>
      <c r="F1324" s="80" t="s">
        <v>3212</v>
      </c>
      <c r="G1324" s="80" t="s">
        <v>3212</v>
      </c>
      <c r="H1324" s="80" t="s">
        <v>3212</v>
      </c>
      <c r="I1324" s="85"/>
      <c r="J1324" s="48"/>
      <c r="K1324" s="48"/>
      <c r="L1324" s="89">
        <f>+L$5*E1324</f>
        <v>2687.2479711451756</v>
      </c>
      <c r="M1324" s="89">
        <f>+M$5*E1324</f>
        <v>762.95795085662758</v>
      </c>
      <c r="N1324" s="89">
        <f>+L1324+M1324</f>
        <v>3450.2059220018032</v>
      </c>
      <c r="O1324" s="89">
        <f>+O$5*E1324</f>
        <v>38147.897542831379</v>
      </c>
      <c r="P1324" s="73">
        <v>2.1059999999999999</v>
      </c>
      <c r="Q1324" s="48" t="s">
        <v>3228</v>
      </c>
      <c r="R1324" s="87">
        <v>925.37241949262</v>
      </c>
      <c r="S1324" s="87">
        <v>100</v>
      </c>
      <c r="T1324" s="87">
        <v>0.11690983176231</v>
      </c>
      <c r="U1324" s="87">
        <v>0.37322834134102001</v>
      </c>
      <c r="V1324" s="87">
        <v>0.23352204938244001</v>
      </c>
      <c r="W1324" s="87">
        <f>+(S1324/100)*R1324</f>
        <v>925.37241949262</v>
      </c>
      <c r="Z1324" t="e">
        <v>#N/A</v>
      </c>
      <c r="AA1324" t="e">
        <v>#N/A</v>
      </c>
    </row>
    <row r="1325" spans="1:27">
      <c r="A1325" s="52" t="s">
        <v>2747</v>
      </c>
      <c r="B1325" s="52" t="s">
        <v>8</v>
      </c>
      <c r="C1325" s="52">
        <v>5444616</v>
      </c>
      <c r="D1325" s="52" t="s">
        <v>2748</v>
      </c>
      <c r="E1325" s="80">
        <f>+IF(F1325="x",1,0)+IF(G1325="x",0.25,0)+IF(H1325="x",1,0)+IF(I1325="x",0.3,0)</f>
        <v>1</v>
      </c>
      <c r="F1325" s="85" t="s">
        <v>3212</v>
      </c>
      <c r="G1325" s="85"/>
      <c r="H1325" s="85"/>
      <c r="I1325" s="85"/>
      <c r="J1325" s="48"/>
      <c r="K1325" s="48"/>
      <c r="L1325" s="89">
        <f>+L$5*E1325</f>
        <v>1194.3324316200781</v>
      </c>
      <c r="M1325" s="89">
        <f>+M$5*E1325</f>
        <v>339.09242260294559</v>
      </c>
      <c r="N1325" s="89">
        <f>+L1325+M1325</f>
        <v>1533.4248542230237</v>
      </c>
      <c r="O1325" s="89">
        <f>+O$5*E1325</f>
        <v>16954.621130147279</v>
      </c>
      <c r="P1325" s="73" t="e">
        <v>#N/A</v>
      </c>
      <c r="Q1325" s="48" t="e">
        <v>#N/A</v>
      </c>
      <c r="R1325" s="87">
        <v>701.55653050455999</v>
      </c>
      <c r="S1325" s="87">
        <v>3.2873999999999999</v>
      </c>
      <c r="T1325" s="87">
        <v>0.12511034309864</v>
      </c>
      <c r="U1325" s="87">
        <v>0.14329865574837</v>
      </c>
      <c r="V1325" s="87">
        <v>0.13344752937554999</v>
      </c>
      <c r="W1325" s="87">
        <f>+(S1325/100)*R1325</f>
        <v>23.062969383806905</v>
      </c>
      <c r="Z1325" t="e">
        <v>#N/A</v>
      </c>
      <c r="AA1325" t="e">
        <v>#N/A</v>
      </c>
    </row>
    <row r="1326" spans="1:27">
      <c r="A1326" s="51" t="s">
        <v>2749</v>
      </c>
      <c r="B1326" s="51" t="s">
        <v>8</v>
      </c>
      <c r="C1326" s="51">
        <v>5444617</v>
      </c>
      <c r="D1326" s="51" t="s">
        <v>2750</v>
      </c>
      <c r="E1326" s="80">
        <f>+IF(F1326="x",1,0)+IF(G1326="x",0.25,0)+IF(H1326="x",1,0)+IF(I1326="x",0.3,0)</f>
        <v>1</v>
      </c>
      <c r="F1326" s="85" t="s">
        <v>3212</v>
      </c>
      <c r="G1326" s="85"/>
      <c r="H1326" s="85"/>
      <c r="I1326" s="85"/>
      <c r="J1326" s="48"/>
      <c r="K1326" s="48"/>
      <c r="L1326" s="89">
        <f>+L$5*E1326</f>
        <v>1194.3324316200781</v>
      </c>
      <c r="M1326" s="89">
        <f>+M$5*E1326</f>
        <v>339.09242260294559</v>
      </c>
      <c r="N1326" s="89">
        <f>+L1326+M1326</f>
        <v>1533.4248542230237</v>
      </c>
      <c r="O1326" s="89">
        <f>+O$5*E1326</f>
        <v>16954.621130147279</v>
      </c>
      <c r="P1326" s="73" t="e">
        <v>#N/A</v>
      </c>
      <c r="Q1326" s="48" t="e">
        <v>#N/A</v>
      </c>
      <c r="R1326" s="87">
        <v>672.62317800202004</v>
      </c>
      <c r="S1326" s="87">
        <v>0</v>
      </c>
      <c r="T1326" s="87">
        <v>0</v>
      </c>
      <c r="U1326" s="87">
        <v>0</v>
      </c>
      <c r="V1326" s="87">
        <v>0</v>
      </c>
      <c r="W1326" s="87">
        <f>+(S1326/100)*R1326</f>
        <v>0</v>
      </c>
      <c r="Z1326" t="e">
        <v>#N/A</v>
      </c>
      <c r="AA1326" t="e">
        <v>#N/A</v>
      </c>
    </row>
    <row r="1327" spans="1:27">
      <c r="A1327" s="51" t="s">
        <v>2751</v>
      </c>
      <c r="B1327" s="51" t="s">
        <v>8</v>
      </c>
      <c r="C1327" s="51">
        <v>5444618</v>
      </c>
      <c r="D1327" s="51" t="s">
        <v>2752</v>
      </c>
      <c r="E1327" s="80">
        <f>+IF(F1327="x",1,0)+IF(G1327="x",0.25,0)+IF(H1327="x",1,0)+IF(I1327="x",0.3,0)</f>
        <v>1</v>
      </c>
      <c r="F1327" s="85" t="s">
        <v>3212</v>
      </c>
      <c r="G1327" s="85"/>
      <c r="H1327" s="85"/>
      <c r="I1327" s="85"/>
      <c r="J1327" s="48"/>
      <c r="K1327" s="48"/>
      <c r="L1327" s="89">
        <f>+L$5*E1327</f>
        <v>1194.3324316200781</v>
      </c>
      <c r="M1327" s="89">
        <f>+M$5*E1327</f>
        <v>339.09242260294559</v>
      </c>
      <c r="N1327" s="89">
        <f>+L1327+M1327</f>
        <v>1533.4248542230237</v>
      </c>
      <c r="O1327" s="89">
        <f>+O$5*E1327</f>
        <v>16954.621130147279</v>
      </c>
      <c r="P1327" s="73" t="e">
        <v>#N/A</v>
      </c>
      <c r="Q1327" s="48" t="e">
        <v>#N/A</v>
      </c>
      <c r="R1327" s="87">
        <v>802.05478249983003</v>
      </c>
      <c r="S1327" s="87">
        <v>0</v>
      </c>
      <c r="T1327" s="87">
        <v>0</v>
      </c>
      <c r="U1327" s="87">
        <v>0</v>
      </c>
      <c r="V1327" s="87">
        <v>0</v>
      </c>
      <c r="W1327" s="87">
        <f>+(S1327/100)*R1327</f>
        <v>0</v>
      </c>
      <c r="Z1327" t="e">
        <v>#N/A</v>
      </c>
      <c r="AA1327" t="e">
        <v>#N/A</v>
      </c>
    </row>
    <row r="1328" spans="1:27">
      <c r="A1328" s="51" t="s">
        <v>2813</v>
      </c>
      <c r="B1328" s="51" t="s">
        <v>8</v>
      </c>
      <c r="C1328" s="51">
        <v>5444647</v>
      </c>
      <c r="D1328" s="51" t="s">
        <v>2814</v>
      </c>
      <c r="E1328" s="80">
        <f>+IF(F1328="x",1,0)+IF(G1328="x",0.25,0)+IF(H1328="x",1,0)+IF(I1328="x",0.3,0)</f>
        <v>1</v>
      </c>
      <c r="F1328" s="85" t="s">
        <v>3212</v>
      </c>
      <c r="G1328" s="85"/>
      <c r="H1328" s="85"/>
      <c r="I1328" s="85"/>
      <c r="J1328" s="48"/>
      <c r="K1328" s="48"/>
      <c r="L1328" s="89">
        <f>+L$5*E1328</f>
        <v>1194.3324316200781</v>
      </c>
      <c r="M1328" s="89">
        <f>+M$5*E1328</f>
        <v>339.09242260294559</v>
      </c>
      <c r="N1328" s="89">
        <f>+L1328+M1328</f>
        <v>1533.4248542230237</v>
      </c>
      <c r="O1328" s="89">
        <f>+O$5*E1328</f>
        <v>16954.621130147279</v>
      </c>
      <c r="P1328" s="73" t="e">
        <v>#N/A</v>
      </c>
      <c r="Q1328" s="48" t="e">
        <v>#N/A</v>
      </c>
      <c r="R1328" s="87">
        <v>486.36082899831001</v>
      </c>
      <c r="S1328" s="87">
        <v>0</v>
      </c>
      <c r="T1328" s="87">
        <v>0</v>
      </c>
      <c r="U1328" s="87">
        <v>0</v>
      </c>
      <c r="V1328" s="87">
        <v>0</v>
      </c>
      <c r="W1328" s="87">
        <f>+(S1328/100)*R1328</f>
        <v>0</v>
      </c>
      <c r="Z1328" t="e">
        <v>#N/A</v>
      </c>
      <c r="AA1328" t="e">
        <v>#N/A</v>
      </c>
    </row>
    <row r="1329" spans="1:27">
      <c r="A1329" s="52" t="s">
        <v>2715</v>
      </c>
      <c r="B1329" s="52" t="s">
        <v>8</v>
      </c>
      <c r="C1329" s="52">
        <v>7922517</v>
      </c>
      <c r="D1329" s="52" t="s">
        <v>2716</v>
      </c>
      <c r="E1329" s="80">
        <f>+IF(F1329="x",1,0)+IF(G1329="x",0.25,0)+IF(H1329="x",1,0)+IF(I1329="x",0.3,0)</f>
        <v>2.25</v>
      </c>
      <c r="F1329" s="80" t="s">
        <v>3212</v>
      </c>
      <c r="G1329" s="80" t="s">
        <v>3212</v>
      </c>
      <c r="H1329" s="80" t="s">
        <v>3212</v>
      </c>
      <c r="I1329" s="85"/>
      <c r="J1329" s="48"/>
      <c r="K1329" s="48"/>
      <c r="L1329" s="89">
        <f>+L$5*E1329</f>
        <v>2687.2479711451756</v>
      </c>
      <c r="M1329" s="89">
        <f>+M$5*E1329</f>
        <v>762.95795085662758</v>
      </c>
      <c r="N1329" s="89">
        <f>+L1329+M1329</f>
        <v>3450.2059220018032</v>
      </c>
      <c r="O1329" s="89">
        <f>+O$5*E1329</f>
        <v>38147.897542831379</v>
      </c>
      <c r="P1329" s="73">
        <v>1.9750000000000001</v>
      </c>
      <c r="Q1329" s="48" t="s">
        <v>3228</v>
      </c>
      <c r="R1329" s="87">
        <v>1446.4043345146999</v>
      </c>
      <c r="S1329" s="87">
        <v>100</v>
      </c>
      <c r="T1329" s="87">
        <v>0.19397360086441001</v>
      </c>
      <c r="U1329" s="87">
        <v>0.61083287000655995</v>
      </c>
      <c r="V1329" s="87">
        <v>0.34902815955833999</v>
      </c>
      <c r="W1329" s="87">
        <f>+(S1329/100)*R1329</f>
        <v>1446.4043345146999</v>
      </c>
      <c r="Z1329" t="e">
        <v>#N/A</v>
      </c>
      <c r="AA1329" t="e">
        <v>#N/A</v>
      </c>
    </row>
    <row r="1330" spans="1:27">
      <c r="A1330" s="51" t="s">
        <v>2815</v>
      </c>
      <c r="B1330" s="51" t="s">
        <v>8</v>
      </c>
      <c r="C1330" s="51">
        <v>5444648</v>
      </c>
      <c r="D1330" s="51" t="s">
        <v>2816</v>
      </c>
      <c r="E1330" s="80">
        <f>+IF(F1330="x",1,0)+IF(G1330="x",0.25,0)+IF(H1330="x",1,0)+IF(I1330="x",0.3,0)</f>
        <v>1</v>
      </c>
      <c r="F1330" s="85" t="s">
        <v>3212</v>
      </c>
      <c r="G1330" s="85"/>
      <c r="H1330" s="85"/>
      <c r="I1330" s="85"/>
      <c r="J1330" s="48"/>
      <c r="K1330" s="48"/>
      <c r="L1330" s="89">
        <f>+L$5*E1330</f>
        <v>1194.3324316200781</v>
      </c>
      <c r="M1330" s="89">
        <f>+M$5*E1330</f>
        <v>339.09242260294559</v>
      </c>
      <c r="N1330" s="89">
        <f>+L1330+M1330</f>
        <v>1533.4248542230237</v>
      </c>
      <c r="O1330" s="89">
        <f>+O$5*E1330</f>
        <v>16954.621130147279</v>
      </c>
      <c r="P1330" s="73" t="e">
        <v>#N/A</v>
      </c>
      <c r="Q1330" s="48" t="e">
        <v>#N/A</v>
      </c>
      <c r="R1330" s="87">
        <v>398.83294349878003</v>
      </c>
      <c r="S1330" s="87">
        <v>0</v>
      </c>
      <c r="T1330" s="87">
        <v>0</v>
      </c>
      <c r="U1330" s="87">
        <v>0</v>
      </c>
      <c r="V1330" s="87">
        <v>0</v>
      </c>
      <c r="W1330" s="87">
        <f>+(S1330/100)*R1330</f>
        <v>0</v>
      </c>
      <c r="Z1330" t="e">
        <v>#N/A</v>
      </c>
      <c r="AA1330" t="e">
        <v>#N/A</v>
      </c>
    </row>
    <row r="1331" spans="1:27">
      <c r="A1331" s="51" t="s">
        <v>2817</v>
      </c>
      <c r="B1331" s="51" t="s">
        <v>8</v>
      </c>
      <c r="C1331" s="51">
        <v>7923927</v>
      </c>
      <c r="D1331" s="51" t="s">
        <v>2818</v>
      </c>
      <c r="E1331" s="80">
        <f>+IF(F1331="x",1,0)+IF(G1331="x",0.25,0)+IF(H1331="x",1,0)+IF(I1331="x",0.3,0)</f>
        <v>1</v>
      </c>
      <c r="F1331" s="85" t="s">
        <v>3212</v>
      </c>
      <c r="G1331" s="85"/>
      <c r="H1331" s="85"/>
      <c r="I1331" s="85"/>
      <c r="J1331" s="48"/>
      <c r="K1331" s="48"/>
      <c r="L1331" s="89">
        <f>+L$5*E1331</f>
        <v>1194.3324316200781</v>
      </c>
      <c r="M1331" s="89">
        <f>+M$5*E1331</f>
        <v>339.09242260294559</v>
      </c>
      <c r="N1331" s="89">
        <f>+L1331+M1331</f>
        <v>1533.4248542230237</v>
      </c>
      <c r="O1331" s="89">
        <f>+O$5*E1331</f>
        <v>16954.621130147279</v>
      </c>
      <c r="P1331" s="73" t="e">
        <v>#N/A</v>
      </c>
      <c r="Q1331" s="48" t="e">
        <v>#N/A</v>
      </c>
      <c r="R1331" s="87">
        <v>1548.4571980178</v>
      </c>
      <c r="S1331" s="87">
        <v>0</v>
      </c>
      <c r="T1331" s="87">
        <v>0</v>
      </c>
      <c r="U1331" s="87">
        <v>0</v>
      </c>
      <c r="V1331" s="87">
        <v>0</v>
      </c>
      <c r="W1331" s="87">
        <f>+(S1331/100)*R1331</f>
        <v>0</v>
      </c>
      <c r="Z1331" t="e">
        <v>#N/A</v>
      </c>
      <c r="AA1331" t="e">
        <v>#N/A</v>
      </c>
    </row>
    <row r="1332" spans="1:27">
      <c r="A1332" s="52" t="s">
        <v>2759</v>
      </c>
      <c r="B1332" s="52" t="s">
        <v>8</v>
      </c>
      <c r="C1332" s="52">
        <v>5444622</v>
      </c>
      <c r="D1332" s="52" t="s">
        <v>2760</v>
      </c>
      <c r="E1332" s="80">
        <f>+IF(F1332="x",1,0)+IF(G1332="x",0.25,0)+IF(H1332="x",1,0)+IF(I1332="x",0.3,0)</f>
        <v>1</v>
      </c>
      <c r="F1332" s="85" t="s">
        <v>3212</v>
      </c>
      <c r="G1332" s="85"/>
      <c r="H1332" s="85"/>
      <c r="I1332" s="85"/>
      <c r="J1332" s="48"/>
      <c r="K1332" s="48"/>
      <c r="L1332" s="89">
        <f>+L$5*E1332</f>
        <v>1194.3324316200781</v>
      </c>
      <c r="M1332" s="89">
        <f>+M$5*E1332</f>
        <v>339.09242260294559</v>
      </c>
      <c r="N1332" s="89">
        <f>+L1332+M1332</f>
        <v>1533.4248542230237</v>
      </c>
      <c r="O1332" s="89">
        <f>+O$5*E1332</f>
        <v>16954.621130147279</v>
      </c>
      <c r="P1332" s="73" t="e">
        <v>#N/A</v>
      </c>
      <c r="Q1332" s="48" t="e">
        <v>#N/A</v>
      </c>
      <c r="R1332" s="87">
        <v>829.12300349669999</v>
      </c>
      <c r="S1332" s="87">
        <v>6.8571</v>
      </c>
      <c r="T1332" s="87">
        <v>8.5789948701859006E-2</v>
      </c>
      <c r="U1332" s="87">
        <v>0.14550648629665</v>
      </c>
      <c r="V1332" s="87">
        <v>0.10709024876356001</v>
      </c>
      <c r="W1332" s="87">
        <f>+(S1332/100)*R1332</f>
        <v>56.85379347277221</v>
      </c>
      <c r="Z1332" t="e">
        <v>#N/A</v>
      </c>
      <c r="AA1332" t="e">
        <v>#N/A</v>
      </c>
    </row>
    <row r="1333" spans="1:27">
      <c r="A1333" s="52" t="s">
        <v>2729</v>
      </c>
      <c r="B1333" s="52" t="s">
        <v>8</v>
      </c>
      <c r="C1333" s="52">
        <v>5444603</v>
      </c>
      <c r="D1333" s="52" t="s">
        <v>2730</v>
      </c>
      <c r="E1333" s="80">
        <f>+IF(F1333="x",1,0)+IF(G1333="x",0.25,0)+IF(H1333="x",1,0)+IF(I1333="x",0.3,0)</f>
        <v>2.25</v>
      </c>
      <c r="F1333" s="80" t="s">
        <v>3212</v>
      </c>
      <c r="G1333" s="80" t="s">
        <v>3212</v>
      </c>
      <c r="H1333" s="80" t="s">
        <v>3212</v>
      </c>
      <c r="I1333" s="85"/>
      <c r="J1333" s="48"/>
      <c r="K1333" s="48"/>
      <c r="L1333" s="89">
        <f>+L$5*E1333</f>
        <v>2687.2479711451756</v>
      </c>
      <c r="M1333" s="89">
        <f>+M$5*E1333</f>
        <v>762.95795085662758</v>
      </c>
      <c r="N1333" s="89">
        <f>+L1333+M1333</f>
        <v>3450.2059220018032</v>
      </c>
      <c r="O1333" s="89">
        <f>+O$5*E1333</f>
        <v>38147.897542831379</v>
      </c>
      <c r="P1333" s="73">
        <v>1.8979999999999999</v>
      </c>
      <c r="Q1333" s="48" t="s">
        <v>3228</v>
      </c>
      <c r="R1333" s="87">
        <v>778.70444049669004</v>
      </c>
      <c r="S1333" s="87">
        <v>100</v>
      </c>
      <c r="T1333" s="87">
        <v>0.30278804898262002</v>
      </c>
      <c r="U1333" s="87">
        <v>0.44724318385124001</v>
      </c>
      <c r="V1333" s="87">
        <v>0.39516369961510001</v>
      </c>
      <c r="W1333" s="87">
        <f>+(S1333/100)*R1333</f>
        <v>778.70444049669004</v>
      </c>
      <c r="Z1333" t="e">
        <v>#N/A</v>
      </c>
      <c r="AA1333" t="e">
        <v>#N/A</v>
      </c>
    </row>
    <row r="1334" spans="1:27">
      <c r="A1334" s="52" t="s">
        <v>1614</v>
      </c>
      <c r="B1334" s="52" t="s">
        <v>8</v>
      </c>
      <c r="C1334" s="52">
        <v>5443593</v>
      </c>
      <c r="D1334" s="52" t="s">
        <v>1615</v>
      </c>
      <c r="E1334" s="80">
        <f>+IF(F1334="x",1,0)+IF(G1334="x",0.25,0)+IF(H1334="x",1,0)+IF(I1334="x",0.3,0)</f>
        <v>1.25</v>
      </c>
      <c r="F1334" s="80" t="s">
        <v>3212</v>
      </c>
      <c r="G1334" s="80" t="s">
        <v>3212</v>
      </c>
      <c r="H1334" s="85"/>
      <c r="I1334" s="85"/>
      <c r="J1334" s="48"/>
      <c r="K1334" s="48"/>
      <c r="L1334" s="89">
        <f>+L$5*E1334</f>
        <v>1492.9155395250975</v>
      </c>
      <c r="M1334" s="89">
        <f>+M$5*E1334</f>
        <v>423.86552825368199</v>
      </c>
      <c r="N1334" s="89">
        <f>+L1334+M1334</f>
        <v>1916.7810677787795</v>
      </c>
      <c r="O1334" s="89">
        <f>+O$5*E1334</f>
        <v>21193.276412684099</v>
      </c>
      <c r="P1334" s="73">
        <v>2.5920000000000001</v>
      </c>
      <c r="Q1334" s="48">
        <v>2.5979999999999999</v>
      </c>
      <c r="R1334" s="87">
        <v>728.51523349270997</v>
      </c>
      <c r="S1334" s="87">
        <v>94.331199999999995</v>
      </c>
      <c r="T1334" s="87">
        <v>5.5511143058538E-2</v>
      </c>
      <c r="U1334" s="87">
        <v>0.30583697557449002</v>
      </c>
      <c r="V1334" s="87">
        <v>0.10908117963763</v>
      </c>
      <c r="W1334" s="87">
        <f>+(S1334/100)*R1334</f>
        <v>687.21716193647512</v>
      </c>
      <c r="Z1334" t="e">
        <v>#N/A</v>
      </c>
      <c r="AA1334" t="e">
        <v>#N/A</v>
      </c>
    </row>
    <row r="1335" spans="1:27">
      <c r="A1335" s="50" t="s">
        <v>1622</v>
      </c>
      <c r="B1335" s="50" t="s">
        <v>8</v>
      </c>
      <c r="C1335" s="50">
        <v>5444595</v>
      </c>
      <c r="D1335" s="50" t="s">
        <v>1623</v>
      </c>
      <c r="E1335" s="126">
        <f>+IF(F1335="x",1,0)+IF(G1335="x",0.25,0)+IF(H1335="x",1,0)+IF(I1335="x",0.3,0)+J1335</f>
        <v>3.3526295774771002</v>
      </c>
      <c r="F1335" s="85" t="s">
        <v>3212</v>
      </c>
      <c r="G1335" s="85" t="s">
        <v>3213</v>
      </c>
      <c r="H1335" s="80" t="s">
        <v>3212</v>
      </c>
      <c r="I1335" s="85"/>
      <c r="J1335" s="48">
        <f>0.75*(W1335/10000)</f>
        <v>1.3526295774771</v>
      </c>
      <c r="K1335" s="48"/>
      <c r="L1335" s="89">
        <f>+L$5*E1335</f>
        <v>4004.1542355896199</v>
      </c>
      <c r="M1335" s="89">
        <f>+M$5*E1335</f>
        <v>1136.8512855169997</v>
      </c>
      <c r="N1335" s="89">
        <f>+L1335+M1335</f>
        <v>5141.0055211066192</v>
      </c>
      <c r="O1335" s="89">
        <f>+O$5*E1335</f>
        <v>56842.564275849989</v>
      </c>
      <c r="P1335" s="73">
        <v>1.026</v>
      </c>
      <c r="Q1335" s="48" t="s">
        <v>3228</v>
      </c>
      <c r="R1335" s="87">
        <v>18035.061033028</v>
      </c>
      <c r="S1335" s="87">
        <v>100</v>
      </c>
      <c r="T1335" s="87">
        <v>0.17999067902565</v>
      </c>
      <c r="U1335" s="87">
        <v>2.3333604335785001</v>
      </c>
      <c r="V1335" s="87">
        <v>1.4448934801236</v>
      </c>
      <c r="W1335" s="87">
        <f>+(S1335/100)*R1335</f>
        <v>18035.061033028</v>
      </c>
      <c r="Z1335" t="e">
        <v>#N/A</v>
      </c>
      <c r="AA1335" t="e">
        <v>#N/A</v>
      </c>
    </row>
    <row r="1336" spans="1:27">
      <c r="A1336" s="49" t="s">
        <v>945</v>
      </c>
      <c r="B1336" s="49" t="s">
        <v>8</v>
      </c>
      <c r="C1336" s="49">
        <v>1354895</v>
      </c>
      <c r="D1336" s="49" t="s">
        <v>1652</v>
      </c>
      <c r="E1336" s="126">
        <f>+IF(F1336="x",1,0)+IF(G1336="x",0.25,0)+IF(H1336="x",1,0)+IF(I1336="x",0.3,0)+J1336</f>
        <v>2.4001007002396753</v>
      </c>
      <c r="F1336" s="85" t="s">
        <v>3212</v>
      </c>
      <c r="G1336" s="85"/>
      <c r="H1336" s="85"/>
      <c r="I1336" s="85"/>
      <c r="J1336" s="48">
        <f>0.75*(W1336/10000)</f>
        <v>1.400100700239675</v>
      </c>
      <c r="K1336" s="48"/>
      <c r="L1336" s="89">
        <f>+L$5*E1336</f>
        <v>2866.5181054503032</v>
      </c>
      <c r="M1336" s="89">
        <f>+M$5*E1336</f>
        <v>813.85596093529762</v>
      </c>
      <c r="N1336" s="89">
        <f>+L1336+M1336</f>
        <v>3680.3740663856006</v>
      </c>
      <c r="O1336" s="89">
        <f>+O$5*E1336</f>
        <v>40692.798046764881</v>
      </c>
      <c r="P1336" s="72"/>
      <c r="Q1336" s="48"/>
      <c r="R1336" s="87">
        <v>18668.009336540999</v>
      </c>
      <c r="S1336" s="87">
        <v>100</v>
      </c>
      <c r="T1336" s="87">
        <v>1.5316029787064001</v>
      </c>
      <c r="U1336" s="87">
        <v>2.4551064968109002</v>
      </c>
      <c r="V1336" s="87">
        <v>1.7818770315128001</v>
      </c>
      <c r="W1336" s="87">
        <v>18668.009336529001</v>
      </c>
      <c r="Z1336" t="e">
        <v>#N/A</v>
      </c>
      <c r="AA1336" t="e">
        <v>#N/A</v>
      </c>
    </row>
    <row r="1337" spans="1:27">
      <c r="A1337" s="51" t="s">
        <v>1624</v>
      </c>
      <c r="B1337" s="51" t="s">
        <v>8</v>
      </c>
      <c r="C1337" s="51">
        <v>5443598</v>
      </c>
      <c r="D1337" s="51" t="s">
        <v>1625</v>
      </c>
      <c r="E1337" s="80">
        <f>+IF(F1337="x",1,0)+IF(G1337="x",0.25,0)+IF(H1337="x",1,0)+IF(I1337="x",0.3,0)</f>
        <v>1</v>
      </c>
      <c r="F1337" s="85" t="s">
        <v>3212</v>
      </c>
      <c r="G1337" s="85"/>
      <c r="H1337" s="85"/>
      <c r="I1337" s="85"/>
      <c r="J1337" s="48"/>
      <c r="K1337" s="48"/>
      <c r="L1337" s="89">
        <f>+L$5*E1337</f>
        <v>1194.3324316200781</v>
      </c>
      <c r="M1337" s="89">
        <f>+M$5*E1337</f>
        <v>339.09242260294559</v>
      </c>
      <c r="N1337" s="89">
        <f>+L1337+M1337</f>
        <v>1533.4248542230237</v>
      </c>
      <c r="O1337" s="89">
        <f>+O$5*E1337</f>
        <v>16954.621130147279</v>
      </c>
      <c r="P1337" s="73" t="e">
        <v>#N/A</v>
      </c>
      <c r="Q1337" s="48" t="e">
        <v>#N/A</v>
      </c>
      <c r="R1337" s="87">
        <v>655.70572797904003</v>
      </c>
      <c r="S1337" s="87">
        <v>0</v>
      </c>
      <c r="T1337" s="87">
        <v>0</v>
      </c>
      <c r="U1337" s="87">
        <v>0</v>
      </c>
      <c r="V1337" s="87">
        <v>0</v>
      </c>
      <c r="W1337" s="87">
        <f>+(S1337/100)*R1337</f>
        <v>0</v>
      </c>
      <c r="Z1337" t="e">
        <v>#N/A</v>
      </c>
      <c r="AA1337" t="e">
        <v>#N/A</v>
      </c>
    </row>
    <row r="1338" spans="1:27">
      <c r="A1338" s="52" t="s">
        <v>1626</v>
      </c>
      <c r="B1338" s="52" t="s">
        <v>8</v>
      </c>
      <c r="C1338" s="52">
        <v>5444812</v>
      </c>
      <c r="D1338" s="52" t="s">
        <v>1627</v>
      </c>
      <c r="E1338" s="80">
        <f>+IF(F1338="x",1,0)+IF(G1338="x",0.25,0)+IF(H1338="x",1,0)+IF(I1338="x",0.3,0)</f>
        <v>2.25</v>
      </c>
      <c r="F1338" s="80" t="s">
        <v>3212</v>
      </c>
      <c r="G1338" s="80" t="s">
        <v>3212</v>
      </c>
      <c r="H1338" s="80" t="s">
        <v>3212</v>
      </c>
      <c r="I1338" s="85"/>
      <c r="J1338" s="48"/>
      <c r="K1338" s="48"/>
      <c r="L1338" s="89">
        <f>+L$5*E1338</f>
        <v>2687.2479711451756</v>
      </c>
      <c r="M1338" s="89">
        <f>+M$5*E1338</f>
        <v>762.95795085662758</v>
      </c>
      <c r="N1338" s="89">
        <f>+L1338+M1338</f>
        <v>3450.2059220018032</v>
      </c>
      <c r="O1338" s="89">
        <f>+O$5*E1338</f>
        <v>38147.897542831379</v>
      </c>
      <c r="P1338" s="73">
        <v>0.504</v>
      </c>
      <c r="Q1338" s="48" t="s">
        <v>3228</v>
      </c>
      <c r="R1338" s="87">
        <v>637.92792400841995</v>
      </c>
      <c r="S1338" s="87">
        <v>100</v>
      </c>
      <c r="T1338" s="87">
        <v>0.99436438083649004</v>
      </c>
      <c r="U1338" s="87">
        <v>1.7931782007217001</v>
      </c>
      <c r="V1338" s="87">
        <v>1.5684453864047001</v>
      </c>
      <c r="W1338" s="87">
        <f>+(S1338/100)*R1338</f>
        <v>637.92792400841995</v>
      </c>
      <c r="Z1338" t="e">
        <v>#N/A</v>
      </c>
      <c r="AA1338" t="e">
        <v>#N/A</v>
      </c>
    </row>
    <row r="1339" spans="1:27">
      <c r="A1339" s="49" t="s">
        <v>1653</v>
      </c>
      <c r="B1339" s="49" t="s">
        <v>15</v>
      </c>
      <c r="C1339" s="49">
        <v>7409083</v>
      </c>
      <c r="D1339" s="49" t="s">
        <v>1654</v>
      </c>
      <c r="E1339" s="126">
        <f>+IF(F1339="x",1,0)+IF(G1339="x",0.25,0)+IF(H1339="x",1,0)+IF(I1339="x",0.3,0)+J1339</f>
        <v>5.2103707432001496</v>
      </c>
      <c r="F1339" s="85" t="s">
        <v>3212</v>
      </c>
      <c r="G1339" s="85"/>
      <c r="H1339" s="85"/>
      <c r="I1339" s="85"/>
      <c r="J1339" s="48">
        <f>0.75*(W1339/10000)</f>
        <v>4.2103707432001496</v>
      </c>
      <c r="K1339" s="48"/>
      <c r="L1339" s="89">
        <f>+L$5*E1339</f>
        <v>6222.9147593683483</v>
      </c>
      <c r="M1339" s="89">
        <f>+M$5*E1339</f>
        <v>1766.7972379712487</v>
      </c>
      <c r="N1339" s="89">
        <f>+L1339+M1339</f>
        <v>7989.7119973395966</v>
      </c>
      <c r="O1339" s="89">
        <f>+O$5*E1339</f>
        <v>88339.861898562434</v>
      </c>
      <c r="P1339" s="72"/>
      <c r="Q1339" s="48"/>
      <c r="R1339" s="87">
        <v>56138.276576019001</v>
      </c>
      <c r="S1339" s="87">
        <v>100</v>
      </c>
      <c r="T1339" s="87">
        <v>1.4265732765198</v>
      </c>
      <c r="U1339" s="87">
        <v>2.4791822433471999</v>
      </c>
      <c r="V1339" s="87">
        <v>2.1263648385509999</v>
      </c>
      <c r="W1339" s="87">
        <v>56138.276576001997</v>
      </c>
      <c r="Z1339" t="e">
        <v>#N/A</v>
      </c>
      <c r="AA1339" t="e">
        <v>#N/A</v>
      </c>
    </row>
    <row r="1340" spans="1:27">
      <c r="A1340" s="51" t="s">
        <v>1156</v>
      </c>
      <c r="B1340" s="51" t="s">
        <v>8</v>
      </c>
      <c r="C1340" s="51">
        <v>5443599</v>
      </c>
      <c r="D1340" s="51" t="s">
        <v>1628</v>
      </c>
      <c r="E1340" s="80">
        <f>+IF(F1340="x",1,0)+IF(G1340="x",0.25,0)+IF(H1340="x",1,0)+IF(I1340="x",0.3,0)</f>
        <v>1</v>
      </c>
      <c r="F1340" s="85" t="s">
        <v>3212</v>
      </c>
      <c r="G1340" s="85"/>
      <c r="H1340" s="85"/>
      <c r="I1340" s="85"/>
      <c r="J1340" s="48"/>
      <c r="K1340" s="48"/>
      <c r="L1340" s="89">
        <f>+L$5*E1340</f>
        <v>1194.3324316200781</v>
      </c>
      <c r="M1340" s="89">
        <f>+M$5*E1340</f>
        <v>339.09242260294559</v>
      </c>
      <c r="N1340" s="89">
        <f>+L1340+M1340</f>
        <v>1533.4248542230237</v>
      </c>
      <c r="O1340" s="89">
        <f>+O$5*E1340</f>
        <v>16954.621130147279</v>
      </c>
      <c r="P1340" s="73" t="e">
        <v>#N/A</v>
      </c>
      <c r="Q1340" s="48" t="e">
        <v>#N/A</v>
      </c>
      <c r="R1340" s="87">
        <v>655.74291352332</v>
      </c>
      <c r="S1340" s="87">
        <v>0</v>
      </c>
      <c r="T1340" s="87">
        <v>0</v>
      </c>
      <c r="U1340" s="87">
        <v>0</v>
      </c>
      <c r="V1340" s="87">
        <v>0</v>
      </c>
      <c r="W1340" s="87">
        <f>+(S1340/100)*R1340</f>
        <v>0</v>
      </c>
      <c r="Z1340" t="e">
        <v>#N/A</v>
      </c>
      <c r="AA1340" t="e">
        <v>#N/A</v>
      </c>
    </row>
    <row r="1341" spans="1:27">
      <c r="A1341" s="52" t="s">
        <v>1158</v>
      </c>
      <c r="B1341" s="52" t="s">
        <v>8</v>
      </c>
      <c r="C1341" s="52">
        <v>5443600</v>
      </c>
      <c r="D1341" s="52" t="s">
        <v>1631</v>
      </c>
      <c r="E1341" s="80">
        <f>+IF(F1341="x",1,0)+IF(G1341="x",0.25,0)+IF(H1341="x",1,0)+IF(I1341="x",0.3,0)</f>
        <v>1</v>
      </c>
      <c r="F1341" s="85" t="s">
        <v>3212</v>
      </c>
      <c r="G1341" s="85"/>
      <c r="H1341" s="85"/>
      <c r="I1341" s="85"/>
      <c r="J1341" s="48"/>
      <c r="K1341" s="48"/>
      <c r="L1341" s="89">
        <f>+L$5*E1341</f>
        <v>1194.3324316200781</v>
      </c>
      <c r="M1341" s="89">
        <f>+M$5*E1341</f>
        <v>339.09242260294559</v>
      </c>
      <c r="N1341" s="89">
        <f>+L1341+M1341</f>
        <v>1533.4248542230237</v>
      </c>
      <c r="O1341" s="89">
        <f>+O$5*E1341</f>
        <v>16954.621130147279</v>
      </c>
      <c r="P1341" s="73" t="e">
        <v>#N/A</v>
      </c>
      <c r="Q1341" s="48" t="e">
        <v>#N/A</v>
      </c>
      <c r="R1341" s="87">
        <v>655.73066398389005</v>
      </c>
      <c r="S1341" s="87">
        <v>0.30499999999999999</v>
      </c>
      <c r="T1341" s="87">
        <v>1.9239658489823001E-2</v>
      </c>
      <c r="U1341" s="87">
        <v>1.9239658489823001E-2</v>
      </c>
      <c r="V1341" s="87">
        <v>1.9239658489823001E-2</v>
      </c>
      <c r="W1341" s="87">
        <f>+(S1341/100)*R1341</f>
        <v>1.9999785251508646</v>
      </c>
      <c r="Z1341" t="e">
        <v>#N/A</v>
      </c>
      <c r="AA1341" t="e">
        <v>#N/A</v>
      </c>
    </row>
    <row r="1342" spans="1:27">
      <c r="A1342" s="52" t="s">
        <v>1632</v>
      </c>
      <c r="B1342" s="52" t="s">
        <v>8</v>
      </c>
      <c r="C1342" s="52">
        <v>5444717</v>
      </c>
      <c r="D1342" s="52" t="s">
        <v>1633</v>
      </c>
      <c r="E1342" s="80">
        <f>+IF(F1342="x",1,0)+IF(G1342="x",0.25,0)+IF(H1342="x",1,0)+IF(I1342="x",0.3,0)</f>
        <v>2.25</v>
      </c>
      <c r="F1342" s="80" t="s">
        <v>3212</v>
      </c>
      <c r="G1342" s="80" t="s">
        <v>3212</v>
      </c>
      <c r="H1342" s="80" t="s">
        <v>3212</v>
      </c>
      <c r="I1342" s="85"/>
      <c r="J1342" s="48"/>
      <c r="K1342" s="48"/>
      <c r="L1342" s="89">
        <f>+L$5*E1342</f>
        <v>2687.2479711451756</v>
      </c>
      <c r="M1342" s="89">
        <f>+M$5*E1342</f>
        <v>762.95795085662758</v>
      </c>
      <c r="N1342" s="89">
        <f>+L1342+M1342</f>
        <v>3450.2059220018032</v>
      </c>
      <c r="O1342" s="89">
        <f>+O$5*E1342</f>
        <v>38147.897542831379</v>
      </c>
      <c r="P1342" s="73">
        <v>1.284</v>
      </c>
      <c r="Q1342" s="48" t="s">
        <v>3228</v>
      </c>
      <c r="R1342" s="87">
        <v>1229.3856889857</v>
      </c>
      <c r="S1342" s="87">
        <v>100</v>
      </c>
      <c r="T1342" s="87">
        <v>0.96744990348815996</v>
      </c>
      <c r="U1342" s="87">
        <v>1.6347401142119999</v>
      </c>
      <c r="V1342" s="87">
        <v>1.1730507420884</v>
      </c>
      <c r="W1342" s="87">
        <f>+(S1342/100)*R1342</f>
        <v>1229.3856889857</v>
      </c>
      <c r="Z1342" t="e">
        <v>#N/A</v>
      </c>
      <c r="AA1342" t="e">
        <v>#N/A</v>
      </c>
    </row>
    <row r="1343" spans="1:27">
      <c r="A1343" s="52" t="s">
        <v>1634</v>
      </c>
      <c r="B1343" s="52" t="s">
        <v>8</v>
      </c>
      <c r="C1343" s="52">
        <v>5443601</v>
      </c>
      <c r="D1343" s="52" t="s">
        <v>1635</v>
      </c>
      <c r="E1343" s="80">
        <f>+IF(F1343="x",1,0)+IF(G1343="x",0.25,0)+IF(H1343="x",1,0)+IF(I1343="x",0.3,0)</f>
        <v>1.25</v>
      </c>
      <c r="F1343" s="85" t="s">
        <v>3212</v>
      </c>
      <c r="G1343" s="85" t="s">
        <v>3212</v>
      </c>
      <c r="H1343" s="85"/>
      <c r="I1343" s="85"/>
      <c r="J1343" s="48"/>
      <c r="K1343" s="48"/>
      <c r="L1343" s="89">
        <f>+L$5*E1343</f>
        <v>1492.9155395250975</v>
      </c>
      <c r="M1343" s="89">
        <f>+M$5*E1343</f>
        <v>423.86552825368199</v>
      </c>
      <c r="N1343" s="89">
        <f>+L1343+M1343</f>
        <v>1916.7810677787795</v>
      </c>
      <c r="O1343" s="89">
        <f>+O$5*E1343</f>
        <v>21193.276412684099</v>
      </c>
      <c r="P1343" s="72">
        <v>2.5259999999999998</v>
      </c>
      <c r="Q1343" s="48">
        <v>2.2789999999999999</v>
      </c>
      <c r="R1343" s="87">
        <v>650.34486199823004</v>
      </c>
      <c r="S1343" s="87">
        <v>16.923300000000001</v>
      </c>
      <c r="T1343" s="87">
        <v>4.6049017459153997E-2</v>
      </c>
      <c r="U1343" s="87">
        <v>0.13268004357815</v>
      </c>
      <c r="V1343" s="87">
        <v>8.8650721566456994E-2</v>
      </c>
      <c r="W1343" s="87">
        <f>+(S1343/100)*R1343</f>
        <v>110.05981203054648</v>
      </c>
      <c r="Z1343">
        <v>2.5259999999999998</v>
      </c>
      <c r="AA1343">
        <v>2.2789999999999999</v>
      </c>
    </row>
    <row r="1344" spans="1:27">
      <c r="A1344" s="52" t="s">
        <v>1636</v>
      </c>
      <c r="B1344" s="52" t="s">
        <v>8</v>
      </c>
      <c r="C1344" s="52">
        <v>5444718</v>
      </c>
      <c r="D1344" s="52" t="s">
        <v>1637</v>
      </c>
      <c r="E1344" s="80">
        <f>+IF(F1344="x",1,0)+IF(G1344="x",0.25,0)+IF(H1344="x",1,0)+IF(I1344="x",0.3,0)</f>
        <v>2.25</v>
      </c>
      <c r="F1344" s="80" t="s">
        <v>3212</v>
      </c>
      <c r="G1344" s="80" t="s">
        <v>3212</v>
      </c>
      <c r="H1344" s="80" t="s">
        <v>3212</v>
      </c>
      <c r="I1344" s="85"/>
      <c r="J1344" s="48"/>
      <c r="K1344" s="48"/>
      <c r="L1344" s="89">
        <f>+L$5*E1344</f>
        <v>2687.2479711451756</v>
      </c>
      <c r="M1344" s="89">
        <f>+M$5*E1344</f>
        <v>762.95795085662758</v>
      </c>
      <c r="N1344" s="89">
        <f>+L1344+M1344</f>
        <v>3450.2059220018032</v>
      </c>
      <c r="O1344" s="89">
        <f>+O$5*E1344</f>
        <v>38147.897542831379</v>
      </c>
      <c r="P1344" s="73">
        <v>1.2669999999999999</v>
      </c>
      <c r="Q1344" s="48" t="s">
        <v>3228</v>
      </c>
      <c r="R1344" s="87">
        <v>1491.2467490034001</v>
      </c>
      <c r="S1344" s="87">
        <v>100</v>
      </c>
      <c r="T1344" s="87">
        <v>1.0218045711517001</v>
      </c>
      <c r="U1344" s="87">
        <v>1.6963490247726001</v>
      </c>
      <c r="V1344" s="87">
        <v>1.4007276554289001</v>
      </c>
      <c r="W1344" s="87">
        <f>+(S1344/100)*R1344</f>
        <v>1491.2467490034001</v>
      </c>
      <c r="Z1344" t="e">
        <v>#N/A</v>
      </c>
      <c r="AA1344" t="e">
        <v>#N/A</v>
      </c>
    </row>
    <row r="1345" spans="1:27" s="1" customFormat="1">
      <c r="A1345" s="64" t="s">
        <v>1638</v>
      </c>
      <c r="B1345" s="64" t="s">
        <v>8</v>
      </c>
      <c r="C1345" s="64">
        <v>5443608</v>
      </c>
      <c r="D1345" s="64" t="s">
        <v>1639</v>
      </c>
      <c r="E1345" s="80">
        <f>+IF(F1345="x",1,0)+IF(G1345="x",0.25,0)+IF(H1345="x",1,0)+IF(I1345="x",0.3,0)</f>
        <v>2.25</v>
      </c>
      <c r="F1345" s="80" t="s">
        <v>3212</v>
      </c>
      <c r="G1345" s="80" t="s">
        <v>3212</v>
      </c>
      <c r="H1345" s="80" t="s">
        <v>3212</v>
      </c>
      <c r="I1345" s="80"/>
      <c r="J1345" s="65"/>
      <c r="K1345" s="65"/>
      <c r="L1345" s="90">
        <f>+L$5*E1345</f>
        <v>2687.2479711451756</v>
      </c>
      <c r="M1345" s="90">
        <f>+M$5*E1345</f>
        <v>762.95795085662758</v>
      </c>
      <c r="N1345" s="90">
        <f>+L1345+M1345</f>
        <v>3450.2059220018032</v>
      </c>
      <c r="O1345" s="90">
        <f>+O$5*E1345</f>
        <v>38147.897542831379</v>
      </c>
      <c r="P1345" s="74">
        <v>1.6950000000000001</v>
      </c>
      <c r="Q1345" s="65">
        <v>1.417</v>
      </c>
      <c r="R1345" s="88">
        <v>1400.2136454911999</v>
      </c>
      <c r="S1345" s="88">
        <v>80.783900000000003</v>
      </c>
      <c r="T1345" s="88">
        <v>2.6704223826528001E-2</v>
      </c>
      <c r="U1345" s="88">
        <v>0.63017761707305997</v>
      </c>
      <c r="V1345" s="88">
        <v>0.32792890245166001</v>
      </c>
      <c r="W1345" s="88">
        <f>+(S1345/100)*R1345</f>
        <v>1131.1471911599654</v>
      </c>
      <c r="Z1345" s="1" t="e">
        <v>#N/A</v>
      </c>
      <c r="AA1345" s="1" t="e">
        <v>#N/A</v>
      </c>
    </row>
    <row r="1346" spans="1:27">
      <c r="A1346" s="53" t="s">
        <v>232</v>
      </c>
      <c r="B1346" s="53" t="s">
        <v>8</v>
      </c>
      <c r="C1346" s="53">
        <v>5444716</v>
      </c>
      <c r="D1346" s="53" t="s">
        <v>1640</v>
      </c>
      <c r="E1346" s="80">
        <f>+IF(F1346="x",1,0)+IF(G1346="x",0.25,0)+IF(H1346="x",1,0)+IF(I1346="x",0.3,0)+J1346+K1346</f>
        <v>1.25</v>
      </c>
      <c r="F1346" s="80" t="s">
        <v>3212</v>
      </c>
      <c r="G1346" s="85" t="s">
        <v>3212</v>
      </c>
      <c r="H1346" s="85"/>
      <c r="I1346" s="85"/>
      <c r="J1346" s="48"/>
      <c r="K1346" s="48"/>
      <c r="L1346" s="89">
        <f>+L$5*E1346</f>
        <v>1492.9155395250975</v>
      </c>
      <c r="M1346" s="89">
        <f>+M$5*E1346</f>
        <v>423.86552825368199</v>
      </c>
      <c r="N1346" s="89">
        <f>+L1346+M1346</f>
        <v>1916.7810677787795</v>
      </c>
      <c r="O1346" s="89">
        <f>+O$5*E1346</f>
        <v>21193.276412684099</v>
      </c>
      <c r="P1346" s="72"/>
      <c r="Q1346" s="48"/>
      <c r="R1346" s="87">
        <v>151.41853099605001</v>
      </c>
      <c r="S1346" s="87">
        <v>100</v>
      </c>
      <c r="T1346" s="87">
        <v>1.5671384334564</v>
      </c>
      <c r="U1346" s="87">
        <v>1.7825595140457</v>
      </c>
      <c r="V1346" s="87">
        <v>1.6853350365340001</v>
      </c>
      <c r="W1346" s="87">
        <v>151.41853099488</v>
      </c>
      <c r="Z1346" t="e">
        <v>#N/A</v>
      </c>
      <c r="AA1346" t="e">
        <v>#N/A</v>
      </c>
    </row>
    <row r="1347" spans="1:27">
      <c r="A1347" s="52" t="s">
        <v>1642</v>
      </c>
      <c r="B1347" s="52" t="s">
        <v>8</v>
      </c>
      <c r="C1347" s="52">
        <v>8353772</v>
      </c>
      <c r="D1347" s="52" t="s">
        <v>1643</v>
      </c>
      <c r="E1347" s="80">
        <f>+IF(F1347="x",1,0)+IF(G1347="x",0.25,0)+IF(H1347="x",1,0)+IF(I1347="x",0.3,0)</f>
        <v>2.25</v>
      </c>
      <c r="F1347" s="80" t="s">
        <v>3212</v>
      </c>
      <c r="G1347" s="80" t="s">
        <v>3212</v>
      </c>
      <c r="H1347" s="80" t="s">
        <v>3212</v>
      </c>
      <c r="I1347" s="85"/>
      <c r="J1347" s="48"/>
      <c r="K1347" s="48"/>
      <c r="L1347" s="89">
        <f>+L$5*E1347</f>
        <v>2687.2479711451756</v>
      </c>
      <c r="M1347" s="89">
        <f>+M$5*E1347</f>
        <v>762.95795085662758</v>
      </c>
      <c r="N1347" s="89">
        <f>+L1347+M1347</f>
        <v>3450.2059220018032</v>
      </c>
      <c r="O1347" s="89">
        <f>+O$5*E1347</f>
        <v>38147.897542831379</v>
      </c>
      <c r="P1347" s="73">
        <v>1.9219999999999999</v>
      </c>
      <c r="Q1347" s="48" t="s">
        <v>3228</v>
      </c>
      <c r="R1347" s="87">
        <v>1672.4840909856</v>
      </c>
      <c r="S1347" s="87">
        <v>100</v>
      </c>
      <c r="T1347" s="87">
        <v>0.13215437531471</v>
      </c>
      <c r="U1347" s="87">
        <v>0.96713447570801003</v>
      </c>
      <c r="V1347" s="87">
        <v>0.52529414626719995</v>
      </c>
      <c r="W1347" s="87">
        <f>+(S1347/100)*R1347</f>
        <v>1672.4840909856</v>
      </c>
      <c r="Z1347" t="e">
        <v>#N/A</v>
      </c>
      <c r="AA1347" t="e">
        <v>#N/A</v>
      </c>
    </row>
    <row r="1348" spans="1:27">
      <c r="A1348" s="52" t="s">
        <v>2057</v>
      </c>
      <c r="B1348" s="52" t="s">
        <v>8</v>
      </c>
      <c r="C1348" s="52">
        <v>5444721</v>
      </c>
      <c r="D1348" s="52" t="s">
        <v>2202</v>
      </c>
      <c r="E1348" s="80">
        <f>+IF(F1348="x",1,0)+IF(G1348="x",0.25,0)+IF(H1348="x",1,0)+IF(I1348="x",0.3,0)</f>
        <v>2.25</v>
      </c>
      <c r="F1348" s="80" t="s">
        <v>3212</v>
      </c>
      <c r="G1348" s="80" t="s">
        <v>3212</v>
      </c>
      <c r="H1348" s="80" t="s">
        <v>3212</v>
      </c>
      <c r="I1348" s="85"/>
      <c r="J1348" s="48"/>
      <c r="K1348" s="48"/>
      <c r="L1348" s="89">
        <f>+L$5*E1348</f>
        <v>2687.2479711451756</v>
      </c>
      <c r="M1348" s="89">
        <f>+M$5*E1348</f>
        <v>762.95795085662758</v>
      </c>
      <c r="N1348" s="89">
        <f>+L1348+M1348</f>
        <v>3450.2059220018032</v>
      </c>
      <c r="O1348" s="89">
        <f>+O$5*E1348</f>
        <v>38147.897542831379</v>
      </c>
      <c r="P1348" s="73">
        <v>0.82499999999999996</v>
      </c>
      <c r="Q1348" s="48" t="s">
        <v>3228</v>
      </c>
      <c r="R1348" s="87">
        <v>1633.8247865139999</v>
      </c>
      <c r="S1348" s="87">
        <v>100</v>
      </c>
      <c r="T1348" s="87">
        <v>1.3380498886108001</v>
      </c>
      <c r="U1348" s="87">
        <v>1.7535424232482999</v>
      </c>
      <c r="V1348" s="87">
        <v>1.5992477242081999</v>
      </c>
      <c r="W1348" s="87">
        <f>+(S1348/100)*R1348</f>
        <v>1633.8247865139999</v>
      </c>
      <c r="Z1348" t="e">
        <v>#N/A</v>
      </c>
      <c r="AA1348" t="e">
        <v>#N/A</v>
      </c>
    </row>
    <row r="1349" spans="1:27">
      <c r="A1349" s="52" t="s">
        <v>2203</v>
      </c>
      <c r="B1349" s="52" t="s">
        <v>8</v>
      </c>
      <c r="C1349" s="52">
        <v>5444722</v>
      </c>
      <c r="D1349" s="52" t="s">
        <v>2204</v>
      </c>
      <c r="E1349" s="80">
        <f>+IF(F1349="x",1,0)+IF(G1349="x",0.25,0)+IF(H1349="x",1,0)+IF(I1349="x",0.3,0)</f>
        <v>2.25</v>
      </c>
      <c r="F1349" s="80" t="s">
        <v>3212</v>
      </c>
      <c r="G1349" s="80" t="s">
        <v>3212</v>
      </c>
      <c r="H1349" s="80" t="s">
        <v>3212</v>
      </c>
      <c r="I1349" s="85"/>
      <c r="J1349" s="48"/>
      <c r="K1349" s="48"/>
      <c r="L1349" s="89">
        <f>+L$5*E1349</f>
        <v>2687.2479711451756</v>
      </c>
      <c r="M1349" s="89">
        <f>+M$5*E1349</f>
        <v>762.95795085662758</v>
      </c>
      <c r="N1349" s="89">
        <f>+L1349+M1349</f>
        <v>3450.2059220018032</v>
      </c>
      <c r="O1349" s="89">
        <f>+O$5*E1349</f>
        <v>38147.897542831379</v>
      </c>
      <c r="P1349" s="73">
        <v>0.85199999999999998</v>
      </c>
      <c r="Q1349" s="48" t="s">
        <v>3228</v>
      </c>
      <c r="R1349" s="87">
        <v>1170.5865375065</v>
      </c>
      <c r="S1349" s="87">
        <v>100</v>
      </c>
      <c r="T1349" s="87">
        <v>1.4766174554825</v>
      </c>
      <c r="U1349" s="87">
        <v>1.77656686306</v>
      </c>
      <c r="V1349" s="87">
        <v>1.6415654204431001</v>
      </c>
      <c r="W1349" s="87">
        <f>+(S1349/100)*R1349</f>
        <v>1170.5865375065</v>
      </c>
      <c r="Z1349" t="e">
        <v>#N/A</v>
      </c>
      <c r="AA1349" t="e">
        <v>#N/A</v>
      </c>
    </row>
    <row r="1350" spans="1:27">
      <c r="A1350" s="52" t="s">
        <v>1645</v>
      </c>
      <c r="B1350" s="52" t="s">
        <v>8</v>
      </c>
      <c r="C1350" s="52">
        <v>5444172</v>
      </c>
      <c r="D1350" s="52" t="s">
        <v>1646</v>
      </c>
      <c r="E1350" s="80">
        <f>+IF(F1350="x",1,0)+IF(G1350="x",0.25,0)+IF(H1350="x",1,0)+IF(I1350="x",0.3,0)</f>
        <v>2.25</v>
      </c>
      <c r="F1350" s="80" t="s">
        <v>3212</v>
      </c>
      <c r="G1350" s="80" t="s">
        <v>3212</v>
      </c>
      <c r="H1350" s="80" t="s">
        <v>3212</v>
      </c>
      <c r="I1350" s="85"/>
      <c r="J1350" s="48"/>
      <c r="K1350" s="48"/>
      <c r="L1350" s="89">
        <f>+L$5*E1350</f>
        <v>2687.2479711451756</v>
      </c>
      <c r="M1350" s="89">
        <f>+M$5*E1350</f>
        <v>762.95795085662758</v>
      </c>
      <c r="N1350" s="89">
        <f>+L1350+M1350</f>
        <v>3450.2059220018032</v>
      </c>
      <c r="O1350" s="89">
        <f>+O$5*E1350</f>
        <v>38147.897542831379</v>
      </c>
      <c r="P1350" s="73">
        <v>0.80300000000000005</v>
      </c>
      <c r="Q1350" s="48">
        <v>0.92500000000000004</v>
      </c>
      <c r="R1350" s="87">
        <v>2741.2249080093002</v>
      </c>
      <c r="S1350" s="87">
        <v>100</v>
      </c>
      <c r="T1350" s="87">
        <v>1.0596530437469001</v>
      </c>
      <c r="U1350" s="87">
        <v>1.6172877550125</v>
      </c>
      <c r="V1350" s="87">
        <v>1.4185273141479</v>
      </c>
      <c r="W1350" s="87">
        <f>+(S1350/100)*R1350</f>
        <v>2741.2249080093002</v>
      </c>
      <c r="Z1350" t="e">
        <v>#N/A</v>
      </c>
      <c r="AA1350" t="e">
        <v>#N/A</v>
      </c>
    </row>
    <row r="1351" spans="1:27">
      <c r="A1351" s="52" t="s">
        <v>2205</v>
      </c>
      <c r="B1351" s="52" t="s">
        <v>8</v>
      </c>
      <c r="C1351" s="52">
        <v>5444723</v>
      </c>
      <c r="D1351" s="52" t="s">
        <v>2206</v>
      </c>
      <c r="E1351" s="80">
        <f>+IF(F1351="x",1,0)+IF(G1351="x",0.25,0)+IF(H1351="x",1,0)+IF(I1351="x",0.3,0)</f>
        <v>2.25</v>
      </c>
      <c r="F1351" s="80" t="s">
        <v>3212</v>
      </c>
      <c r="G1351" s="80" t="s">
        <v>3212</v>
      </c>
      <c r="H1351" s="80" t="s">
        <v>3212</v>
      </c>
      <c r="I1351" s="85"/>
      <c r="J1351" s="48"/>
      <c r="K1351" s="48"/>
      <c r="L1351" s="89">
        <f>+L$5*E1351</f>
        <v>2687.2479711451756</v>
      </c>
      <c r="M1351" s="89">
        <f>+M$5*E1351</f>
        <v>762.95795085662758</v>
      </c>
      <c r="N1351" s="89">
        <f>+L1351+M1351</f>
        <v>3450.2059220018032</v>
      </c>
      <c r="O1351" s="89">
        <f>+O$5*E1351</f>
        <v>38147.897542831379</v>
      </c>
      <c r="P1351" s="73">
        <v>0.54500000000000004</v>
      </c>
      <c r="Q1351" s="48" t="s">
        <v>3228</v>
      </c>
      <c r="R1351" s="87">
        <v>1156.5269490096</v>
      </c>
      <c r="S1351" s="87">
        <v>100</v>
      </c>
      <c r="T1351" s="87">
        <v>1.5718694925308001</v>
      </c>
      <c r="U1351" s="87">
        <v>1.9015721082687</v>
      </c>
      <c r="V1351" s="87">
        <v>1.7768990120014001</v>
      </c>
      <c r="W1351" s="87">
        <f>+(S1351/100)*R1351</f>
        <v>1156.5269490096</v>
      </c>
      <c r="Z1351" t="e">
        <v>#N/A</v>
      </c>
      <c r="AA1351" t="e">
        <v>#N/A</v>
      </c>
    </row>
    <row r="1352" spans="1:27">
      <c r="A1352" s="52" t="s">
        <v>1616</v>
      </c>
      <c r="B1352" s="52" t="s">
        <v>8</v>
      </c>
      <c r="C1352" s="52">
        <v>5443594</v>
      </c>
      <c r="D1352" s="52" t="s">
        <v>1617</v>
      </c>
      <c r="E1352" s="80">
        <f>+IF(F1352="x",1,0)+IF(G1352="x",0.25,0)+IF(H1352="x",1,0)+IF(I1352="x",0.3,0)</f>
        <v>1.25</v>
      </c>
      <c r="F1352" s="85" t="s">
        <v>3212</v>
      </c>
      <c r="G1352" s="85" t="s">
        <v>3212</v>
      </c>
      <c r="H1352" s="85"/>
      <c r="I1352" s="85"/>
      <c r="J1352" s="48"/>
      <c r="K1352" s="48"/>
      <c r="L1352" s="89">
        <f>+L$5*E1352</f>
        <v>1492.9155395250975</v>
      </c>
      <c r="M1352" s="89">
        <f>+M$5*E1352</f>
        <v>423.86552825368199</v>
      </c>
      <c r="N1352" s="89">
        <f>+L1352+M1352</f>
        <v>1916.7810677787795</v>
      </c>
      <c r="O1352" s="89">
        <f>+O$5*E1352</f>
        <v>21193.276412684099</v>
      </c>
      <c r="P1352" s="72">
        <v>2.6309999999999998</v>
      </c>
      <c r="Q1352" s="48">
        <v>2.3879999999999999</v>
      </c>
      <c r="R1352" s="87">
        <v>655.72410852352004</v>
      </c>
      <c r="S1352" s="87">
        <v>21.735700000000001</v>
      </c>
      <c r="T1352" s="87">
        <v>1.6611289232969E-2</v>
      </c>
      <c r="U1352" s="87">
        <v>0.14130109548569</v>
      </c>
      <c r="V1352" s="87">
        <v>6.3694832213223002E-2</v>
      </c>
      <c r="W1352" s="87">
        <f>+(S1352/100)*R1352</f>
        <v>142.52622505634676</v>
      </c>
      <c r="Z1352">
        <v>2.6309999999999998</v>
      </c>
      <c r="AA1352">
        <v>2.3879999999999999</v>
      </c>
    </row>
    <row r="1353" spans="1:27">
      <c r="A1353" s="52" t="s">
        <v>2207</v>
      </c>
      <c r="B1353" s="52" t="s">
        <v>8</v>
      </c>
      <c r="C1353" s="52">
        <v>5444724</v>
      </c>
      <c r="D1353" s="52" t="s">
        <v>2208</v>
      </c>
      <c r="E1353" s="80">
        <f>+IF(F1353="x",1,0)+IF(G1353="x",0.25,0)+IF(H1353="x",1,0)+IF(I1353="x",0.3,0)</f>
        <v>2.25</v>
      </c>
      <c r="F1353" s="80" t="s">
        <v>3212</v>
      </c>
      <c r="G1353" s="80" t="s">
        <v>3212</v>
      </c>
      <c r="H1353" s="80" t="s">
        <v>3212</v>
      </c>
      <c r="I1353" s="85"/>
      <c r="J1353" s="48"/>
      <c r="K1353" s="48"/>
      <c r="L1353" s="89">
        <f>+L$5*E1353</f>
        <v>2687.2479711451756</v>
      </c>
      <c r="M1353" s="89">
        <f>+M$5*E1353</f>
        <v>762.95795085662758</v>
      </c>
      <c r="N1353" s="89">
        <f>+L1353+M1353</f>
        <v>3450.2059220018032</v>
      </c>
      <c r="O1353" s="89">
        <f>+O$5*E1353</f>
        <v>38147.897542831379</v>
      </c>
      <c r="P1353" s="73">
        <v>0.64400000000000002</v>
      </c>
      <c r="Q1353" s="48" t="s">
        <v>3228</v>
      </c>
      <c r="R1353" s="87">
        <v>1090.6891775068</v>
      </c>
      <c r="S1353" s="87">
        <v>100</v>
      </c>
      <c r="T1353" s="87">
        <v>1.5812264680862</v>
      </c>
      <c r="U1353" s="87">
        <v>1.9434157609939999</v>
      </c>
      <c r="V1353" s="87">
        <v>1.7914595257973001</v>
      </c>
      <c r="W1353" s="87">
        <f>+(S1353/100)*R1353</f>
        <v>1090.6891775068</v>
      </c>
      <c r="Z1353" t="e">
        <v>#N/A</v>
      </c>
      <c r="AA1353" t="e">
        <v>#N/A</v>
      </c>
    </row>
    <row r="1354" spans="1:27">
      <c r="A1354" s="52" t="s">
        <v>949</v>
      </c>
      <c r="B1354" s="52" t="s">
        <v>8</v>
      </c>
      <c r="C1354" s="52">
        <v>5444170</v>
      </c>
      <c r="D1354" s="52" t="s">
        <v>1647</v>
      </c>
      <c r="E1354" s="80">
        <f>+IF(F1354="x",1,0)+IF(G1354="x",0.25,0)+IF(H1354="x",1,0)+IF(I1354="x",0.3,0)</f>
        <v>2.25</v>
      </c>
      <c r="F1354" s="80" t="s">
        <v>3212</v>
      </c>
      <c r="G1354" s="80" t="s">
        <v>3212</v>
      </c>
      <c r="H1354" s="80" t="s">
        <v>3212</v>
      </c>
      <c r="I1354" s="85"/>
      <c r="J1354" s="48"/>
      <c r="K1354" s="48"/>
      <c r="L1354" s="89">
        <f>+L$5*E1354</f>
        <v>2687.2479711451756</v>
      </c>
      <c r="M1354" s="89">
        <f>+M$5*E1354</f>
        <v>762.95795085662758</v>
      </c>
      <c r="N1354" s="89">
        <f>+L1354+M1354</f>
        <v>3450.2059220018032</v>
      </c>
      <c r="O1354" s="89">
        <f>+O$5*E1354</f>
        <v>38147.897542831379</v>
      </c>
      <c r="P1354" s="73">
        <v>1.8029999999999999</v>
      </c>
      <c r="Q1354" s="48" t="s">
        <v>3228</v>
      </c>
      <c r="R1354" s="87">
        <v>3491.5145550155999</v>
      </c>
      <c r="S1354" s="87">
        <v>100</v>
      </c>
      <c r="T1354" s="87">
        <v>0.71365463733672996</v>
      </c>
      <c r="U1354" s="87">
        <v>1.8314472436905</v>
      </c>
      <c r="V1354" s="87">
        <v>1.2487801840696</v>
      </c>
      <c r="W1354" s="87">
        <f>+(S1354/100)*R1354</f>
        <v>3491.5145550155999</v>
      </c>
      <c r="Z1354" t="e">
        <v>#N/A</v>
      </c>
      <c r="AA1354" t="e">
        <v>#N/A</v>
      </c>
    </row>
    <row r="1355" spans="1:27">
      <c r="A1355" s="52" t="s">
        <v>2209</v>
      </c>
      <c r="B1355" s="52" t="s">
        <v>8</v>
      </c>
      <c r="C1355" s="52">
        <v>5444725</v>
      </c>
      <c r="D1355" s="52" t="s">
        <v>2210</v>
      </c>
      <c r="E1355" s="80">
        <f>+IF(F1355="x",1,0)+IF(G1355="x",0.25,0)+IF(H1355="x",1,0)+IF(I1355="x",0.3,0)</f>
        <v>2.25</v>
      </c>
      <c r="F1355" s="80" t="s">
        <v>3212</v>
      </c>
      <c r="G1355" s="80" t="s">
        <v>3212</v>
      </c>
      <c r="H1355" s="80" t="s">
        <v>3212</v>
      </c>
      <c r="I1355" s="85"/>
      <c r="J1355" s="48"/>
      <c r="K1355" s="48"/>
      <c r="L1355" s="89">
        <f>+L$5*E1355</f>
        <v>2687.2479711451756</v>
      </c>
      <c r="M1355" s="89">
        <f>+M$5*E1355</f>
        <v>762.95795085662758</v>
      </c>
      <c r="N1355" s="89">
        <f>+L1355+M1355</f>
        <v>3450.2059220018032</v>
      </c>
      <c r="O1355" s="89">
        <f>+O$5*E1355</f>
        <v>38147.897542831379</v>
      </c>
      <c r="P1355" s="73">
        <v>0.86399999999999999</v>
      </c>
      <c r="Q1355" s="48" t="s">
        <v>3228</v>
      </c>
      <c r="R1355" s="87">
        <v>1077.9161809975001</v>
      </c>
      <c r="S1355" s="87">
        <v>100</v>
      </c>
      <c r="T1355" s="87">
        <v>1.5632485151291</v>
      </c>
      <c r="U1355" s="87">
        <v>1.9673864841461</v>
      </c>
      <c r="V1355" s="87">
        <v>1.7690135082381</v>
      </c>
      <c r="W1355" s="87">
        <f>+(S1355/100)*R1355</f>
        <v>1077.9161809975001</v>
      </c>
      <c r="Z1355" t="e">
        <v>#N/A</v>
      </c>
      <c r="AA1355" t="e">
        <v>#N/A</v>
      </c>
    </row>
    <row r="1356" spans="1:27">
      <c r="A1356" s="52" t="s">
        <v>2211</v>
      </c>
      <c r="B1356" s="52" t="s">
        <v>8</v>
      </c>
      <c r="C1356" s="52">
        <v>5444726</v>
      </c>
      <c r="D1356" s="52" t="s">
        <v>2212</v>
      </c>
      <c r="E1356" s="80">
        <f>+IF(F1356="x",1,0)+IF(G1356="x",0.25,0)+IF(H1356="x",1,0)+IF(I1356="x",0.3,0)</f>
        <v>2.25</v>
      </c>
      <c r="F1356" s="80" t="s">
        <v>3212</v>
      </c>
      <c r="G1356" s="80" t="s">
        <v>3212</v>
      </c>
      <c r="H1356" s="80" t="s">
        <v>3212</v>
      </c>
      <c r="I1356" s="85"/>
      <c r="J1356" s="48"/>
      <c r="K1356" s="48"/>
      <c r="L1356" s="89">
        <f>+L$5*E1356</f>
        <v>2687.2479711451756</v>
      </c>
      <c r="M1356" s="89">
        <f>+M$5*E1356</f>
        <v>762.95795085662758</v>
      </c>
      <c r="N1356" s="89">
        <f>+L1356+M1356</f>
        <v>3450.2059220018032</v>
      </c>
      <c r="O1356" s="89">
        <f>+O$5*E1356</f>
        <v>38147.897542831379</v>
      </c>
      <c r="P1356" s="73">
        <v>0.745</v>
      </c>
      <c r="Q1356" s="48" t="s">
        <v>3228</v>
      </c>
      <c r="R1356" s="87">
        <v>1064.5619815</v>
      </c>
      <c r="S1356" s="87">
        <v>100</v>
      </c>
      <c r="T1356" s="87">
        <v>1.5962607860564999</v>
      </c>
      <c r="U1356" s="87">
        <v>1.9384744167328001</v>
      </c>
      <c r="V1356" s="87">
        <v>1.7376270399719</v>
      </c>
      <c r="W1356" s="87">
        <f>+(S1356/100)*R1356</f>
        <v>1064.5619815</v>
      </c>
      <c r="Z1356" t="e">
        <v>#N/A</v>
      </c>
      <c r="AA1356" t="e">
        <v>#N/A</v>
      </c>
    </row>
    <row r="1357" spans="1:27">
      <c r="A1357" s="52" t="s">
        <v>2213</v>
      </c>
      <c r="B1357" s="52" t="s">
        <v>8</v>
      </c>
      <c r="C1357" s="52">
        <v>5444727</v>
      </c>
      <c r="D1357" s="52" t="s">
        <v>2214</v>
      </c>
      <c r="E1357" s="80">
        <f>+IF(F1357="x",1,0)+IF(G1357="x",0.25,0)+IF(H1357="x",1,0)+IF(I1357="x",0.3,0)</f>
        <v>2.25</v>
      </c>
      <c r="F1357" s="80" t="s">
        <v>3212</v>
      </c>
      <c r="G1357" s="80" t="s">
        <v>3212</v>
      </c>
      <c r="H1357" s="80" t="s">
        <v>3212</v>
      </c>
      <c r="I1357" s="85"/>
      <c r="J1357" s="48"/>
      <c r="K1357" s="48"/>
      <c r="L1357" s="89">
        <f>+L$5*E1357</f>
        <v>2687.2479711451756</v>
      </c>
      <c r="M1357" s="89">
        <f>+M$5*E1357</f>
        <v>762.95795085662758</v>
      </c>
      <c r="N1357" s="89">
        <f>+L1357+M1357</f>
        <v>3450.2059220018032</v>
      </c>
      <c r="O1357" s="89">
        <f>+O$5*E1357</f>
        <v>38147.897542831379</v>
      </c>
      <c r="P1357" s="73">
        <v>0.71599999999999997</v>
      </c>
      <c r="Q1357" s="48" t="s">
        <v>3228</v>
      </c>
      <c r="R1357" s="87">
        <v>1189.1336590065</v>
      </c>
      <c r="S1357" s="87">
        <v>100</v>
      </c>
      <c r="T1357" s="87">
        <v>1.5405393838882</v>
      </c>
      <c r="U1357" s="87">
        <v>1.8317626714705999</v>
      </c>
      <c r="V1357" s="87">
        <v>1.6566693628536</v>
      </c>
      <c r="W1357" s="87">
        <f>+(S1357/100)*R1357</f>
        <v>1189.1336590065</v>
      </c>
      <c r="Z1357" t="e">
        <v>#N/A</v>
      </c>
      <c r="AA1357" t="e">
        <v>#N/A</v>
      </c>
    </row>
    <row r="1358" spans="1:27">
      <c r="A1358" s="49" t="s">
        <v>351</v>
      </c>
      <c r="B1358" s="49" t="s">
        <v>15</v>
      </c>
      <c r="C1358" s="49">
        <v>5445060</v>
      </c>
      <c r="D1358" s="49" t="s">
        <v>1644</v>
      </c>
      <c r="E1358" s="126">
        <f>+IF(F1358="x",1,0)+IF(G1358="x",0.25,0)+IF(H1358="x",1,0)+IF(I1358="x",0.3,0)+J1358</f>
        <v>1.6949552691980125</v>
      </c>
      <c r="F1358" s="85" t="s">
        <v>3212</v>
      </c>
      <c r="G1358" s="85"/>
      <c r="H1358" s="85"/>
      <c r="I1358" s="85"/>
      <c r="J1358" s="48">
        <f>0.75*(W1358/10000)</f>
        <v>0.69495526919801254</v>
      </c>
      <c r="K1358" s="48"/>
      <c r="L1358" s="89">
        <f>+L$5*E1358</f>
        <v>2024.3400481485264</v>
      </c>
      <c r="M1358" s="89">
        <f>+M$5*E1358</f>
        <v>574.74648843598186</v>
      </c>
      <c r="N1358" s="89">
        <f>+L1358+M1358</f>
        <v>2599.0865365845084</v>
      </c>
      <c r="O1358" s="89">
        <f>+O$5*E1358</f>
        <v>28737.324421799094</v>
      </c>
      <c r="P1358" s="72"/>
      <c r="Q1358" s="48"/>
      <c r="R1358" s="87">
        <v>9266.0702559687998</v>
      </c>
      <c r="S1358" s="87">
        <v>100</v>
      </c>
      <c r="T1358" s="87">
        <v>1.2197732925414999</v>
      </c>
      <c r="U1358" s="87">
        <v>2.2922527790070002</v>
      </c>
      <c r="V1358" s="87">
        <v>2.1146570182632001</v>
      </c>
      <c r="W1358" s="87">
        <v>9266.0702559735</v>
      </c>
      <c r="Z1358" t="e">
        <v>#N/A</v>
      </c>
      <c r="AA1358" t="e">
        <v>#N/A</v>
      </c>
    </row>
    <row r="1359" spans="1:27">
      <c r="A1359" s="49" t="s">
        <v>88</v>
      </c>
      <c r="B1359" s="49" t="s">
        <v>8</v>
      </c>
      <c r="C1359" s="49">
        <v>5443716</v>
      </c>
      <c r="D1359" s="49" t="s">
        <v>751</v>
      </c>
      <c r="E1359" s="126">
        <f>+IF(F1359="x",1,0)+IF(G1359="x",0.25,0)+IF(H1359="x",1,0)+IF(I1359="x",0.3,0)+J1359</f>
        <v>2.9655475343492501</v>
      </c>
      <c r="F1359" s="80" t="s">
        <v>3212</v>
      </c>
      <c r="G1359" s="85"/>
      <c r="H1359" s="85"/>
      <c r="I1359" s="85"/>
      <c r="J1359" s="48">
        <f>0.75*(W1359/10000)</f>
        <v>1.9655475343492501</v>
      </c>
      <c r="K1359" s="48"/>
      <c r="L1359" s="89">
        <f>+L$5*E1359</f>
        <v>3541.8495977842667</v>
      </c>
      <c r="M1359" s="89">
        <f>+M$5*E1359</f>
        <v>1005.5946977666792</v>
      </c>
      <c r="N1359" s="89">
        <f>+L1359+M1359</f>
        <v>4547.4442955509458</v>
      </c>
      <c r="O1359" s="89">
        <f>+O$5*E1359</f>
        <v>50279.734888333958</v>
      </c>
      <c r="P1359" s="72"/>
      <c r="Q1359" s="48"/>
      <c r="R1359" s="87">
        <v>26207.300458002999</v>
      </c>
      <c r="S1359" s="87">
        <v>100</v>
      </c>
      <c r="T1359" s="87">
        <v>1.4953314065933001</v>
      </c>
      <c r="U1359" s="87">
        <v>2.1843845844268999</v>
      </c>
      <c r="V1359" s="87">
        <v>1.8649485001082999</v>
      </c>
      <c r="W1359" s="87">
        <v>26207.300457990001</v>
      </c>
      <c r="Z1359" t="e">
        <v>#N/A</v>
      </c>
      <c r="AA1359" t="e">
        <v>#N/A</v>
      </c>
    </row>
    <row r="1360" spans="1:27">
      <c r="A1360" s="51" t="s">
        <v>1154</v>
      </c>
      <c r="B1360" s="51" t="s">
        <v>8</v>
      </c>
      <c r="C1360" s="51">
        <v>5443595</v>
      </c>
      <c r="D1360" s="51" t="s">
        <v>1618</v>
      </c>
      <c r="E1360" s="80">
        <f>+IF(F1360="x",1,0)+IF(G1360="x",0.25,0)+IF(H1360="x",1,0)+IF(I1360="x",0.3,0)</f>
        <v>1</v>
      </c>
      <c r="F1360" s="85" t="s">
        <v>3212</v>
      </c>
      <c r="G1360" s="85"/>
      <c r="H1360" s="85"/>
      <c r="I1360" s="85"/>
      <c r="J1360" s="48"/>
      <c r="K1360" s="48"/>
      <c r="L1360" s="89">
        <f>+L$5*E1360</f>
        <v>1194.3324316200781</v>
      </c>
      <c r="M1360" s="89">
        <f>+M$5*E1360</f>
        <v>339.09242260294559</v>
      </c>
      <c r="N1360" s="89">
        <f>+L1360+M1360</f>
        <v>1533.4248542230237</v>
      </c>
      <c r="O1360" s="89">
        <f>+O$5*E1360</f>
        <v>16954.621130147279</v>
      </c>
      <c r="P1360" s="73" t="e">
        <v>#N/A</v>
      </c>
      <c r="Q1360" s="48" t="e">
        <v>#N/A</v>
      </c>
      <c r="R1360" s="87">
        <v>655.72695548632998</v>
      </c>
      <c r="S1360" s="87">
        <v>0</v>
      </c>
      <c r="T1360" s="87">
        <v>0</v>
      </c>
      <c r="U1360" s="87">
        <v>0</v>
      </c>
      <c r="V1360" s="87">
        <v>0</v>
      </c>
      <c r="W1360" s="87">
        <f>+(S1360/100)*R1360</f>
        <v>0</v>
      </c>
      <c r="Z1360" t="e">
        <v>#N/A</v>
      </c>
      <c r="AA1360" t="e">
        <v>#N/A</v>
      </c>
    </row>
    <row r="1361" spans="1:27">
      <c r="A1361" s="50" t="s">
        <v>743</v>
      </c>
      <c r="B1361" s="50" t="s">
        <v>8</v>
      </c>
      <c r="C1361" s="50">
        <v>5444671</v>
      </c>
      <c r="D1361" s="50" t="s">
        <v>744</v>
      </c>
      <c r="E1361" s="126">
        <f>+IF(F1361="x",1,0)+IF(G1361="x",0.25,0)+IF(H1361="x",1,0)+IF(I1361="x",0.3,0)+J1361</f>
        <v>4.3331186638925718</v>
      </c>
      <c r="F1361" s="80" t="s">
        <v>3212</v>
      </c>
      <c r="G1361" s="80" t="s">
        <v>3213</v>
      </c>
      <c r="H1361" s="80" t="s">
        <v>3212</v>
      </c>
      <c r="I1361" s="85"/>
      <c r="J1361" s="48">
        <f>0.75*(W1361/10000)</f>
        <v>2.3331186638925723</v>
      </c>
      <c r="K1361" s="48"/>
      <c r="L1361" s="89">
        <f>+L$5*E1361</f>
        <v>5175.1841503451587</v>
      </c>
      <c r="M1361" s="89">
        <f>+M$5*E1361</f>
        <v>1469.3277051653708</v>
      </c>
      <c r="N1361" s="89">
        <f>+L1361+M1361</f>
        <v>6644.5118555105291</v>
      </c>
      <c r="O1361" s="89">
        <f>+O$5*E1361</f>
        <v>73466.38525826855</v>
      </c>
      <c r="P1361" s="73">
        <v>1.7929999999999999</v>
      </c>
      <c r="Q1361" s="48" t="s">
        <v>3228</v>
      </c>
      <c r="R1361" s="87">
        <v>32193.55808196</v>
      </c>
      <c r="S1361" s="87">
        <v>96.628799999999998</v>
      </c>
      <c r="T1361" s="87">
        <v>1.9029388204216999E-2</v>
      </c>
      <c r="U1361" s="87">
        <v>2.0309929847717001</v>
      </c>
      <c r="V1361" s="87">
        <v>1.1744729597720001</v>
      </c>
      <c r="W1361" s="87">
        <f>+(S1361/100)*R1361</f>
        <v>31108.248851900964</v>
      </c>
      <c r="Z1361" t="e">
        <v>#N/A</v>
      </c>
      <c r="AA1361" t="e">
        <v>#N/A</v>
      </c>
    </row>
    <row r="1362" spans="1:27">
      <c r="A1362" s="51" t="s">
        <v>482</v>
      </c>
      <c r="B1362" s="51" t="s">
        <v>8</v>
      </c>
      <c r="C1362" s="51">
        <v>5443596</v>
      </c>
      <c r="D1362" s="51" t="s">
        <v>1619</v>
      </c>
      <c r="E1362" s="80">
        <f>+IF(F1362="x",1,0)+IF(G1362="x",0.25,0)+IF(H1362="x",1,0)+IF(I1362="x",0.3,0)</f>
        <v>1</v>
      </c>
      <c r="F1362" s="85" t="s">
        <v>3212</v>
      </c>
      <c r="G1362" s="85"/>
      <c r="H1362" s="85"/>
      <c r="I1362" s="85"/>
      <c r="J1362" s="48"/>
      <c r="K1362" s="48"/>
      <c r="L1362" s="89">
        <f>+L$5*E1362</f>
        <v>1194.3324316200781</v>
      </c>
      <c r="M1362" s="89">
        <f>+M$5*E1362</f>
        <v>339.09242260294559</v>
      </c>
      <c r="N1362" s="89">
        <f>+L1362+M1362</f>
        <v>1533.4248542230237</v>
      </c>
      <c r="O1362" s="89">
        <f>+O$5*E1362</f>
        <v>16954.621130147279</v>
      </c>
      <c r="P1362" s="73" t="e">
        <v>#N/A</v>
      </c>
      <c r="Q1362" s="48" t="e">
        <v>#N/A</v>
      </c>
      <c r="R1362" s="87">
        <v>655.75451298932001</v>
      </c>
      <c r="S1362" s="87">
        <v>0</v>
      </c>
      <c r="T1362" s="87">
        <v>0</v>
      </c>
      <c r="U1362" s="87">
        <v>0</v>
      </c>
      <c r="V1362" s="87">
        <v>0</v>
      </c>
      <c r="W1362" s="87">
        <f>+(S1362/100)*R1362</f>
        <v>0</v>
      </c>
      <c r="Z1362" t="e">
        <v>#N/A</v>
      </c>
      <c r="AA1362" t="e">
        <v>#N/A</v>
      </c>
    </row>
    <row r="1363" spans="1:27">
      <c r="A1363" s="51" t="s">
        <v>1620</v>
      </c>
      <c r="B1363" s="51" t="s">
        <v>8</v>
      </c>
      <c r="C1363" s="51">
        <v>5443597</v>
      </c>
      <c r="D1363" s="51" t="s">
        <v>1621</v>
      </c>
      <c r="E1363" s="80">
        <f>+IF(F1363="x",1,0)+IF(G1363="x",0.25,0)+IF(H1363="x",1,0)+IF(I1363="x",0.3,0)</f>
        <v>1</v>
      </c>
      <c r="F1363" s="85" t="s">
        <v>3212</v>
      </c>
      <c r="G1363" s="85"/>
      <c r="H1363" s="85"/>
      <c r="I1363" s="85"/>
      <c r="J1363" s="48"/>
      <c r="K1363" s="48"/>
      <c r="L1363" s="89">
        <f>+L$5*E1363</f>
        <v>1194.3324316200781</v>
      </c>
      <c r="M1363" s="89">
        <f>+M$5*E1363</f>
        <v>339.09242260294559</v>
      </c>
      <c r="N1363" s="89">
        <f>+L1363+M1363</f>
        <v>1533.4248542230237</v>
      </c>
      <c r="O1363" s="89">
        <f>+O$5*E1363</f>
        <v>16954.621130147279</v>
      </c>
      <c r="P1363" s="73" t="e">
        <v>#N/A</v>
      </c>
      <c r="Q1363" s="48" t="e">
        <v>#N/A</v>
      </c>
      <c r="R1363" s="87">
        <v>655.76676352656</v>
      </c>
      <c r="S1363" s="87">
        <v>0</v>
      </c>
      <c r="T1363" s="87">
        <v>0</v>
      </c>
      <c r="U1363" s="87">
        <v>0</v>
      </c>
      <c r="V1363" s="87">
        <v>0</v>
      </c>
      <c r="W1363" s="87">
        <f>+(S1363/100)*R1363</f>
        <v>0</v>
      </c>
      <c r="Z1363" t="e">
        <v>#N/A</v>
      </c>
      <c r="AA1363" t="e">
        <v>#N/A</v>
      </c>
    </row>
    <row r="1364" spans="1:27">
      <c r="A1364" s="50" t="s">
        <v>2272</v>
      </c>
      <c r="B1364" s="50" t="s">
        <v>8</v>
      </c>
      <c r="C1364" s="50">
        <v>1354897</v>
      </c>
      <c r="D1364" s="50" t="s">
        <v>2273</v>
      </c>
      <c r="E1364" s="126">
        <f>+IF(F1364="x",1,0)+IF(G1364="x",0.25,0)+IF(H1364="x",1,0)+IF(I1364="x",0.3,0)+J1364</f>
        <v>7.2668153956067201</v>
      </c>
      <c r="F1364" s="80" t="s">
        <v>3212</v>
      </c>
      <c r="G1364" s="80" t="s">
        <v>3213</v>
      </c>
      <c r="H1364" s="85" t="s">
        <v>3212</v>
      </c>
      <c r="I1364" s="85"/>
      <c r="J1364" s="48">
        <f>0.75*(W1364/10000)</f>
        <v>5.2668153956067201</v>
      </c>
      <c r="K1364" s="48"/>
      <c r="L1364" s="89">
        <f>+L$5*E1364</f>
        <v>8678.9933015691931</v>
      </c>
      <c r="M1364" s="89">
        <f>+M$5*E1364</f>
        <v>2464.1220371046652</v>
      </c>
      <c r="N1364" s="89">
        <f>+L1364+M1364</f>
        <v>11143.115338673859</v>
      </c>
      <c r="O1364" s="89">
        <f>+O$5*E1364</f>
        <v>123206.10185523325</v>
      </c>
      <c r="P1364" s="72">
        <v>0.32800000000000001</v>
      </c>
      <c r="Q1364" s="48" t="e">
        <v>#N/A</v>
      </c>
      <c r="R1364" s="87">
        <v>80186.220573985993</v>
      </c>
      <c r="S1364" s="87">
        <v>87.576400000000007</v>
      </c>
      <c r="T1364" s="87">
        <v>0.51011377573012995</v>
      </c>
      <c r="U1364" s="87">
        <v>2.4891700744629</v>
      </c>
      <c r="V1364" s="87">
        <v>1.3462122342528</v>
      </c>
      <c r="W1364" s="87">
        <f>+(S1364/100)*R1364</f>
        <v>70224.20527475627</v>
      </c>
      <c r="Z1364">
        <v>0.32800000000000001</v>
      </c>
      <c r="AA1364" t="s">
        <v>3228</v>
      </c>
    </row>
    <row r="1365" spans="1:27">
      <c r="A1365" s="50" t="s">
        <v>1707</v>
      </c>
      <c r="B1365" s="50" t="s">
        <v>8</v>
      </c>
      <c r="C1365" s="50">
        <v>8994231</v>
      </c>
      <c r="D1365" s="50" t="s">
        <v>1708</v>
      </c>
      <c r="E1365" s="126">
        <f>+IF(F1365="x",1,0)+IF(G1365="x",0.25,0)+IF(H1365="x",1,0)+IF(I1365="x",0.3,0)+J1365</f>
        <v>1.3322035734631754</v>
      </c>
      <c r="F1365" s="85" t="s">
        <v>3212</v>
      </c>
      <c r="G1365" s="85"/>
      <c r="H1365" s="85"/>
      <c r="I1365" s="85"/>
      <c r="J1365" s="48">
        <f>0.75*(W1365/10000)</f>
        <v>0.33220357346317531</v>
      </c>
      <c r="K1365" s="48"/>
      <c r="L1365" s="89">
        <f>+L$5*E1365</f>
        <v>1591.0939333072315</v>
      </c>
      <c r="M1365" s="89">
        <f>+M$5*E1365</f>
        <v>451.74013712592932</v>
      </c>
      <c r="N1365" s="89">
        <f>+L1365+M1365</f>
        <v>2042.8340704331608</v>
      </c>
      <c r="O1365" s="89">
        <f>+O$5*E1365</f>
        <v>22587.006856296466</v>
      </c>
      <c r="P1365" s="73" t="e">
        <v>#N/A</v>
      </c>
      <c r="Q1365" s="48" t="e">
        <v>#N/A</v>
      </c>
      <c r="R1365" s="87">
        <v>22388.137074523002</v>
      </c>
      <c r="S1365" s="87">
        <v>19.784500000000001</v>
      </c>
      <c r="T1365" s="87">
        <v>7.3173783719540003E-2</v>
      </c>
      <c r="U1365" s="87">
        <v>1.065120100975</v>
      </c>
      <c r="V1365" s="87">
        <v>0.55007658335571996</v>
      </c>
      <c r="W1365" s="87">
        <f>+(S1365/100)*R1365</f>
        <v>4429.3809795090037</v>
      </c>
      <c r="Z1365" t="e">
        <v>#N/A</v>
      </c>
      <c r="AA1365" t="e">
        <v>#N/A</v>
      </c>
    </row>
    <row r="1366" spans="1:27">
      <c r="A1366" s="49" t="s">
        <v>1709</v>
      </c>
      <c r="B1366" s="49" t="s">
        <v>64</v>
      </c>
      <c r="C1366" s="49">
        <v>8994231</v>
      </c>
      <c r="D1366" s="49" t="s">
        <v>1708</v>
      </c>
      <c r="E1366" s="126">
        <f>+IF(F1366="x",1,0)+IF(G1366="x",0.25,0)+IF(H1366="x",1,0)+IF(I1366="x",0.3,0)+J1366</f>
        <v>0.45916581030013498</v>
      </c>
      <c r="F1366" s="80" t="s">
        <v>3213</v>
      </c>
      <c r="G1366" s="85"/>
      <c r="H1366" s="85"/>
      <c r="I1366" s="85"/>
      <c r="J1366" s="48">
        <f>0.75*(W1366/10000)</f>
        <v>0.45916581030013498</v>
      </c>
      <c r="K1366" s="48"/>
      <c r="L1366" s="89">
        <f>+L$5*E1366</f>
        <v>548.39661873256375</v>
      </c>
      <c r="M1366" s="89">
        <f>+M$5*E1366</f>
        <v>155.69964699111731</v>
      </c>
      <c r="N1366" s="89">
        <f>+L1366+M1366</f>
        <v>704.09626572368109</v>
      </c>
      <c r="O1366" s="89">
        <f>+O$5*E1366</f>
        <v>7784.9823495558658</v>
      </c>
      <c r="P1366" s="72"/>
      <c r="Q1366" s="48"/>
      <c r="R1366" s="87">
        <v>6122.2108039998002</v>
      </c>
      <c r="S1366" s="87">
        <v>100</v>
      </c>
      <c r="T1366" s="87">
        <v>0.59422159194946</v>
      </c>
      <c r="U1366" s="87">
        <v>2.8202395439147998</v>
      </c>
      <c r="V1366" s="87">
        <v>2.4328206664482002</v>
      </c>
      <c r="W1366" s="87">
        <v>6122.2108040018002</v>
      </c>
      <c r="Z1366" t="e">
        <v>#N/A</v>
      </c>
      <c r="AA1366" t="e">
        <v>#N/A</v>
      </c>
    </row>
    <row r="1367" spans="1:27">
      <c r="A1367" s="50" t="s">
        <v>1667</v>
      </c>
      <c r="B1367" s="50" t="s">
        <v>64</v>
      </c>
      <c r="C1367" s="50">
        <v>8407712</v>
      </c>
      <c r="D1367" s="50" t="s">
        <v>2872</v>
      </c>
      <c r="E1367" s="126">
        <f>+IF(F1367="x",1,0)+IF(G1367="x",0.25,0)+IF(H1367="x",1,0)+IF(I1367="x",0.3,0)+J1367</f>
        <v>3.9552552614368253</v>
      </c>
      <c r="F1367" s="80" t="s">
        <v>3212</v>
      </c>
      <c r="G1367" s="80" t="s">
        <v>3213</v>
      </c>
      <c r="H1367" s="85" t="s">
        <v>3212</v>
      </c>
      <c r="I1367" s="85"/>
      <c r="J1367" s="48">
        <f>0.75*(W1367/10000)</f>
        <v>1.955255261436825</v>
      </c>
      <c r="K1367" s="48"/>
      <c r="L1367" s="89">
        <f>+L$5*E1367</f>
        <v>4723.8896340699512</v>
      </c>
      <c r="M1367" s="89">
        <f>+M$5*E1367</f>
        <v>1341.1970886136601</v>
      </c>
      <c r="N1367" s="89">
        <f>+L1367+M1367</f>
        <v>6065.0867226836108</v>
      </c>
      <c r="O1367" s="89">
        <f>+O$5*E1367</f>
        <v>67059.854430683001</v>
      </c>
      <c r="P1367" s="72">
        <v>0.57599999999999996</v>
      </c>
      <c r="Q1367" s="48" t="e">
        <v>#N/A</v>
      </c>
      <c r="R1367" s="87">
        <v>26070.070152491</v>
      </c>
      <c r="S1367" s="87">
        <v>100</v>
      </c>
      <c r="T1367" s="87">
        <v>0.46480068564415</v>
      </c>
      <c r="U1367" s="87">
        <v>2.6108109951018998</v>
      </c>
      <c r="V1367" s="87">
        <v>1.8669403739384001</v>
      </c>
      <c r="W1367" s="87">
        <f>+(S1367/100)*R1367</f>
        <v>26070.070152491</v>
      </c>
      <c r="Z1367">
        <v>0.57599999999999996</v>
      </c>
      <c r="AA1367" t="s">
        <v>3228</v>
      </c>
    </row>
    <row r="1368" spans="1:27">
      <c r="A1368" s="50" t="s">
        <v>778</v>
      </c>
      <c r="B1368" s="50" t="s">
        <v>64</v>
      </c>
      <c r="C1368" s="50">
        <v>2677531</v>
      </c>
      <c r="D1368" s="50" t="s">
        <v>2690</v>
      </c>
      <c r="E1368" s="126">
        <f>+IF(F1368="x",1,0)+IF(G1368="x",0.25,0)+IF(H1368="x",1,0)+IF(I1368="x",0.3,0)+J1368</f>
        <v>2.88147241782575</v>
      </c>
      <c r="F1368" s="80" t="s">
        <v>3212</v>
      </c>
      <c r="G1368" s="80" t="s">
        <v>3213</v>
      </c>
      <c r="H1368" s="80" t="s">
        <v>3212</v>
      </c>
      <c r="I1368" s="85"/>
      <c r="J1368" s="48">
        <f>0.75*(W1368/10000)</f>
        <v>0.88147241782574992</v>
      </c>
      <c r="K1368" s="48"/>
      <c r="L1368" s="89">
        <f>+L$5*E1368</f>
        <v>3441.4359594280136</v>
      </c>
      <c r="M1368" s="89">
        <f>+M$5*E1368</f>
        <v>977.08546282410066</v>
      </c>
      <c r="N1368" s="89">
        <f>+L1368+M1368</f>
        <v>4418.5214222521145</v>
      </c>
      <c r="O1368" s="89">
        <f>+O$5*E1368</f>
        <v>48854.273141205034</v>
      </c>
      <c r="P1368" s="73">
        <v>0.10299999999999999</v>
      </c>
      <c r="Q1368" s="48" t="s">
        <v>3228</v>
      </c>
      <c r="R1368" s="87">
        <v>11752.96557101</v>
      </c>
      <c r="S1368" s="87">
        <v>100</v>
      </c>
      <c r="T1368" s="87">
        <v>0.76811444759368996</v>
      </c>
      <c r="U1368" s="87">
        <v>2.5790603160857999</v>
      </c>
      <c r="V1368" s="87">
        <v>2.1219493334521999</v>
      </c>
      <c r="W1368" s="87">
        <f>+(S1368/100)*R1368</f>
        <v>11752.96557101</v>
      </c>
      <c r="Z1368" t="e">
        <v>#N/A</v>
      </c>
      <c r="AA1368" t="e">
        <v>#N/A</v>
      </c>
    </row>
    <row r="1369" spans="1:27">
      <c r="A1369" s="50" t="s">
        <v>1710</v>
      </c>
      <c r="B1369" s="50" t="s">
        <v>64</v>
      </c>
      <c r="C1369" s="50">
        <v>2677541</v>
      </c>
      <c r="D1369" s="50" t="s">
        <v>1711</v>
      </c>
      <c r="E1369" s="126">
        <f>+IF(F1369="x",1,0)+IF(G1369="x",0.25,0)+IF(H1369="x",1,0)+IF(I1369="x",0.3,0)+J1369</f>
        <v>2.8877359495231252</v>
      </c>
      <c r="F1369" s="80" t="s">
        <v>3212</v>
      </c>
      <c r="G1369" s="80" t="s">
        <v>3213</v>
      </c>
      <c r="H1369" s="80" t="s">
        <v>3212</v>
      </c>
      <c r="I1369" s="85"/>
      <c r="J1369" s="48">
        <f>0.75*(W1369/10000)</f>
        <v>0.88773594952312496</v>
      </c>
      <c r="K1369" s="48"/>
      <c r="L1369" s="89">
        <f>+L$5*E1369</f>
        <v>3448.916698470669</v>
      </c>
      <c r="M1369" s="89">
        <f>+M$5*E1369</f>
        <v>979.2093789614139</v>
      </c>
      <c r="N1369" s="89">
        <f>+L1369+M1369</f>
        <v>4428.1260774320826</v>
      </c>
      <c r="O1369" s="89">
        <f>+O$5*E1369</f>
        <v>48960.468948070695</v>
      </c>
      <c r="P1369" s="73">
        <v>0.30299999999999999</v>
      </c>
      <c r="Q1369" s="48" t="s">
        <v>3228</v>
      </c>
      <c r="R1369" s="87">
        <v>11836.479326975001</v>
      </c>
      <c r="S1369" s="87">
        <v>100</v>
      </c>
      <c r="T1369" s="87">
        <v>0.63427788019179998</v>
      </c>
      <c r="U1369" s="87">
        <v>2.5790603160857999</v>
      </c>
      <c r="V1369" s="87">
        <v>2.1297369306923999</v>
      </c>
      <c r="W1369" s="87">
        <f>+(S1369/100)*R1369</f>
        <v>11836.479326975001</v>
      </c>
      <c r="Z1369" t="e">
        <v>#N/A</v>
      </c>
      <c r="AA1369" t="e">
        <v>#N/A</v>
      </c>
    </row>
    <row r="1370" spans="1:27">
      <c r="A1370" s="49" t="s">
        <v>1712</v>
      </c>
      <c r="B1370" s="55" t="s">
        <v>64</v>
      </c>
      <c r="C1370" s="49">
        <v>2677540</v>
      </c>
      <c r="D1370" s="49" t="s">
        <v>1713</v>
      </c>
      <c r="E1370" s="126">
        <f>+IF(F1370="x",1,0)+IF(G1370="x",0.25,0)+IF(H1370="x",1,0)+IF(I1370="x",0.3,0)+J1370</f>
        <v>2.9365913919112998</v>
      </c>
      <c r="F1370" s="80" t="s">
        <v>3212</v>
      </c>
      <c r="G1370" s="80" t="s">
        <v>3213</v>
      </c>
      <c r="H1370" s="85" t="s">
        <v>3212</v>
      </c>
      <c r="I1370" s="85"/>
      <c r="J1370" s="48">
        <f>0.75*(W1370/10000)</f>
        <v>0.93659139191130003</v>
      </c>
      <c r="K1370" s="48"/>
      <c r="L1370" s="89">
        <f>+L$5*E1370</f>
        <v>3507.2663377760123</v>
      </c>
      <c r="M1370" s="89">
        <f>+M$5*E1370</f>
        <v>995.77588927815873</v>
      </c>
      <c r="N1370" s="89">
        <f>+L1370+M1370</f>
        <v>4503.0422270541712</v>
      </c>
      <c r="O1370" s="89">
        <f>+O$5*E1370</f>
        <v>49788.794463907936</v>
      </c>
      <c r="P1370" s="72">
        <v>0.35599999999999998</v>
      </c>
      <c r="Q1370" s="48"/>
      <c r="R1370" s="87">
        <v>12487.885225489001</v>
      </c>
      <c r="S1370" s="87">
        <v>100</v>
      </c>
      <c r="T1370" s="87">
        <v>0.61934876441955999</v>
      </c>
      <c r="U1370" s="87">
        <v>2.6275274753571001</v>
      </c>
      <c r="V1370" s="87">
        <v>2.2443319782389</v>
      </c>
      <c r="W1370" s="87">
        <v>12487.885225484</v>
      </c>
      <c r="Z1370">
        <v>0.35599999999999998</v>
      </c>
      <c r="AA1370">
        <v>0</v>
      </c>
    </row>
    <row r="1371" spans="1:27">
      <c r="A1371" s="50" t="s">
        <v>139</v>
      </c>
      <c r="B1371" s="50" t="s">
        <v>64</v>
      </c>
      <c r="C1371" s="50">
        <v>9106511</v>
      </c>
      <c r="D1371" s="50" t="s">
        <v>2882</v>
      </c>
      <c r="E1371" s="126">
        <f>+IF(F1371="x",1,0)+IF(G1371="x",0.25,0)+IF(H1371="x",1,0)+IF(I1371="x",0.3,0)+J1371</f>
        <v>2.896843072547675</v>
      </c>
      <c r="F1371" s="80" t="s">
        <v>3212</v>
      </c>
      <c r="G1371" s="80" t="s">
        <v>3213</v>
      </c>
      <c r="H1371" s="80" t="s">
        <v>3212</v>
      </c>
      <c r="I1371" s="85"/>
      <c r="J1371" s="48">
        <f>0.75*(W1371/10000)</f>
        <v>0.89684307254767504</v>
      </c>
      <c r="K1371" s="48"/>
      <c r="L1371" s="89">
        <f>+L$5*E1371</f>
        <v>3459.7936308576432</v>
      </c>
      <c r="M1371" s="89">
        <f>+M$5*E1371</f>
        <v>982.29753537075158</v>
      </c>
      <c r="N1371" s="89">
        <f>+L1371+M1371</f>
        <v>4442.0911662283943</v>
      </c>
      <c r="O1371" s="89">
        <f>+O$5*E1371</f>
        <v>49114.876768537579</v>
      </c>
      <c r="P1371" s="73">
        <v>0.41199999999999998</v>
      </c>
      <c r="Q1371" s="48" t="s">
        <v>3228</v>
      </c>
      <c r="R1371" s="87">
        <v>11957.907633969</v>
      </c>
      <c r="S1371" s="87">
        <v>100</v>
      </c>
      <c r="T1371" s="87">
        <v>0.56615060567856001</v>
      </c>
      <c r="U1371" s="87">
        <v>2.5997719764709002</v>
      </c>
      <c r="V1371" s="87">
        <v>2.2178385648635999</v>
      </c>
      <c r="W1371" s="87">
        <f>+(S1371/100)*R1371</f>
        <v>11957.907633969</v>
      </c>
      <c r="Z1371" t="e">
        <v>#N/A</v>
      </c>
      <c r="AA1371" t="e">
        <v>#N/A</v>
      </c>
    </row>
    <row r="1372" spans="1:27">
      <c r="A1372" s="50" t="s">
        <v>1714</v>
      </c>
      <c r="B1372" s="50" t="s">
        <v>64</v>
      </c>
      <c r="C1372" s="50">
        <v>2677526</v>
      </c>
      <c r="D1372" s="50" t="s">
        <v>1715</v>
      </c>
      <c r="E1372" s="126">
        <f>+IF(F1372="x",1,0)+IF(G1372="x",0.25,0)+IF(H1372="x",1,0)+IF(I1372="x",0.3,0)+J1372</f>
        <v>2.91514173342425</v>
      </c>
      <c r="F1372" s="80" t="s">
        <v>3212</v>
      </c>
      <c r="G1372" s="80" t="s">
        <v>3213</v>
      </c>
      <c r="H1372" s="80" t="s">
        <v>3212</v>
      </c>
      <c r="I1372" s="85"/>
      <c r="J1372" s="48">
        <f>0.75*(W1372/10000)</f>
        <v>0.91514173342424998</v>
      </c>
      <c r="K1372" s="48"/>
      <c r="L1372" s="89">
        <f>+L$5*E1372</f>
        <v>3481.6483149977539</v>
      </c>
      <c r="M1372" s="89">
        <f>+M$5*E1372</f>
        <v>988.50247261777918</v>
      </c>
      <c r="N1372" s="89">
        <f>+L1372+M1372</f>
        <v>4470.1507876155329</v>
      </c>
      <c r="O1372" s="89">
        <f>+O$5*E1372</f>
        <v>49425.123630888957</v>
      </c>
      <c r="P1372" s="73">
        <v>0.308</v>
      </c>
      <c r="Q1372" s="48" t="s">
        <v>3228</v>
      </c>
      <c r="R1372" s="87">
        <v>12201.88977899</v>
      </c>
      <c r="S1372" s="87">
        <v>100</v>
      </c>
      <c r="T1372" s="87">
        <v>0.64006030559539995</v>
      </c>
      <c r="U1372" s="87">
        <v>2.5902047157288002</v>
      </c>
      <c r="V1372" s="87">
        <v>2.2292758427042001</v>
      </c>
      <c r="W1372" s="87">
        <f>+(S1372/100)*R1372</f>
        <v>12201.88977899</v>
      </c>
      <c r="Z1372" t="e">
        <v>#N/A</v>
      </c>
      <c r="AA1372" t="e">
        <v>#N/A</v>
      </c>
    </row>
    <row r="1373" spans="1:27">
      <c r="A1373" s="50" t="s">
        <v>1716</v>
      </c>
      <c r="B1373" s="50" t="s">
        <v>64</v>
      </c>
      <c r="C1373" s="50">
        <v>2677527</v>
      </c>
      <c r="D1373" s="50" t="s">
        <v>1717</v>
      </c>
      <c r="E1373" s="126">
        <f>+IF(F1373="x",1,0)+IF(G1373="x",0.25,0)+IF(H1373="x",1,0)+IF(I1373="x",0.3,0)+J1373</f>
        <v>2.8566135477485002</v>
      </c>
      <c r="F1373" s="80" t="s">
        <v>3212</v>
      </c>
      <c r="G1373" s="80" t="s">
        <v>3213</v>
      </c>
      <c r="H1373" s="80" t="s">
        <v>3212</v>
      </c>
      <c r="I1373" s="85"/>
      <c r="J1373" s="48">
        <f>0.75*(W1373/10000)</f>
        <v>0.85661354774849996</v>
      </c>
      <c r="K1373" s="48"/>
      <c r="L1373" s="89">
        <f>+L$5*E1373</f>
        <v>3411.7462046813243</v>
      </c>
      <c r="M1373" s="89">
        <f>+M$5*E1373</f>
        <v>968.65600834643408</v>
      </c>
      <c r="N1373" s="89">
        <f>+L1373+M1373</f>
        <v>4380.4022130277581</v>
      </c>
      <c r="O1373" s="89">
        <f>+O$5*E1373</f>
        <v>48432.800417321705</v>
      </c>
      <c r="P1373" s="73">
        <v>0.52600000000000002</v>
      </c>
      <c r="Q1373" s="48" t="s">
        <v>3228</v>
      </c>
      <c r="R1373" s="87">
        <v>11421.51396998</v>
      </c>
      <c r="S1373" s="87">
        <v>100</v>
      </c>
      <c r="T1373" s="87">
        <v>0.54323118925095004</v>
      </c>
      <c r="U1373" s="87">
        <v>2.6966009140014999</v>
      </c>
      <c r="V1373" s="87">
        <v>2.2284023278405001</v>
      </c>
      <c r="W1373" s="87">
        <f>+(S1373/100)*R1373</f>
        <v>11421.51396998</v>
      </c>
      <c r="Z1373" t="e">
        <v>#N/A</v>
      </c>
      <c r="AA1373" t="e">
        <v>#N/A</v>
      </c>
    </row>
    <row r="1374" spans="1:27">
      <c r="A1374" s="50" t="s">
        <v>1718</v>
      </c>
      <c r="B1374" s="50" t="s">
        <v>64</v>
      </c>
      <c r="C1374" s="50">
        <v>2677537</v>
      </c>
      <c r="D1374" s="50" t="s">
        <v>1719</v>
      </c>
      <c r="E1374" s="126">
        <f>+IF(F1374="x",1,0)+IF(G1374="x",0.25,0)+IF(H1374="x",1,0)+IF(I1374="x",0.3,0)+J1374</f>
        <v>2.8712507879747</v>
      </c>
      <c r="F1374" s="80" t="s">
        <v>3212</v>
      </c>
      <c r="G1374" s="80" t="s">
        <v>3213</v>
      </c>
      <c r="H1374" s="80" t="s">
        <v>3212</v>
      </c>
      <c r="I1374" s="85"/>
      <c r="J1374" s="48">
        <f>0.75*(W1374/10000)</f>
        <v>0.87125078797470001</v>
      </c>
      <c r="K1374" s="48"/>
      <c r="L1374" s="89">
        <f>+L$5*E1374</f>
        <v>3429.2279353928889</v>
      </c>
      <c r="M1374" s="89">
        <f>+M$5*E1374</f>
        <v>973.61938559495752</v>
      </c>
      <c r="N1374" s="89">
        <f>+L1374+M1374</f>
        <v>4402.8473209878466</v>
      </c>
      <c r="O1374" s="89">
        <f>+O$5*E1374</f>
        <v>48680.969279747878</v>
      </c>
      <c r="P1374" s="73">
        <v>0.218</v>
      </c>
      <c r="Q1374" s="48" t="s">
        <v>3228</v>
      </c>
      <c r="R1374" s="87">
        <v>11616.677172996</v>
      </c>
      <c r="S1374" s="87">
        <v>100</v>
      </c>
      <c r="T1374" s="87">
        <v>0.77663034200668002</v>
      </c>
      <c r="U1374" s="87">
        <v>2.7660951614379998</v>
      </c>
      <c r="V1374" s="87">
        <v>2.3339785072838</v>
      </c>
      <c r="W1374" s="87">
        <f>+(S1374/100)*R1374</f>
        <v>11616.677172996</v>
      </c>
      <c r="Z1374" t="e">
        <v>#N/A</v>
      </c>
      <c r="AA1374" t="e">
        <v>#N/A</v>
      </c>
    </row>
    <row r="1375" spans="1:27">
      <c r="A1375" s="50" t="s">
        <v>1698</v>
      </c>
      <c r="B1375" s="50" t="s">
        <v>64</v>
      </c>
      <c r="C1375" s="50">
        <v>2677523</v>
      </c>
      <c r="D1375" s="50" t="s">
        <v>1720</v>
      </c>
      <c r="E1375" s="126">
        <f>+IF(F1375="x",1,0)+IF(G1375="x",0.25,0)+IF(H1375="x",1,0)+IF(I1375="x",0.3,0)+J1375</f>
        <v>2.8203221304879502</v>
      </c>
      <c r="F1375" s="80" t="s">
        <v>3212</v>
      </c>
      <c r="G1375" s="80" t="s">
        <v>3213</v>
      </c>
      <c r="H1375" s="80" t="s">
        <v>3212</v>
      </c>
      <c r="I1375" s="85"/>
      <c r="J1375" s="48">
        <f>0.75*(W1375/10000)</f>
        <v>0.82032213048795011</v>
      </c>
      <c r="K1375" s="48"/>
      <c r="L1375" s="89">
        <f>+L$5*E1375</f>
        <v>3368.4021880575929</v>
      </c>
      <c r="M1375" s="89">
        <f>+M$5*E1375</f>
        <v>956.3498637478599</v>
      </c>
      <c r="N1375" s="89">
        <f>+L1375+M1375</f>
        <v>4324.7520518054525</v>
      </c>
      <c r="O1375" s="89">
        <f>+O$5*E1375</f>
        <v>47817.493187392996</v>
      </c>
      <c r="P1375" s="73">
        <v>0.93100000000000005</v>
      </c>
      <c r="Q1375" s="48" t="s">
        <v>3228</v>
      </c>
      <c r="R1375" s="87">
        <v>10937.628406506001</v>
      </c>
      <c r="S1375" s="87">
        <v>100</v>
      </c>
      <c r="T1375" s="87">
        <v>0.93895840644836004</v>
      </c>
      <c r="U1375" s="87">
        <v>2.7717723846436</v>
      </c>
      <c r="V1375" s="87">
        <v>2.2188320541675002</v>
      </c>
      <c r="W1375" s="87">
        <f>+(S1375/100)*R1375</f>
        <v>10937.628406506001</v>
      </c>
      <c r="Z1375" t="e">
        <v>#N/A</v>
      </c>
      <c r="AA1375" t="e">
        <v>#N/A</v>
      </c>
    </row>
    <row r="1376" spans="1:27">
      <c r="A1376" s="49" t="s">
        <v>677</v>
      </c>
      <c r="B1376" s="49" t="s">
        <v>64</v>
      </c>
      <c r="C1376" s="49">
        <v>2677505</v>
      </c>
      <c r="D1376" s="49" t="s">
        <v>1721</v>
      </c>
      <c r="E1376" s="126">
        <f>+IF(F1376="x",1,0)+IF(G1376="x",0.25,0)+IF(H1376="x",1,0)+IF(I1376="x",0.3,0)+J1376</f>
        <v>1.6731533693523475</v>
      </c>
      <c r="F1376" s="85" t="s">
        <v>3212</v>
      </c>
      <c r="G1376" s="85" t="s">
        <v>3213</v>
      </c>
      <c r="H1376" s="85"/>
      <c r="I1376" s="85"/>
      <c r="J1376" s="48">
        <f>0.75*(W1376/10000)</f>
        <v>0.67315336935234749</v>
      </c>
      <c r="K1376" s="48"/>
      <c r="L1376" s="89">
        <f>+L$5*E1376</f>
        <v>1998.3013320919158</v>
      </c>
      <c r="M1376" s="89">
        <f>+M$5*E1376</f>
        <v>567.35362939996855</v>
      </c>
      <c r="N1376" s="89">
        <f>+L1376+M1376</f>
        <v>2565.6549614918845</v>
      </c>
      <c r="O1376" s="89">
        <f>+O$5*E1376</f>
        <v>28367.681469998428</v>
      </c>
      <c r="P1376" s="72"/>
      <c r="Q1376" s="48"/>
      <c r="R1376" s="87">
        <v>8975.3782580318002</v>
      </c>
      <c r="S1376" s="87">
        <v>100</v>
      </c>
      <c r="T1376" s="87">
        <v>0.91572362184525002</v>
      </c>
      <c r="U1376" s="87">
        <v>2.6974420547485001</v>
      </c>
      <c r="V1376" s="87">
        <v>1.9490568210363</v>
      </c>
      <c r="W1376" s="87">
        <v>8975.3782580313</v>
      </c>
      <c r="Z1376" t="e">
        <v>#N/A</v>
      </c>
      <c r="AA1376" t="e">
        <v>#N/A</v>
      </c>
    </row>
    <row r="1377" spans="1:27">
      <c r="A1377" s="50" t="s">
        <v>1722</v>
      </c>
      <c r="B1377" s="50" t="s">
        <v>64</v>
      </c>
      <c r="C1377" s="50">
        <v>2677504</v>
      </c>
      <c r="D1377" s="50" t="s">
        <v>1723</v>
      </c>
      <c r="E1377" s="126">
        <f>+IF(F1377="x",1,0)+IF(G1377="x",0.25,0)+IF(H1377="x",1,0)+IF(I1377="x",0.3,0)+J1377</f>
        <v>2.7432386155246773</v>
      </c>
      <c r="F1377" s="80" t="s">
        <v>3212</v>
      </c>
      <c r="G1377" s="80" t="s">
        <v>3213</v>
      </c>
      <c r="H1377" s="80" t="s">
        <v>3212</v>
      </c>
      <c r="I1377" s="85"/>
      <c r="J1377" s="48">
        <f>0.75*(W1377/10000)</f>
        <v>0.74323861552467752</v>
      </c>
      <c r="K1377" s="48"/>
      <c r="L1377" s="89">
        <f>+L$5*E1377</f>
        <v>3276.3388461936843</v>
      </c>
      <c r="M1377" s="89">
        <f>+M$5*E1377</f>
        <v>930.21142791621321</v>
      </c>
      <c r="N1377" s="89">
        <f>+L1377+M1377</f>
        <v>4206.5502741098971</v>
      </c>
      <c r="O1377" s="89">
        <f>+O$5*E1377</f>
        <v>46510.571395810664</v>
      </c>
      <c r="P1377" s="73">
        <v>0.88300000000000001</v>
      </c>
      <c r="Q1377" s="48" t="s">
        <v>3228</v>
      </c>
      <c r="R1377" s="87">
        <v>9909.8482069957008</v>
      </c>
      <c r="S1377" s="87">
        <v>100</v>
      </c>
      <c r="T1377" s="87">
        <v>0.67675232887268</v>
      </c>
      <c r="U1377" s="87">
        <v>2.6938674449921001</v>
      </c>
      <c r="V1377" s="87">
        <v>1.9723470463992001</v>
      </c>
      <c r="W1377" s="87">
        <f>+(S1377/100)*R1377</f>
        <v>9909.8482069957008</v>
      </c>
      <c r="Z1377" t="e">
        <v>#N/A</v>
      </c>
      <c r="AA1377" t="e">
        <v>#N/A</v>
      </c>
    </row>
    <row r="1378" spans="1:27">
      <c r="A1378" s="50" t="s">
        <v>1724</v>
      </c>
      <c r="B1378" s="50" t="s">
        <v>64</v>
      </c>
      <c r="C1378" s="50">
        <v>2677489</v>
      </c>
      <c r="D1378" s="50" t="s">
        <v>1725</v>
      </c>
      <c r="E1378" s="126">
        <f>+IF(F1378="x",1,0)+IF(G1378="x",0.25,0)+IF(H1378="x",1,0)+IF(I1378="x",0.3,0)+J1378</f>
        <v>2.7724060945228999</v>
      </c>
      <c r="F1378" s="80" t="s">
        <v>3212</v>
      </c>
      <c r="G1378" s="80" t="s">
        <v>3213</v>
      </c>
      <c r="H1378" s="80" t="s">
        <v>3212</v>
      </c>
      <c r="I1378" s="85"/>
      <c r="J1378" s="48">
        <f>0.75*(W1378/10000)</f>
        <v>0.7724060945229001</v>
      </c>
      <c r="K1378" s="48"/>
      <c r="L1378" s="89">
        <f>+L$5*E1378</f>
        <v>3311.174512309859</v>
      </c>
      <c r="M1378" s="89">
        <f>+M$5*E1378</f>
        <v>940.10189903094113</v>
      </c>
      <c r="N1378" s="89">
        <f>+L1378+M1378</f>
        <v>4251.2764113408002</v>
      </c>
      <c r="O1378" s="89">
        <f>+O$5*E1378</f>
        <v>47005.094951547057</v>
      </c>
      <c r="P1378" s="73">
        <v>0.28499999999999998</v>
      </c>
      <c r="Q1378" s="48" t="s">
        <v>3228</v>
      </c>
      <c r="R1378" s="87">
        <v>10298.747926972001</v>
      </c>
      <c r="S1378" s="87">
        <v>100</v>
      </c>
      <c r="T1378" s="87">
        <v>0.71071088314055997</v>
      </c>
      <c r="U1378" s="87">
        <v>2.6826181411743</v>
      </c>
      <c r="V1378" s="87">
        <v>1.9742899690725999</v>
      </c>
      <c r="W1378" s="87">
        <f>+(S1378/100)*R1378</f>
        <v>10298.747926972001</v>
      </c>
      <c r="Z1378" t="e">
        <v>#N/A</v>
      </c>
      <c r="AA1378" t="e">
        <v>#N/A</v>
      </c>
    </row>
    <row r="1379" spans="1:27">
      <c r="A1379" s="50" t="s">
        <v>2194</v>
      </c>
      <c r="B1379" s="50" t="s">
        <v>64</v>
      </c>
      <c r="C1379" s="50">
        <v>2677502</v>
      </c>
      <c r="D1379" s="50" t="s">
        <v>2195</v>
      </c>
      <c r="E1379" s="126">
        <f>+IF(F1379="x",1,0)+IF(G1379="x",0.25,0)+IF(H1379="x",1,0)+IF(I1379="x",0.3,0)+J1379</f>
        <v>2.7395772836030297</v>
      </c>
      <c r="F1379" s="80" t="s">
        <v>3212</v>
      </c>
      <c r="G1379" s="80" t="s">
        <v>3213</v>
      </c>
      <c r="H1379" s="80" t="s">
        <v>3212</v>
      </c>
      <c r="I1379" s="85"/>
      <c r="J1379" s="48">
        <f>0.75*(W1379/10000)</f>
        <v>0.73957728360302988</v>
      </c>
      <c r="K1379" s="48"/>
      <c r="L1379" s="89">
        <f>+L$5*E1379</f>
        <v>3271.9659987367345</v>
      </c>
      <c r="M1379" s="89">
        <f>+M$5*E1379</f>
        <v>928.96989800494828</v>
      </c>
      <c r="N1379" s="89">
        <f>+L1379+M1379</f>
        <v>4200.9358967416829</v>
      </c>
      <c r="O1379" s="89">
        <f>+O$5*E1379</f>
        <v>46448.49490024741</v>
      </c>
      <c r="P1379" s="73">
        <v>0.62</v>
      </c>
      <c r="Q1379" s="48" t="s">
        <v>3228</v>
      </c>
      <c r="R1379" s="87">
        <v>9861.0304480403993</v>
      </c>
      <c r="S1379" s="87">
        <v>100</v>
      </c>
      <c r="T1379" s="87">
        <v>1.1534332036971999</v>
      </c>
      <c r="U1379" s="87">
        <v>2.6347818374633998</v>
      </c>
      <c r="V1379" s="87">
        <v>2.1880426952998002</v>
      </c>
      <c r="W1379" s="87">
        <f>+(S1379/100)*R1379</f>
        <v>9861.0304480403993</v>
      </c>
      <c r="Z1379" t="e">
        <v>#N/A</v>
      </c>
      <c r="AA1379" t="e">
        <v>#N/A</v>
      </c>
    </row>
    <row r="1380" spans="1:27">
      <c r="A1380" s="50" t="s">
        <v>1726</v>
      </c>
      <c r="B1380" s="50" t="s">
        <v>64</v>
      </c>
      <c r="C1380" s="50">
        <v>2677515</v>
      </c>
      <c r="D1380" s="50" t="s">
        <v>1727</v>
      </c>
      <c r="E1380" s="126">
        <f>+IF(F1380="x",1,0)+IF(G1380="x",0.25,0)+IF(H1380="x",1,0)+IF(I1380="x",0.3,0)+J1380</f>
        <v>2.71971995127425</v>
      </c>
      <c r="F1380" s="80" t="s">
        <v>3212</v>
      </c>
      <c r="G1380" s="80" t="s">
        <v>3213</v>
      </c>
      <c r="H1380" s="80" t="s">
        <v>3212</v>
      </c>
      <c r="I1380" s="85"/>
      <c r="J1380" s="48">
        <f>0.75*(W1380/10000)</f>
        <v>0.71971995127424992</v>
      </c>
      <c r="K1380" s="48"/>
      <c r="L1380" s="89">
        <f>+L$5*E1380</f>
        <v>3248.2497427310154</v>
      </c>
      <c r="M1380" s="89">
        <f>+M$5*E1380</f>
        <v>922.23642707915053</v>
      </c>
      <c r="N1380" s="89">
        <f>+L1380+M1380</f>
        <v>4170.4861698101658</v>
      </c>
      <c r="O1380" s="89">
        <f>+O$5*E1380</f>
        <v>46111.82135395753</v>
      </c>
      <c r="P1380" s="73">
        <v>0.41</v>
      </c>
      <c r="Q1380" s="48" t="s">
        <v>3228</v>
      </c>
      <c r="R1380" s="87">
        <v>9596.2660169899991</v>
      </c>
      <c r="S1380" s="87">
        <v>100</v>
      </c>
      <c r="T1380" s="87">
        <v>1.5232973098755</v>
      </c>
      <c r="U1380" s="87">
        <v>2.6347818374633998</v>
      </c>
      <c r="V1380" s="87">
        <v>2.2573920613106</v>
      </c>
      <c r="W1380" s="87">
        <f>+(S1380/100)*R1380</f>
        <v>9596.2660169899991</v>
      </c>
      <c r="Z1380" t="e">
        <v>#N/A</v>
      </c>
      <c r="AA1380" t="e">
        <v>#N/A</v>
      </c>
    </row>
    <row r="1381" spans="1:27">
      <c r="A1381" s="50" t="s">
        <v>1728</v>
      </c>
      <c r="B1381" s="50" t="s">
        <v>64</v>
      </c>
      <c r="C1381" s="50">
        <v>2677500</v>
      </c>
      <c r="D1381" s="50" t="s">
        <v>1729</v>
      </c>
      <c r="E1381" s="126">
        <f>+IF(F1381="x",1,0)+IF(G1381="x",0.25,0)+IF(H1381="x",1,0)+IF(I1381="x",0.3,0)+J1381</f>
        <v>2.7136281079206199</v>
      </c>
      <c r="F1381" s="80" t="s">
        <v>3212</v>
      </c>
      <c r="G1381" s="80" t="s">
        <v>3213</v>
      </c>
      <c r="H1381" s="80" t="s">
        <v>3212</v>
      </c>
      <c r="I1381" s="85"/>
      <c r="J1381" s="48">
        <f>0.75*(W1381/10000)</f>
        <v>0.71362810792062004</v>
      </c>
      <c r="K1381" s="48"/>
      <c r="L1381" s="89">
        <f>+L$5*E1381</f>
        <v>3240.9740566454257</v>
      </c>
      <c r="M1381" s="89">
        <f>+M$5*E1381</f>
        <v>920.17072915825054</v>
      </c>
      <c r="N1381" s="89">
        <f>+L1381+M1381</f>
        <v>4161.1447858036763</v>
      </c>
      <c r="O1381" s="89">
        <f>+O$5*E1381</f>
        <v>46008.536457912523</v>
      </c>
      <c r="P1381" s="73">
        <v>-4.3999999999999997E-2</v>
      </c>
      <c r="Q1381" s="48" t="s">
        <v>3228</v>
      </c>
      <c r="R1381" s="87">
        <v>9515.0414389416001</v>
      </c>
      <c r="S1381" s="87">
        <v>100</v>
      </c>
      <c r="T1381" s="87">
        <v>1.2216657400130999</v>
      </c>
      <c r="U1381" s="87">
        <v>2.7466452121735001</v>
      </c>
      <c r="V1381" s="87">
        <v>2.3531448061754001</v>
      </c>
      <c r="W1381" s="87">
        <f>+(S1381/100)*R1381</f>
        <v>9515.0414389416001</v>
      </c>
      <c r="Z1381" t="e">
        <v>#N/A</v>
      </c>
      <c r="AA1381" t="e">
        <v>#N/A</v>
      </c>
    </row>
    <row r="1382" spans="1:27">
      <c r="A1382" s="49" t="s">
        <v>1730</v>
      </c>
      <c r="B1382" s="55" t="s">
        <v>64</v>
      </c>
      <c r="C1382" s="49">
        <v>2677507</v>
      </c>
      <c r="D1382" s="49" t="s">
        <v>1731</v>
      </c>
      <c r="E1382" s="126">
        <f>+IF(F1382="x",1,0)+IF(G1382="x",0.25,0)+IF(H1382="x",1,0)+IF(I1382="x",0.3,0)+J1382</f>
        <v>1.6871451509460624</v>
      </c>
      <c r="F1382" s="85" t="s">
        <v>3212</v>
      </c>
      <c r="G1382" s="85" t="s">
        <v>3213</v>
      </c>
      <c r="H1382" s="85"/>
      <c r="I1382" s="85"/>
      <c r="J1382" s="48">
        <f>0.75*(W1382/10000)</f>
        <v>0.68714515094606254</v>
      </c>
      <c r="K1382" s="48"/>
      <c r="L1382" s="89">
        <f>+L$5*E1382</f>
        <v>2015.0121706254345</v>
      </c>
      <c r="M1382" s="89">
        <f>+M$5*E1382</f>
        <v>572.09813651711261</v>
      </c>
      <c r="N1382" s="89">
        <f>+L1382+M1382</f>
        <v>2587.1103071425468</v>
      </c>
      <c r="O1382" s="89">
        <f>+O$5*E1382</f>
        <v>28604.906825855633</v>
      </c>
      <c r="P1382" s="72"/>
      <c r="Q1382" s="48"/>
      <c r="R1382" s="87">
        <v>9161.9353459848007</v>
      </c>
      <c r="S1382" s="87">
        <v>100</v>
      </c>
      <c r="T1382" s="87">
        <v>0.92812949419021995</v>
      </c>
      <c r="U1382" s="87">
        <v>2.7303493022918999</v>
      </c>
      <c r="V1382" s="87">
        <v>2.2595498071755999</v>
      </c>
      <c r="W1382" s="87">
        <v>9161.9353459475005</v>
      </c>
      <c r="Z1382" t="e">
        <v>#N/A</v>
      </c>
      <c r="AA1382" t="e">
        <v>#N/A</v>
      </c>
    </row>
    <row r="1383" spans="1:27">
      <c r="A1383" s="50" t="s">
        <v>770</v>
      </c>
      <c r="B1383" s="50" t="s">
        <v>64</v>
      </c>
      <c r="C1383" s="50">
        <v>2677490</v>
      </c>
      <c r="D1383" s="50" t="s">
        <v>1732</v>
      </c>
      <c r="E1383" s="126">
        <f>+IF(F1383="x",1,0)+IF(G1383="x",0.25,0)+IF(H1383="x",1,0)+IF(I1383="x",0.3,0)+J1383</f>
        <v>1.6914553553532476</v>
      </c>
      <c r="F1383" s="80" t="s">
        <v>3212</v>
      </c>
      <c r="G1383" s="80" t="s">
        <v>3213</v>
      </c>
      <c r="H1383" s="85"/>
      <c r="I1383" s="85"/>
      <c r="J1383" s="48">
        <f>0.75*(W1383/10000)</f>
        <v>0.69145535535324754</v>
      </c>
      <c r="K1383" s="48"/>
      <c r="L1383" s="89">
        <f>+L$5*E1383</f>
        <v>2020.1599875358474</v>
      </c>
      <c r="M1383" s="89">
        <f>+M$5*E1383</f>
        <v>573.559694171459</v>
      </c>
      <c r="N1383" s="89">
        <f>+L1383+M1383</f>
        <v>2593.7196817073063</v>
      </c>
      <c r="O1383" s="89">
        <f>+O$5*E1383</f>
        <v>28677.984708572949</v>
      </c>
      <c r="P1383" s="73" t="e">
        <v>#N/A</v>
      </c>
      <c r="Q1383" s="48" t="e">
        <v>#N/A</v>
      </c>
      <c r="R1383" s="87">
        <v>9219.4047380433003</v>
      </c>
      <c r="S1383" s="87">
        <v>100</v>
      </c>
      <c r="T1383" s="87">
        <v>0.86610001325607</v>
      </c>
      <c r="U1383" s="87">
        <v>2.6769409179688002</v>
      </c>
      <c r="V1383" s="87">
        <v>2.1896882148048999</v>
      </c>
      <c r="W1383" s="87">
        <f>+(S1383/100)*R1383</f>
        <v>9219.4047380433003</v>
      </c>
      <c r="Z1383" t="e">
        <v>#N/A</v>
      </c>
      <c r="AA1383" t="e">
        <v>#N/A</v>
      </c>
    </row>
    <row r="1384" spans="1:27">
      <c r="A1384" s="50" t="s">
        <v>1377</v>
      </c>
      <c r="B1384" s="50" t="s">
        <v>64</v>
      </c>
      <c r="C1384" s="50">
        <v>2677520</v>
      </c>
      <c r="D1384" s="50" t="s">
        <v>2267</v>
      </c>
      <c r="E1384" s="126">
        <f>+IF(F1384="x",1,0)+IF(G1384="x",0.25,0)+IF(H1384="x",1,0)+IF(I1384="x",0.3,0)+J1384</f>
        <v>2.7104610435478023</v>
      </c>
      <c r="F1384" s="80" t="s">
        <v>3212</v>
      </c>
      <c r="G1384" s="80" t="s">
        <v>3213</v>
      </c>
      <c r="H1384" s="80" t="s">
        <v>3212</v>
      </c>
      <c r="I1384" s="85"/>
      <c r="J1384" s="48">
        <f>0.75*(W1384/10000)</f>
        <v>0.71046104354780248</v>
      </c>
      <c r="K1384" s="48"/>
      <c r="L1384" s="89">
        <f>+L$5*E1384</f>
        <v>3237.1915289519411</v>
      </c>
      <c r="M1384" s="89">
        <f>+M$5*E1384</f>
        <v>919.09680162753227</v>
      </c>
      <c r="N1384" s="89">
        <f>+L1384+M1384</f>
        <v>4156.288330579473</v>
      </c>
      <c r="O1384" s="89">
        <f>+O$5*E1384</f>
        <v>45954.840081376613</v>
      </c>
      <c r="P1384" s="73">
        <v>0.42399999999999999</v>
      </c>
      <c r="Q1384" s="48" t="s">
        <v>3228</v>
      </c>
      <c r="R1384" s="87">
        <v>9472.8139139707</v>
      </c>
      <c r="S1384" s="87">
        <v>100</v>
      </c>
      <c r="T1384" s="87">
        <v>0.64153218269348</v>
      </c>
      <c r="U1384" s="87">
        <v>2.8462078571320002</v>
      </c>
      <c r="V1384" s="87">
        <v>2.2295184186449002</v>
      </c>
      <c r="W1384" s="87">
        <f>+(S1384/100)*R1384</f>
        <v>9472.8139139707</v>
      </c>
      <c r="Z1384" t="e">
        <v>#N/A</v>
      </c>
      <c r="AA1384" t="e">
        <v>#N/A</v>
      </c>
    </row>
    <row r="1385" spans="1:27">
      <c r="A1385" s="50" t="s">
        <v>2199</v>
      </c>
      <c r="B1385" s="50" t="s">
        <v>64</v>
      </c>
      <c r="C1385" s="50">
        <v>2677519</v>
      </c>
      <c r="D1385" s="50" t="s">
        <v>2200</v>
      </c>
      <c r="E1385" s="126">
        <f>+IF(F1385="x",1,0)+IF(G1385="x",0.25,0)+IF(H1385="x",1,0)+IF(I1385="x",0.3,0)+J1385</f>
        <v>2.7020001204083677</v>
      </c>
      <c r="F1385" s="80" t="s">
        <v>3212</v>
      </c>
      <c r="G1385" s="80" t="s">
        <v>3213</v>
      </c>
      <c r="H1385" s="80" t="s">
        <v>3212</v>
      </c>
      <c r="I1385" s="85"/>
      <c r="J1385" s="48">
        <f>0.75*(W1385/10000)</f>
        <v>0.70200012040836757</v>
      </c>
      <c r="K1385" s="48"/>
      <c r="L1385" s="89">
        <f>+L$5*E1385</f>
        <v>3227.0863740450695</v>
      </c>
      <c r="M1385" s="89">
        <f>+M$5*E1385</f>
        <v>916.22776670272413</v>
      </c>
      <c r="N1385" s="89">
        <f>+L1385+M1385</f>
        <v>4143.3141407477933</v>
      </c>
      <c r="O1385" s="89">
        <f>+O$5*E1385</f>
        <v>45811.388335136202</v>
      </c>
      <c r="P1385" s="73">
        <v>0.374</v>
      </c>
      <c r="Q1385" s="48" t="s">
        <v>3228</v>
      </c>
      <c r="R1385" s="87">
        <v>9360.0016054449006</v>
      </c>
      <c r="S1385" s="87">
        <v>100</v>
      </c>
      <c r="T1385" s="87">
        <v>0.67675232887268</v>
      </c>
      <c r="U1385" s="87">
        <v>3.1378514766693</v>
      </c>
      <c r="V1385" s="87">
        <v>2.2045335099924999</v>
      </c>
      <c r="W1385" s="87">
        <f>+(S1385/100)*R1385</f>
        <v>9360.0016054449006</v>
      </c>
      <c r="Z1385" t="e">
        <v>#N/A</v>
      </c>
      <c r="AA1385" t="e">
        <v>#N/A</v>
      </c>
    </row>
    <row r="1386" spans="1:27">
      <c r="A1386" s="50" t="s">
        <v>2709</v>
      </c>
      <c r="B1386" s="50" t="s">
        <v>64</v>
      </c>
      <c r="C1386" s="50">
        <v>2677497</v>
      </c>
      <c r="D1386" s="50" t="s">
        <v>2710</v>
      </c>
      <c r="E1386" s="126">
        <f>+IF(F1386="x",1,0)+IF(G1386="x",0.25,0)+IF(H1386="x",1,0)+IF(I1386="x",0.3,0)+J1386</f>
        <v>2.7182430623164251</v>
      </c>
      <c r="F1386" s="80" t="s">
        <v>3212</v>
      </c>
      <c r="G1386" s="80" t="s">
        <v>3213</v>
      </c>
      <c r="H1386" s="80" t="s">
        <v>3212</v>
      </c>
      <c r="I1386" s="85"/>
      <c r="J1386" s="48">
        <f>0.75*(W1386/10000)</f>
        <v>0.7182430623164251</v>
      </c>
      <c r="K1386" s="48"/>
      <c r="L1386" s="89">
        <f>+L$5*E1386</f>
        <v>3246.4858463507835</v>
      </c>
      <c r="M1386" s="89">
        <f>+M$5*E1386</f>
        <v>921.73562522452619</v>
      </c>
      <c r="N1386" s="89">
        <f>+L1386+M1386</f>
        <v>4168.2214715753098</v>
      </c>
      <c r="O1386" s="89">
        <f>+O$5*E1386</f>
        <v>46086.781261226308</v>
      </c>
      <c r="P1386" s="73">
        <v>0.59499999999999997</v>
      </c>
      <c r="Q1386" s="48" t="s">
        <v>3228</v>
      </c>
      <c r="R1386" s="87">
        <v>9576.5741642190005</v>
      </c>
      <c r="S1386" s="87">
        <v>100</v>
      </c>
      <c r="T1386" s="87">
        <v>0.77305573225020996</v>
      </c>
      <c r="U1386" s="87">
        <v>3.2070302963257</v>
      </c>
      <c r="V1386" s="87">
        <v>2.3288931814845002</v>
      </c>
      <c r="W1386" s="87">
        <f>+(S1386/100)*R1386</f>
        <v>9576.5741642190005</v>
      </c>
      <c r="Z1386" t="e">
        <v>#N/A</v>
      </c>
      <c r="AA1386" t="e">
        <v>#N/A</v>
      </c>
    </row>
    <row r="1387" spans="1:27">
      <c r="A1387" s="50" t="s">
        <v>1922</v>
      </c>
      <c r="B1387" s="50" t="s">
        <v>64</v>
      </c>
      <c r="C1387" s="50">
        <v>2677510</v>
      </c>
      <c r="D1387" s="50" t="s">
        <v>2196</v>
      </c>
      <c r="E1387" s="126">
        <f>+IF(F1387="x",1,0)+IF(G1387="x",0.25,0)+IF(H1387="x",1,0)+IF(I1387="x",0.3,0)+J1387</f>
        <v>3.1045541943776001</v>
      </c>
      <c r="F1387" s="80" t="s">
        <v>3212</v>
      </c>
      <c r="G1387" s="80" t="s">
        <v>3213</v>
      </c>
      <c r="H1387" s="80" t="s">
        <v>3212</v>
      </c>
      <c r="I1387" s="85"/>
      <c r="J1387" s="48">
        <f>0.75*(W1387/10000)</f>
        <v>1.1045541943776001</v>
      </c>
      <c r="K1387" s="48"/>
      <c r="L1387" s="89">
        <f>+L$5*E1387</f>
        <v>3707.8697600673117</v>
      </c>
      <c r="M1387" s="89">
        <f>+M$5*E1387</f>
        <v>1052.7308028736365</v>
      </c>
      <c r="N1387" s="89">
        <f>+L1387+M1387</f>
        <v>4760.6005629409483</v>
      </c>
      <c r="O1387" s="89">
        <f>+O$5*E1387</f>
        <v>52636.540143681821</v>
      </c>
      <c r="P1387" s="73">
        <v>0.36799999999999999</v>
      </c>
      <c r="Q1387" s="48" t="s">
        <v>3228</v>
      </c>
      <c r="R1387" s="87">
        <v>14727.389258368001</v>
      </c>
      <c r="S1387" s="87">
        <v>100</v>
      </c>
      <c r="T1387" s="87">
        <v>0.80974781513214</v>
      </c>
      <c r="U1387" s="87">
        <v>3.172651052475</v>
      </c>
      <c r="V1387" s="87">
        <v>2.3709081078317</v>
      </c>
      <c r="W1387" s="87">
        <f>+(S1387/100)*R1387</f>
        <v>14727.389258368001</v>
      </c>
      <c r="Z1387" t="e">
        <v>#N/A</v>
      </c>
      <c r="AA1387" t="e">
        <v>#N/A</v>
      </c>
    </row>
    <row r="1388" spans="1:27">
      <c r="A1388" s="50" t="s">
        <v>223</v>
      </c>
      <c r="B1388" s="50" t="s">
        <v>64</v>
      </c>
      <c r="C1388" s="50">
        <v>2677572</v>
      </c>
      <c r="D1388" s="50" t="s">
        <v>1733</v>
      </c>
      <c r="E1388" s="126">
        <f>+IF(F1388="x",1,0)+IF(G1388="x",0.25,0)+IF(H1388="x",1,0)+IF(I1388="x",0.3,0)+J1388</f>
        <v>3.5783696292431748</v>
      </c>
      <c r="F1388" s="80" t="s">
        <v>3212</v>
      </c>
      <c r="G1388" s="80" t="s">
        <v>3213</v>
      </c>
      <c r="H1388" s="80" t="s">
        <v>3212</v>
      </c>
      <c r="I1388" s="85"/>
      <c r="J1388" s="48">
        <f>0.75*(W1388/10000)</f>
        <v>1.5783696292431748</v>
      </c>
      <c r="K1388" s="48"/>
      <c r="L1388" s="89">
        <f>+L$5*E1388</f>
        <v>4273.7629005294384</v>
      </c>
      <c r="M1388" s="89">
        <f>+M$5*E1388</f>
        <v>1213.3980265488724</v>
      </c>
      <c r="N1388" s="89">
        <f>+L1388+M1388</f>
        <v>5487.160927078311</v>
      </c>
      <c r="O1388" s="89">
        <f>+O$5*E1388</f>
        <v>60669.901327443615</v>
      </c>
      <c r="P1388" s="73">
        <v>0.14499999999999999</v>
      </c>
      <c r="Q1388" s="48" t="s">
        <v>3228</v>
      </c>
      <c r="R1388" s="87">
        <v>21044.928389909001</v>
      </c>
      <c r="S1388" s="87">
        <v>100</v>
      </c>
      <c r="T1388" s="87">
        <v>0.80060106515884</v>
      </c>
      <c r="U1388" s="87">
        <v>3.3363459110260001</v>
      </c>
      <c r="V1388" s="87">
        <v>2.4225471085899999</v>
      </c>
      <c r="W1388" s="87">
        <f>+(S1388/100)*R1388</f>
        <v>21044.928389909001</v>
      </c>
      <c r="Z1388" t="e">
        <v>#N/A</v>
      </c>
      <c r="AA1388" t="e">
        <v>#N/A</v>
      </c>
    </row>
    <row r="1389" spans="1:27">
      <c r="A1389" s="50" t="s">
        <v>930</v>
      </c>
      <c r="B1389" s="50" t="s">
        <v>64</v>
      </c>
      <c r="C1389" s="50">
        <v>2677573</v>
      </c>
      <c r="D1389" s="50" t="s">
        <v>1751</v>
      </c>
      <c r="E1389" s="126">
        <f>+IF(F1389="x",1,0)+IF(G1389="x",0.25,0)+IF(H1389="x",1,0)+IF(I1389="x",0.3,0)+J1389</f>
        <v>2.7727500200359998</v>
      </c>
      <c r="F1389" s="80" t="s">
        <v>3212</v>
      </c>
      <c r="G1389" s="80" t="s">
        <v>3213</v>
      </c>
      <c r="H1389" s="80" t="s">
        <v>3212</v>
      </c>
      <c r="I1389" s="85"/>
      <c r="J1389" s="48">
        <f>0.75*(W1389/10000)</f>
        <v>0.77275002003600002</v>
      </c>
      <c r="K1389" s="48"/>
      <c r="L1389" s="89">
        <f>+L$5*E1389</f>
        <v>3311.585273704216</v>
      </c>
      <c r="M1389" s="89">
        <f>+M$5*E1389</f>
        <v>940.21852156637306</v>
      </c>
      <c r="N1389" s="89">
        <f>+L1389+M1389</f>
        <v>4251.803795270589</v>
      </c>
      <c r="O1389" s="89">
        <f>+O$5*E1389</f>
        <v>47010.926078318655</v>
      </c>
      <c r="P1389" s="73">
        <v>0.224</v>
      </c>
      <c r="Q1389" s="48" t="s">
        <v>3228</v>
      </c>
      <c r="R1389" s="87">
        <v>10303.33360048</v>
      </c>
      <c r="S1389" s="87">
        <v>100</v>
      </c>
      <c r="T1389" s="87">
        <v>0.80554240942000999</v>
      </c>
      <c r="U1389" s="87">
        <v>3.2327880859375</v>
      </c>
      <c r="V1389" s="87">
        <v>2.3677108668789</v>
      </c>
      <c r="W1389" s="87">
        <f>+(S1389/100)*R1389</f>
        <v>10303.33360048</v>
      </c>
      <c r="Z1389" t="e">
        <v>#N/A</v>
      </c>
      <c r="AA1389" t="e">
        <v>#N/A</v>
      </c>
    </row>
    <row r="1390" spans="1:27">
      <c r="A1390" s="50" t="s">
        <v>907</v>
      </c>
      <c r="B1390" s="50" t="s">
        <v>64</v>
      </c>
      <c r="C1390" s="50">
        <v>2677569</v>
      </c>
      <c r="D1390" s="50" t="s">
        <v>1734</v>
      </c>
      <c r="E1390" s="126">
        <f>+IF(F1390="x",1,0)+IF(G1390="x",0.25,0)+IF(H1390="x",1,0)+IF(I1390="x",0.3,0)+J1390</f>
        <v>2.76929067313805</v>
      </c>
      <c r="F1390" s="80" t="s">
        <v>3212</v>
      </c>
      <c r="G1390" s="80" t="s">
        <v>3213</v>
      </c>
      <c r="H1390" s="80" t="s">
        <v>3212</v>
      </c>
      <c r="I1390" s="85"/>
      <c r="J1390" s="48">
        <f>0.75*(W1390/10000)</f>
        <v>0.76929067313805011</v>
      </c>
      <c r="K1390" s="48"/>
      <c r="L1390" s="89">
        <f>+L$5*E1390</f>
        <v>3307.4536635117702</v>
      </c>
      <c r="M1390" s="89">
        <f>+M$5*E1390</f>
        <v>939.04548324612335</v>
      </c>
      <c r="N1390" s="89">
        <f>+L1390+M1390</f>
        <v>4246.4991467578939</v>
      </c>
      <c r="O1390" s="89">
        <f>+O$5*E1390</f>
        <v>46952.274162306167</v>
      </c>
      <c r="P1390" s="73">
        <v>-0.08</v>
      </c>
      <c r="Q1390" s="48" t="s">
        <v>3228</v>
      </c>
      <c r="R1390" s="87">
        <v>10257.208975174</v>
      </c>
      <c r="S1390" s="87">
        <v>100</v>
      </c>
      <c r="T1390" s="87">
        <v>0.81942015886306996</v>
      </c>
      <c r="U1390" s="87">
        <v>3.1128294467925999</v>
      </c>
      <c r="V1390" s="87">
        <v>2.3455921356033</v>
      </c>
      <c r="W1390" s="87">
        <f>+(S1390/100)*R1390</f>
        <v>10257.208975174</v>
      </c>
      <c r="Z1390" t="e">
        <v>#N/A</v>
      </c>
      <c r="AA1390" t="e">
        <v>#N/A</v>
      </c>
    </row>
    <row r="1391" spans="1:27">
      <c r="A1391" s="50" t="s">
        <v>487</v>
      </c>
      <c r="B1391" s="50" t="s">
        <v>64</v>
      </c>
      <c r="C1391" s="50">
        <v>2677567</v>
      </c>
      <c r="D1391" s="50" t="s">
        <v>1735</v>
      </c>
      <c r="E1391" s="126">
        <f>+IF(F1391="x",1,0)+IF(G1391="x",0.25,0)+IF(H1391="x",1,0)+IF(I1391="x",0.3,0)+J1391</f>
        <v>3.3392433294001247</v>
      </c>
      <c r="F1391" s="80" t="s">
        <v>3212</v>
      </c>
      <c r="G1391" s="80" t="s">
        <v>3213</v>
      </c>
      <c r="H1391" s="80" t="s">
        <v>3212</v>
      </c>
      <c r="I1391" s="85"/>
      <c r="J1391" s="48">
        <f>0.75*(W1391/10000)</f>
        <v>1.3392433294001249</v>
      </c>
      <c r="K1391" s="48"/>
      <c r="L1391" s="89">
        <f>+L$5*E1391</f>
        <v>3988.1666053735762</v>
      </c>
      <c r="M1391" s="89">
        <f>+M$5*E1391</f>
        <v>1132.312110227014</v>
      </c>
      <c r="N1391" s="89">
        <f>+L1391+M1391</f>
        <v>5120.4787156005905</v>
      </c>
      <c r="O1391" s="89">
        <f>+O$5*E1391</f>
        <v>56615.605511350703</v>
      </c>
      <c r="P1391" s="73">
        <v>1.5620000000000001</v>
      </c>
      <c r="Q1391" s="48" t="s">
        <v>3228</v>
      </c>
      <c r="R1391" s="87">
        <v>17856.577725334999</v>
      </c>
      <c r="S1391" s="87">
        <v>100</v>
      </c>
      <c r="T1391" s="87">
        <v>0.90825903415679998</v>
      </c>
      <c r="U1391" s="87">
        <v>3.2701110839843999</v>
      </c>
      <c r="V1391" s="87">
        <v>2.4343624605911001</v>
      </c>
      <c r="W1391" s="87">
        <f>+(S1391/100)*R1391</f>
        <v>17856.577725334999</v>
      </c>
      <c r="Z1391" t="e">
        <v>#N/A</v>
      </c>
      <c r="AA1391" t="e">
        <v>#N/A</v>
      </c>
    </row>
    <row r="1392" spans="1:27">
      <c r="A1392" s="50" t="s">
        <v>909</v>
      </c>
      <c r="B1392" s="50" t="s">
        <v>64</v>
      </c>
      <c r="C1392" s="50">
        <v>2677571</v>
      </c>
      <c r="D1392" s="50" t="s">
        <v>1736</v>
      </c>
      <c r="E1392" s="126">
        <f>+IF(F1392="x",1,0)+IF(G1392="x",0.25,0)+IF(H1392="x",1,0)+IF(I1392="x",0.3,0)+J1392</f>
        <v>3.2496697324244002</v>
      </c>
      <c r="F1392" s="80" t="s">
        <v>3212</v>
      </c>
      <c r="G1392" s="80" t="s">
        <v>3213</v>
      </c>
      <c r="H1392" s="80" t="s">
        <v>3212</v>
      </c>
      <c r="I1392" s="85"/>
      <c r="J1392" s="48">
        <f>0.75*(W1392/10000)</f>
        <v>1.2496697324244002</v>
      </c>
      <c r="K1392" s="48"/>
      <c r="L1392" s="89">
        <f>+L$5*E1392</f>
        <v>3881.1859534886021</v>
      </c>
      <c r="M1392" s="89">
        <f>+M$5*E1392</f>
        <v>1101.9383822272557</v>
      </c>
      <c r="N1392" s="89">
        <f>+L1392+M1392</f>
        <v>4983.1243357158583</v>
      </c>
      <c r="O1392" s="89">
        <f>+O$5*E1392</f>
        <v>55096.919111362789</v>
      </c>
      <c r="P1392" s="73">
        <v>0.39600000000000002</v>
      </c>
      <c r="Q1392" s="48" t="s">
        <v>3228</v>
      </c>
      <c r="R1392" s="87">
        <v>16662.263098992</v>
      </c>
      <c r="S1392" s="87">
        <v>100</v>
      </c>
      <c r="T1392" s="87">
        <v>0.81721234321594005</v>
      </c>
      <c r="U1392" s="87">
        <v>3.2160718441010001</v>
      </c>
      <c r="V1392" s="87">
        <v>2.3915652837141002</v>
      </c>
      <c r="W1392" s="87">
        <f>+(S1392/100)*R1392</f>
        <v>16662.263098992</v>
      </c>
      <c r="Z1392" t="e">
        <v>#N/A</v>
      </c>
      <c r="AA1392" t="e">
        <v>#N/A</v>
      </c>
    </row>
    <row r="1393" spans="1:27">
      <c r="A1393" s="50" t="s">
        <v>1737</v>
      </c>
      <c r="B1393" s="50" t="s">
        <v>64</v>
      </c>
      <c r="C1393" s="50">
        <v>2677560</v>
      </c>
      <c r="D1393" s="50" t="s">
        <v>1738</v>
      </c>
      <c r="E1393" s="126">
        <f>+IF(F1393="x",1,0)+IF(G1393="x",0.25,0)+IF(H1393="x",1,0)+IF(I1393="x",0.3,0)+J1393</f>
        <v>2.6909534206357173</v>
      </c>
      <c r="F1393" s="80" t="s">
        <v>3212</v>
      </c>
      <c r="G1393" s="80" t="s">
        <v>3213</v>
      </c>
      <c r="H1393" s="80" t="s">
        <v>3212</v>
      </c>
      <c r="I1393" s="85"/>
      <c r="J1393" s="48">
        <f>0.75*(W1393/10000)</f>
        <v>0.69095342063571741</v>
      </c>
      <c r="K1393" s="48"/>
      <c r="L1393" s="89">
        <f>+L$5*E1393</f>
        <v>3213.8929422442229</v>
      </c>
      <c r="M1393" s="89">
        <f>+M$5*E1393</f>
        <v>912.48191451504863</v>
      </c>
      <c r="N1393" s="89">
        <f>+L1393+M1393</f>
        <v>4126.374856759272</v>
      </c>
      <c r="O1393" s="89">
        <f>+O$5*E1393</f>
        <v>45624.095725752435</v>
      </c>
      <c r="P1393" s="73">
        <v>0.32600000000000001</v>
      </c>
      <c r="Q1393" s="48" t="s">
        <v>3228</v>
      </c>
      <c r="R1393" s="87">
        <v>9212.7122751428997</v>
      </c>
      <c r="S1393" s="87">
        <v>100</v>
      </c>
      <c r="T1393" s="87">
        <v>0.82825148105621005</v>
      </c>
      <c r="U1393" s="87">
        <v>3.2293188571929998</v>
      </c>
      <c r="V1393" s="87">
        <v>2.4435279843673001</v>
      </c>
      <c r="W1393" s="87">
        <f>+(S1393/100)*R1393</f>
        <v>9212.7122751428997</v>
      </c>
      <c r="Z1393" t="e">
        <v>#N/A</v>
      </c>
      <c r="AA1393" t="e">
        <v>#N/A</v>
      </c>
    </row>
    <row r="1394" spans="1:27">
      <c r="A1394" s="50" t="s">
        <v>206</v>
      </c>
      <c r="B1394" s="50" t="s">
        <v>64</v>
      </c>
      <c r="C1394" s="50">
        <v>2677561</v>
      </c>
      <c r="D1394" s="50" t="s">
        <v>1739</v>
      </c>
      <c r="E1394" s="126">
        <f>+IF(F1394="x",1,0)+IF(G1394="x",0.25,0)+IF(H1394="x",1,0)+IF(I1394="x",0.3,0)+J1394</f>
        <v>2.8084304449606998</v>
      </c>
      <c r="F1394" s="80" t="s">
        <v>3212</v>
      </c>
      <c r="G1394" s="80" t="s">
        <v>3213</v>
      </c>
      <c r="H1394" s="80" t="s">
        <v>3212</v>
      </c>
      <c r="I1394" s="85"/>
      <c r="J1394" s="48">
        <f>0.75*(W1394/10000)</f>
        <v>0.80843044496070005</v>
      </c>
      <c r="K1394" s="48"/>
      <c r="L1394" s="89">
        <f>+L$5*E1394</f>
        <v>3354.1995623657704</v>
      </c>
      <c r="M1394" s="89">
        <f>+M$5*E1394</f>
        <v>952.3174832935922</v>
      </c>
      <c r="N1394" s="89">
        <f>+L1394+M1394</f>
        <v>4306.5170456593623</v>
      </c>
      <c r="O1394" s="89">
        <f>+O$5*E1394</f>
        <v>47615.874164679604</v>
      </c>
      <c r="P1394" s="73">
        <v>0.31900000000000001</v>
      </c>
      <c r="Q1394" s="48" t="s">
        <v>3228</v>
      </c>
      <c r="R1394" s="87">
        <v>10779.072599476</v>
      </c>
      <c r="S1394" s="87">
        <v>100</v>
      </c>
      <c r="T1394" s="87">
        <v>0.86199975013732999</v>
      </c>
      <c r="U1394" s="87">
        <v>3.1357488632202002</v>
      </c>
      <c r="V1394" s="87">
        <v>2.4096943365915</v>
      </c>
      <c r="W1394" s="87">
        <f>+(S1394/100)*R1394</f>
        <v>10779.072599476</v>
      </c>
      <c r="Z1394" t="e">
        <v>#N/A</v>
      </c>
      <c r="AA1394" t="e">
        <v>#N/A</v>
      </c>
    </row>
    <row r="1395" spans="1:27">
      <c r="A1395" s="50" t="s">
        <v>913</v>
      </c>
      <c r="B1395" s="50" t="s">
        <v>64</v>
      </c>
      <c r="C1395" s="50">
        <v>2677553</v>
      </c>
      <c r="D1395" s="50" t="s">
        <v>1740</v>
      </c>
      <c r="E1395" s="126">
        <f>+IF(F1395="x",1,0)+IF(G1395="x",0.25,0)+IF(H1395="x",1,0)+IF(I1395="x",0.3,0)+J1395</f>
        <v>3.0291521070474499</v>
      </c>
      <c r="F1395" s="80" t="s">
        <v>3212</v>
      </c>
      <c r="G1395" s="80" t="s">
        <v>3213</v>
      </c>
      <c r="H1395" s="80" t="s">
        <v>3212</v>
      </c>
      <c r="I1395" s="85"/>
      <c r="J1395" s="48">
        <f>0.75*(W1395/10000)</f>
        <v>1.0291521070474501</v>
      </c>
      <c r="K1395" s="48"/>
      <c r="L1395" s="89">
        <f>+L$5*E1395</f>
        <v>3617.8146017570639</v>
      </c>
      <c r="M1395" s="89">
        <f>+M$5*E1395</f>
        <v>1027.1625264115369</v>
      </c>
      <c r="N1395" s="89">
        <f>+L1395+M1395</f>
        <v>4644.9771281686008</v>
      </c>
      <c r="O1395" s="89">
        <f>+O$5*E1395</f>
        <v>51358.126320576848</v>
      </c>
      <c r="P1395" s="73">
        <v>0.39200000000000002</v>
      </c>
      <c r="Q1395" s="48" t="s">
        <v>3228</v>
      </c>
      <c r="R1395" s="87">
        <v>13722.028093966001</v>
      </c>
      <c r="S1395" s="87">
        <v>100</v>
      </c>
      <c r="T1395" s="87">
        <v>0.83571606874465998</v>
      </c>
      <c r="U1395" s="87">
        <v>2.8892078399657999</v>
      </c>
      <c r="V1395" s="87">
        <v>2.1332219526896998</v>
      </c>
      <c r="W1395" s="87">
        <f>+(S1395/100)*R1395</f>
        <v>13722.028093966001</v>
      </c>
      <c r="Z1395" t="e">
        <v>#N/A</v>
      </c>
      <c r="AA1395" t="e">
        <v>#N/A</v>
      </c>
    </row>
    <row r="1396" spans="1:27">
      <c r="A1396" s="50" t="s">
        <v>1741</v>
      </c>
      <c r="B1396" s="50" t="s">
        <v>64</v>
      </c>
      <c r="C1396" s="50">
        <v>2677550</v>
      </c>
      <c r="D1396" s="50" t="s">
        <v>1742</v>
      </c>
      <c r="E1396" s="126">
        <f>+IF(F1396="x",1,0)+IF(G1396="x",0.25,0)+IF(H1396="x",1,0)+IF(I1396="x",0.3,0)+J1396</f>
        <v>2.5827878545287275</v>
      </c>
      <c r="F1396" s="80" t="s">
        <v>3212</v>
      </c>
      <c r="G1396" s="80" t="s">
        <v>3213</v>
      </c>
      <c r="H1396" s="80" t="s">
        <v>3212</v>
      </c>
      <c r="I1396" s="85"/>
      <c r="J1396" s="48">
        <f>0.75*(W1396/10000)</f>
        <v>0.5827878545287275</v>
      </c>
      <c r="K1396" s="48"/>
      <c r="L1396" s="89">
        <f>+L$5*E1396</f>
        <v>3084.7072986580997</v>
      </c>
      <c r="M1396" s="89">
        <f>+M$5*E1396</f>
        <v>875.80379066161038</v>
      </c>
      <c r="N1396" s="89">
        <f>+L1396+M1396</f>
        <v>3960.5110893197102</v>
      </c>
      <c r="O1396" s="89">
        <f>+O$5*E1396</f>
        <v>43790.18953308052</v>
      </c>
      <c r="P1396" s="73">
        <v>1.113</v>
      </c>
      <c r="Q1396" s="48" t="s">
        <v>3228</v>
      </c>
      <c r="R1396" s="87">
        <v>7770.5047270496998</v>
      </c>
      <c r="S1396" s="87">
        <v>100</v>
      </c>
      <c r="T1396" s="87">
        <v>0.82204854488373003</v>
      </c>
      <c r="U1396" s="87">
        <v>2.9262151718139999</v>
      </c>
      <c r="V1396" s="87">
        <v>1.9807524852311</v>
      </c>
      <c r="W1396" s="87">
        <f>+(S1396/100)*R1396</f>
        <v>7770.5047270496998</v>
      </c>
      <c r="Z1396" t="e">
        <v>#N/A</v>
      </c>
      <c r="AA1396" t="e">
        <v>#N/A</v>
      </c>
    </row>
    <row r="1397" spans="1:27">
      <c r="A1397" s="50" t="s">
        <v>175</v>
      </c>
      <c r="B1397" s="50" t="s">
        <v>64</v>
      </c>
      <c r="C1397" s="50">
        <v>2677549</v>
      </c>
      <c r="D1397" s="50" t="s">
        <v>1743</v>
      </c>
      <c r="E1397" s="126">
        <f>+IF(F1397="x",1,0)+IF(G1397="x",0.25,0)+IF(H1397="x",1,0)+IF(I1397="x",0.3,0)+J1397</f>
        <v>2.5506591922196526</v>
      </c>
      <c r="F1397" s="80" t="s">
        <v>3212</v>
      </c>
      <c r="G1397" s="80" t="s">
        <v>3213</v>
      </c>
      <c r="H1397" s="80" t="s">
        <v>3212</v>
      </c>
      <c r="I1397" s="85"/>
      <c r="J1397" s="48">
        <f>0.75*(W1397/10000)</f>
        <v>0.55065919221965254</v>
      </c>
      <c r="K1397" s="48"/>
      <c r="L1397" s="89">
        <f>+L$5*E1397</f>
        <v>3046.3349952778017</v>
      </c>
      <c r="M1397" s="89">
        <f>+M$5*E1397</f>
        <v>864.90920472423431</v>
      </c>
      <c r="N1397" s="89">
        <f>+L1397+M1397</f>
        <v>3911.244200002036</v>
      </c>
      <c r="O1397" s="89">
        <f>+O$5*E1397</f>
        <v>43245.460236211715</v>
      </c>
      <c r="P1397" s="73">
        <v>0.66800000000000004</v>
      </c>
      <c r="Q1397" s="48" t="s">
        <v>3228</v>
      </c>
      <c r="R1397" s="87">
        <v>7342.1225629287001</v>
      </c>
      <c r="S1397" s="87">
        <v>100</v>
      </c>
      <c r="T1397" s="87">
        <v>0.80775022506714</v>
      </c>
      <c r="U1397" s="87">
        <v>2.9245331287384002</v>
      </c>
      <c r="V1397" s="87">
        <v>1.9608330175861</v>
      </c>
      <c r="W1397" s="87">
        <f>+(S1397/100)*R1397</f>
        <v>7342.1225629287001</v>
      </c>
      <c r="Z1397" t="e">
        <v>#N/A</v>
      </c>
      <c r="AA1397" t="e">
        <v>#N/A</v>
      </c>
    </row>
    <row r="1398" spans="1:27">
      <c r="A1398" s="50" t="s">
        <v>918</v>
      </c>
      <c r="B1398" s="50" t="s">
        <v>64</v>
      </c>
      <c r="C1398" s="50">
        <v>2677557</v>
      </c>
      <c r="D1398" s="50" t="s">
        <v>1744</v>
      </c>
      <c r="E1398" s="126">
        <f>+IF(F1398="x",1,0)+IF(G1398="x",0.25,0)+IF(H1398="x",1,0)+IF(I1398="x",0.3,0)+J1398</f>
        <v>3.0834974361180501</v>
      </c>
      <c r="F1398" s="80" t="s">
        <v>3212</v>
      </c>
      <c r="G1398" s="80" t="s">
        <v>3213</v>
      </c>
      <c r="H1398" s="80" t="s">
        <v>3212</v>
      </c>
      <c r="I1398" s="85"/>
      <c r="J1398" s="48">
        <f>0.75*(W1398/10000)</f>
        <v>1.0834974361180501</v>
      </c>
      <c r="K1398" s="48"/>
      <c r="L1398" s="89">
        <f>+L$5*E1398</f>
        <v>3682.7209907731472</v>
      </c>
      <c r="M1398" s="89">
        <f>+M$5*E1398</f>
        <v>1045.5906157032412</v>
      </c>
      <c r="N1398" s="89">
        <f>+L1398+M1398</f>
        <v>4728.3116064763881</v>
      </c>
      <c r="O1398" s="89">
        <f>+O$5*E1398</f>
        <v>52279.530785162053</v>
      </c>
      <c r="P1398" s="73">
        <v>0.46</v>
      </c>
      <c r="Q1398" s="48" t="s">
        <v>3228</v>
      </c>
      <c r="R1398" s="87">
        <v>14446.632481574001</v>
      </c>
      <c r="S1398" s="87">
        <v>100</v>
      </c>
      <c r="T1398" s="87">
        <v>0.82709503173828003</v>
      </c>
      <c r="U1398" s="87">
        <v>2.9516580104828001</v>
      </c>
      <c r="V1398" s="87">
        <v>2.1384862695434999</v>
      </c>
      <c r="W1398" s="87">
        <f>+(S1398/100)*R1398</f>
        <v>14446.632481574001</v>
      </c>
      <c r="Z1398" t="e">
        <v>#N/A</v>
      </c>
      <c r="AA1398" t="e">
        <v>#N/A</v>
      </c>
    </row>
    <row r="1399" spans="1:27">
      <c r="A1399" s="50" t="s">
        <v>177</v>
      </c>
      <c r="B1399" s="50" t="s">
        <v>64</v>
      </c>
      <c r="C1399" s="50">
        <v>2677552</v>
      </c>
      <c r="D1399" s="50" t="s">
        <v>1745</v>
      </c>
      <c r="E1399" s="126">
        <f>+IF(F1399="x",1,0)+IF(G1399="x",0.25,0)+IF(H1399="x",1,0)+IF(I1399="x",0.3,0)+J1399</f>
        <v>2.7436602809656403</v>
      </c>
      <c r="F1399" s="80" t="s">
        <v>3212</v>
      </c>
      <c r="G1399" s="80" t="s">
        <v>3213</v>
      </c>
      <c r="H1399" s="80" t="s">
        <v>3212</v>
      </c>
      <c r="I1399" s="85"/>
      <c r="J1399" s="48">
        <f>0.75*(W1399/10000)</f>
        <v>0.74366028096564007</v>
      </c>
      <c r="K1399" s="48"/>
      <c r="L1399" s="89">
        <f>+L$5*E1399</f>
        <v>3276.8424549051197</v>
      </c>
      <c r="M1399" s="89">
        <f>+M$5*E1399</f>
        <v>930.35441147211736</v>
      </c>
      <c r="N1399" s="89">
        <f>+L1399+M1399</f>
        <v>4207.1968663772368</v>
      </c>
      <c r="O1399" s="89">
        <f>+O$5*E1399</f>
        <v>46517.720573605868</v>
      </c>
      <c r="P1399" s="73">
        <v>0.32100000000000001</v>
      </c>
      <c r="Q1399" s="48" t="s">
        <v>3228</v>
      </c>
      <c r="R1399" s="87">
        <v>9915.4704128752001</v>
      </c>
      <c r="S1399" s="87">
        <v>100</v>
      </c>
      <c r="T1399" s="87">
        <v>0.60473501682280995</v>
      </c>
      <c r="U1399" s="87">
        <v>2.9862473011017001</v>
      </c>
      <c r="V1399" s="87">
        <v>2.2535227793872998</v>
      </c>
      <c r="W1399" s="87">
        <f>+(S1399/100)*R1399</f>
        <v>9915.4704128752001</v>
      </c>
      <c r="Z1399" t="e">
        <v>#N/A</v>
      </c>
      <c r="AA1399" t="e">
        <v>#N/A</v>
      </c>
    </row>
    <row r="1400" spans="1:27">
      <c r="A1400" s="50" t="s">
        <v>837</v>
      </c>
      <c r="B1400" s="50" t="s">
        <v>64</v>
      </c>
      <c r="C1400" s="50">
        <v>2677547</v>
      </c>
      <c r="D1400" s="50" t="s">
        <v>2657</v>
      </c>
      <c r="E1400" s="126">
        <f>+IF(F1400="x",1,0)+IF(G1400="x",0.25,0)+IF(H1400="x",1,0)+IF(I1400="x",0.3,0)+J1400</f>
        <v>2.7708375155122251</v>
      </c>
      <c r="F1400" s="80" t="s">
        <v>3212</v>
      </c>
      <c r="G1400" s="80" t="s">
        <v>3213</v>
      </c>
      <c r="H1400" s="80" t="s">
        <v>3212</v>
      </c>
      <c r="I1400" s="85"/>
      <c r="J1400" s="48">
        <f>0.75*(W1400/10000)</f>
        <v>0.7708375155122249</v>
      </c>
      <c r="K1400" s="48"/>
      <c r="L1400" s="89">
        <f>+L$5*E1400</f>
        <v>3309.3011075258514</v>
      </c>
      <c r="M1400" s="89">
        <f>+M$5*E1400</f>
        <v>939.57000577416727</v>
      </c>
      <c r="N1400" s="89">
        <f>+L1400+M1400</f>
        <v>4248.8711133000188</v>
      </c>
      <c r="O1400" s="89">
        <f>+O$5*E1400</f>
        <v>46978.500288708361</v>
      </c>
      <c r="P1400" s="73">
        <v>0.34399999999999997</v>
      </c>
      <c r="Q1400" s="48" t="s">
        <v>3228</v>
      </c>
      <c r="R1400" s="87">
        <v>10277.833540162999</v>
      </c>
      <c r="S1400" s="87">
        <v>100</v>
      </c>
      <c r="T1400" s="87">
        <v>0.55900144577026001</v>
      </c>
      <c r="U1400" s="87">
        <v>3.0069587230682</v>
      </c>
      <c r="V1400" s="87">
        <v>2.183124622272</v>
      </c>
      <c r="W1400" s="87">
        <f>+(S1400/100)*R1400</f>
        <v>10277.833540162999</v>
      </c>
      <c r="Z1400" t="e">
        <v>#N/A</v>
      </c>
      <c r="AA1400" t="e">
        <v>#N/A</v>
      </c>
    </row>
    <row r="1401" spans="1:27">
      <c r="A1401" s="50" t="s">
        <v>846</v>
      </c>
      <c r="B1401" s="50" t="s">
        <v>64</v>
      </c>
      <c r="C1401" s="50">
        <v>2677548</v>
      </c>
      <c r="D1401" s="50" t="s">
        <v>1746</v>
      </c>
      <c r="E1401" s="126">
        <f>+IF(F1401="x",1,0)+IF(G1401="x",0.25,0)+IF(H1401="x",1,0)+IF(I1401="x",0.3,0)+J1401</f>
        <v>3.0103625480336751</v>
      </c>
      <c r="F1401" s="80" t="s">
        <v>3212</v>
      </c>
      <c r="G1401" s="80" t="s">
        <v>3213</v>
      </c>
      <c r="H1401" s="80" t="s">
        <v>3212</v>
      </c>
      <c r="I1401" s="85"/>
      <c r="J1401" s="48">
        <f>0.75*(W1401/10000)</f>
        <v>1.0103625480336749</v>
      </c>
      <c r="K1401" s="48"/>
      <c r="L1401" s="89">
        <f>+L$5*E1401</f>
        <v>3595.3736220510732</v>
      </c>
      <c r="M1401" s="89">
        <f>+M$5*E1401</f>
        <v>1020.791129325915</v>
      </c>
      <c r="N1401" s="89">
        <f>+L1401+M1401</f>
        <v>4616.1647513769885</v>
      </c>
      <c r="O1401" s="89">
        <f>+O$5*E1401</f>
        <v>51039.556466295755</v>
      </c>
      <c r="P1401" s="73">
        <v>0.65800000000000003</v>
      </c>
      <c r="Q1401" s="48" t="s">
        <v>3228</v>
      </c>
      <c r="R1401" s="87">
        <v>13471.500640449</v>
      </c>
      <c r="S1401" s="87">
        <v>100</v>
      </c>
      <c r="T1401" s="87">
        <v>0.55900144577026001</v>
      </c>
      <c r="U1401" s="87">
        <v>2.9735260009765998</v>
      </c>
      <c r="V1401" s="87">
        <v>2.1032092506866</v>
      </c>
      <c r="W1401" s="87">
        <f>+(S1401/100)*R1401</f>
        <v>13471.500640449</v>
      </c>
      <c r="Z1401" t="e">
        <v>#N/A</v>
      </c>
      <c r="AA1401" t="e">
        <v>#N/A</v>
      </c>
    </row>
    <row r="1402" spans="1:27">
      <c r="A1402" s="50" t="s">
        <v>903</v>
      </c>
      <c r="B1402" s="50" t="s">
        <v>64</v>
      </c>
      <c r="C1402" s="50">
        <v>2677554</v>
      </c>
      <c r="D1402" s="50" t="s">
        <v>1747</v>
      </c>
      <c r="E1402" s="126">
        <f>+IF(F1402="x",1,0)+IF(G1402="x",0.25,0)+IF(H1402="x",1,0)+IF(I1402="x",0.3,0)+J1402</f>
        <v>2.9402067239750749</v>
      </c>
      <c r="F1402" s="80" t="s">
        <v>3212</v>
      </c>
      <c r="G1402" s="80" t="s">
        <v>3213</v>
      </c>
      <c r="H1402" s="80" t="s">
        <v>3212</v>
      </c>
      <c r="I1402" s="85"/>
      <c r="J1402" s="48">
        <f>0.75*(W1402/10000)</f>
        <v>0.94020672397507488</v>
      </c>
      <c r="K1402" s="48"/>
      <c r="L1402" s="89">
        <f>+L$5*E1402</f>
        <v>3511.584246110855</v>
      </c>
      <c r="M1402" s="89">
        <f>+M$5*E1402</f>
        <v>997.00182098617825</v>
      </c>
      <c r="N1402" s="89">
        <f>+L1402+M1402</f>
        <v>4508.5860670970333</v>
      </c>
      <c r="O1402" s="89">
        <f>+O$5*E1402</f>
        <v>49850.091049308918</v>
      </c>
      <c r="P1402" s="73">
        <v>0.84799999999999998</v>
      </c>
      <c r="Q1402" s="48" t="s">
        <v>3228</v>
      </c>
      <c r="R1402" s="87">
        <v>12536.089653001</v>
      </c>
      <c r="S1402" s="87">
        <v>100</v>
      </c>
      <c r="T1402" s="87">
        <v>0.59317022562027</v>
      </c>
      <c r="U1402" s="87">
        <v>2.9028754234314</v>
      </c>
      <c r="V1402" s="87">
        <v>2.1140951332470999</v>
      </c>
      <c r="W1402" s="87">
        <f>+(S1402/100)*R1402</f>
        <v>12536.089653001</v>
      </c>
      <c r="Z1402" t="e">
        <v>#N/A</v>
      </c>
      <c r="AA1402" t="e">
        <v>#N/A</v>
      </c>
    </row>
    <row r="1403" spans="1:27">
      <c r="A1403" s="50" t="s">
        <v>1669</v>
      </c>
      <c r="B1403" s="50" t="s">
        <v>64</v>
      </c>
      <c r="C1403" s="50">
        <v>2677576</v>
      </c>
      <c r="D1403" s="50" t="s">
        <v>2201</v>
      </c>
      <c r="E1403" s="126">
        <f>+IF(F1403="x",1,0)+IF(G1403="x",0.25,0)+IF(H1403="x",1,0)+IF(I1403="x",0.3,0)+J1403</f>
        <v>2.3207818400728177</v>
      </c>
      <c r="F1403" s="80" t="s">
        <v>3212</v>
      </c>
      <c r="G1403" s="80" t="s">
        <v>3213</v>
      </c>
      <c r="H1403" s="80" t="s">
        <v>3212</v>
      </c>
      <c r="I1403" s="85"/>
      <c r="J1403" s="48">
        <f>0.75*(W1403/10000)</f>
        <v>0.32078184007281751</v>
      </c>
      <c r="K1403" s="48"/>
      <c r="L1403" s="89">
        <f>+L$5*E1403</f>
        <v>2771.7850183138876</v>
      </c>
      <c r="M1403" s="89">
        <f>+M$5*E1403</f>
        <v>786.95953648321358</v>
      </c>
      <c r="N1403" s="89">
        <f>+L1403+M1403</f>
        <v>3558.744554797101</v>
      </c>
      <c r="O1403" s="89">
        <f>+O$5*E1403</f>
        <v>39347.97682416068</v>
      </c>
      <c r="P1403" s="73">
        <v>0.189</v>
      </c>
      <c r="Q1403" s="48" t="s">
        <v>3228</v>
      </c>
      <c r="R1403" s="87">
        <v>4277.0912009709</v>
      </c>
      <c r="S1403" s="87">
        <v>100</v>
      </c>
      <c r="T1403" s="87">
        <v>0.62933659553527999</v>
      </c>
      <c r="U1403" s="87">
        <v>2.2509348392486999</v>
      </c>
      <c r="V1403" s="87">
        <v>1.6589110115862999</v>
      </c>
      <c r="W1403" s="87">
        <f>+(S1403/100)*R1403</f>
        <v>4277.0912009709</v>
      </c>
      <c r="Z1403" t="e">
        <v>#N/A</v>
      </c>
      <c r="AA1403" t="e">
        <v>#N/A</v>
      </c>
    </row>
    <row r="1404" spans="1:27">
      <c r="A1404" s="49" t="s">
        <v>1754</v>
      </c>
      <c r="B1404" s="49" t="s">
        <v>64</v>
      </c>
      <c r="C1404" s="49">
        <v>2677487</v>
      </c>
      <c r="D1404" s="49" t="s">
        <v>1753</v>
      </c>
      <c r="E1404" s="126">
        <f>+IF(F1404="x",1,0)+IF(G1404="x",0.25,0)+IF(H1404="x",1,0)+IF(I1404="x",0.3,0)+J1404</f>
        <v>1.57547696983378</v>
      </c>
      <c r="F1404" s="85" t="s">
        <v>3212</v>
      </c>
      <c r="G1404" s="85"/>
      <c r="H1404" s="85"/>
      <c r="I1404" s="85"/>
      <c r="J1404" s="48">
        <f>0.75*(W1404/10000)</f>
        <v>0.57547696983378005</v>
      </c>
      <c r="K1404" s="48"/>
      <c r="L1404" s="89">
        <f>+L$5*E1404</f>
        <v>1881.6432403430108</v>
      </c>
      <c r="M1404" s="89">
        <f>+M$5*E1404</f>
        <v>534.23230245608431</v>
      </c>
      <c r="N1404" s="89">
        <f>+L1404+M1404</f>
        <v>2415.875542799095</v>
      </c>
      <c r="O1404" s="89">
        <f>+O$5*E1404</f>
        <v>26711.615122804214</v>
      </c>
      <c r="P1404" s="72"/>
      <c r="Q1404" s="48"/>
      <c r="R1404" s="87">
        <v>7673.0262644509003</v>
      </c>
      <c r="S1404" s="87">
        <v>100</v>
      </c>
      <c r="T1404" s="87">
        <v>1.6603929996489999</v>
      </c>
      <c r="U1404" s="87">
        <v>3.1175606250763002</v>
      </c>
      <c r="V1404" s="87">
        <v>2.4187215957663</v>
      </c>
      <c r="W1404" s="87">
        <v>7673.0262644504</v>
      </c>
      <c r="Z1404" t="e">
        <v>#N/A</v>
      </c>
      <c r="AA1404" t="e">
        <v>#N/A</v>
      </c>
    </row>
    <row r="1405" spans="1:27">
      <c r="A1405" s="49" t="s">
        <v>1752</v>
      </c>
      <c r="B1405" s="49" t="s">
        <v>64</v>
      </c>
      <c r="C1405" s="49">
        <v>2677511</v>
      </c>
      <c r="D1405" s="49" t="s">
        <v>1753</v>
      </c>
      <c r="E1405" s="126">
        <f>+IF(F1405="x",1,0)+IF(G1405="x",0.25,0)+IF(H1405="x",1,0)+IF(I1405="x",0.3,0)+J1405</f>
        <v>1.5302945329004349</v>
      </c>
      <c r="F1405" s="85" t="s">
        <v>3212</v>
      </c>
      <c r="G1405" s="85"/>
      <c r="H1405" s="85"/>
      <c r="I1405" s="85"/>
      <c r="J1405" s="48">
        <f>0.75*(W1405/10000)</f>
        <v>0.53029453290043493</v>
      </c>
      <c r="K1405" s="48"/>
      <c r="L1405" s="89">
        <f>+L$5*E1405</f>
        <v>1827.680390573888</v>
      </c>
      <c r="M1405" s="89">
        <f>+M$5*E1405</f>
        <v>518.91128045725145</v>
      </c>
      <c r="N1405" s="89">
        <f>+L1405+M1405</f>
        <v>2346.5916710311394</v>
      </c>
      <c r="O1405" s="89">
        <f>+O$5*E1405</f>
        <v>25945.564022862574</v>
      </c>
      <c r="P1405" s="72"/>
      <c r="Q1405" s="48"/>
      <c r="R1405" s="87">
        <v>7070.5937720026996</v>
      </c>
      <c r="S1405" s="87">
        <v>100</v>
      </c>
      <c r="T1405" s="87">
        <v>1.7015006542205999</v>
      </c>
      <c r="U1405" s="87">
        <v>2.9620661735535001</v>
      </c>
      <c r="V1405" s="87">
        <v>2.3780039937959998</v>
      </c>
      <c r="W1405" s="87">
        <v>7070.5937720058</v>
      </c>
      <c r="Z1405" t="e">
        <v>#N/A</v>
      </c>
      <c r="AA1405" t="e">
        <v>#N/A</v>
      </c>
    </row>
    <row r="1406" spans="1:27">
      <c r="A1406" s="52" t="s">
        <v>1672</v>
      </c>
      <c r="B1406" s="52" t="s">
        <v>8</v>
      </c>
      <c r="C1406" s="52">
        <v>5444513</v>
      </c>
      <c r="D1406" s="52" t="s">
        <v>1673</v>
      </c>
      <c r="E1406" s="80">
        <f>+IF(F1406="x",1,0)+IF(G1406="x",0.25,0)+IF(H1406="x",1,0)+IF(I1406="x",0.3,0)</f>
        <v>1.25</v>
      </c>
      <c r="F1406" s="80" t="s">
        <v>3212</v>
      </c>
      <c r="G1406" s="80" t="s">
        <v>3212</v>
      </c>
      <c r="H1406" s="85"/>
      <c r="I1406" s="85"/>
      <c r="J1406" s="48"/>
      <c r="K1406" s="48"/>
      <c r="L1406" s="89">
        <f>+L$5*E1406</f>
        <v>1492.9155395250975</v>
      </c>
      <c r="M1406" s="89">
        <f>+M$5*E1406</f>
        <v>423.86552825368199</v>
      </c>
      <c r="N1406" s="89">
        <f>+L1406+M1406</f>
        <v>1916.7810677787795</v>
      </c>
      <c r="O1406" s="89">
        <f>+O$5*E1406</f>
        <v>21193.276412684099</v>
      </c>
      <c r="P1406" s="73">
        <v>3.9940000000000002</v>
      </c>
      <c r="Q1406" s="48" t="s">
        <v>3228</v>
      </c>
      <c r="R1406" s="87">
        <v>1216.3759510176999</v>
      </c>
      <c r="S1406" s="87">
        <v>92.027100000000004</v>
      </c>
      <c r="T1406" s="87">
        <v>5.6772762909532001E-3</v>
      </c>
      <c r="U1406" s="87">
        <v>9.6408560872077997E-2</v>
      </c>
      <c r="V1406" s="87">
        <v>4.5413217981806003E-2</v>
      </c>
      <c r="W1406" s="87">
        <f>+(S1406/100)*R1406</f>
        <v>1119.3955128190098</v>
      </c>
      <c r="Z1406" t="e">
        <v>#N/A</v>
      </c>
      <c r="AA1406" t="e">
        <v>#N/A</v>
      </c>
    </row>
    <row r="1407" spans="1:27">
      <c r="A1407" s="50" t="s">
        <v>1674</v>
      </c>
      <c r="B1407" s="50" t="s">
        <v>8</v>
      </c>
      <c r="C1407" s="50">
        <v>9428427</v>
      </c>
      <c r="D1407" s="50" t="s">
        <v>1675</v>
      </c>
      <c r="E1407" s="126">
        <f>+IF(F1407="x",1,0)+IF(G1407="x",0.25,0)+IF(H1407="x",1,0)+IF(I1407="x",0.3,0)+J1407</f>
        <v>10.866768796005363</v>
      </c>
      <c r="F1407" s="80" t="s">
        <v>3212</v>
      </c>
      <c r="G1407" s="80" t="s">
        <v>3213</v>
      </c>
      <c r="H1407" s="85"/>
      <c r="I1407" s="85"/>
      <c r="J1407" s="48">
        <f>0.75*(W1407/10000)</f>
        <v>9.8667687960053634</v>
      </c>
      <c r="K1407" s="48"/>
      <c r="L1407" s="89">
        <f>+L$5*E1407</f>
        <v>12978.534399986274</v>
      </c>
      <c r="M1407" s="89">
        <f>+M$5*E1407</f>
        <v>3684.838956903553</v>
      </c>
      <c r="N1407" s="89">
        <f>+L1407+M1407</f>
        <v>16663.373356889828</v>
      </c>
      <c r="O1407" s="89">
        <f>+O$5*E1407</f>
        <v>184241.94784517764</v>
      </c>
      <c r="P1407" s="128" t="e">
        <v>#N/A</v>
      </c>
      <c r="Q1407" s="48" t="e">
        <v>#N/A</v>
      </c>
      <c r="R1407" s="87">
        <v>178841.55006902001</v>
      </c>
      <c r="S1407" s="87">
        <v>73.560599999999994</v>
      </c>
      <c r="T1407" s="87">
        <v>0</v>
      </c>
      <c r="U1407" s="87">
        <v>2.8415818214417001</v>
      </c>
      <c r="V1407" s="87">
        <v>1.6544159535584</v>
      </c>
      <c r="W1407" s="87">
        <f>+(S1407/100)*R1407</f>
        <v>131556.91728007153</v>
      </c>
      <c r="Z1407" t="e">
        <v>#N/A</v>
      </c>
      <c r="AA1407" t="e">
        <v>#N/A</v>
      </c>
    </row>
    <row r="1408" spans="1:27">
      <c r="A1408" s="49" t="s">
        <v>201</v>
      </c>
      <c r="B1408" s="49" t="s">
        <v>64</v>
      </c>
      <c r="C1408" s="49">
        <v>9428427</v>
      </c>
      <c r="D1408" s="49" t="s">
        <v>1675</v>
      </c>
      <c r="E1408" s="126">
        <f>+IF(F1408="x",1,0)+IF(G1408="x",0.25,0)+IF(H1408="x",1,0)+IF(I1408="x",0.3,0)+J1408</f>
        <v>0.66123684251425496</v>
      </c>
      <c r="F1408" s="85"/>
      <c r="G1408" s="85"/>
      <c r="H1408" s="85"/>
      <c r="I1408" s="85"/>
      <c r="J1408" s="48">
        <f>0.75*(W1408/10000)</f>
        <v>0.66123684251425496</v>
      </c>
      <c r="K1408" s="48"/>
      <c r="L1408" s="89">
        <f>+L$5*E1408</f>
        <v>789.73660599683274</v>
      </c>
      <c r="M1408" s="89">
        <f>+M$5*E1408</f>
        <v>224.22040284248112</v>
      </c>
      <c r="N1408" s="89">
        <f>+L1408+M1408</f>
        <v>1013.9570088393139</v>
      </c>
      <c r="O1408" s="89">
        <f>+O$5*E1408</f>
        <v>11211.020142124056</v>
      </c>
      <c r="P1408" s="72"/>
      <c r="Q1408" s="48"/>
      <c r="R1408" s="87">
        <v>8816.4912335282006</v>
      </c>
      <c r="S1408" s="87">
        <v>100</v>
      </c>
      <c r="T1408" s="87">
        <v>0.73226350545883001</v>
      </c>
      <c r="U1408" s="87">
        <v>2.4151554107665998</v>
      </c>
      <c r="V1408" s="87">
        <v>1.8122773599727</v>
      </c>
      <c r="W1408" s="87">
        <v>8816.4912335234003</v>
      </c>
      <c r="Z1408" t="e">
        <v>#N/A</v>
      </c>
      <c r="AA1408" t="e">
        <v>#N/A</v>
      </c>
    </row>
    <row r="1409" spans="1:27">
      <c r="A1409" s="49" t="s">
        <v>1676</v>
      </c>
      <c r="B1409" s="49" t="s">
        <v>64</v>
      </c>
      <c r="C1409" s="49">
        <v>9428427</v>
      </c>
      <c r="D1409" s="49" t="s">
        <v>1675</v>
      </c>
      <c r="E1409" s="126">
        <f>+IF(F1409="x",1,0)+IF(G1409="x",0.25,0)+IF(H1409="x",1,0)+IF(I1409="x",0.3,0)+J1409</f>
        <v>0.58743718863616501</v>
      </c>
      <c r="F1409" s="85"/>
      <c r="G1409" s="85"/>
      <c r="H1409" s="85"/>
      <c r="I1409" s="85"/>
      <c r="J1409" s="48">
        <f>0.75*(W1409/10000)</f>
        <v>0.58743718863616501</v>
      </c>
      <c r="K1409" s="48"/>
      <c r="L1409" s="89">
        <f>+L$5*E1409</f>
        <v>701.59528592789343</v>
      </c>
      <c r="M1409" s="89">
        <f>+M$5*E1409</f>
        <v>199.19549942170073</v>
      </c>
      <c r="N1409" s="89">
        <f>+L1409+M1409</f>
        <v>900.79078534959422</v>
      </c>
      <c r="O1409" s="89">
        <f>+O$5*E1409</f>
        <v>9959.7749710850367</v>
      </c>
      <c r="P1409" s="72"/>
      <c r="Q1409" s="48"/>
      <c r="R1409" s="87">
        <v>7832.4958484817998</v>
      </c>
      <c r="S1409" s="87">
        <v>100</v>
      </c>
      <c r="T1409" s="87">
        <v>0.51978617906570002</v>
      </c>
      <c r="U1409" s="87">
        <v>2.4749770164489999</v>
      </c>
      <c r="V1409" s="87">
        <v>1.7824484907075999</v>
      </c>
      <c r="W1409" s="87">
        <v>7832.4958484822</v>
      </c>
      <c r="Z1409" t="e">
        <v>#N/A</v>
      </c>
      <c r="AA1409" t="e">
        <v>#N/A</v>
      </c>
    </row>
    <row r="1410" spans="1:27">
      <c r="A1410" s="51" t="s">
        <v>1705</v>
      </c>
      <c r="B1410" s="51" t="s">
        <v>8</v>
      </c>
      <c r="C1410" s="51">
        <v>5444514</v>
      </c>
      <c r="D1410" s="51" t="s">
        <v>1706</v>
      </c>
      <c r="E1410" s="80">
        <f>+IF(F1410="x",1,0)+IF(G1410="x",0.25,0)+IF(H1410="x",1,0)+IF(I1410="x",0.3,0)</f>
        <v>1</v>
      </c>
      <c r="F1410" s="85" t="s">
        <v>3212</v>
      </c>
      <c r="G1410" s="85"/>
      <c r="H1410" s="85"/>
      <c r="I1410" s="85"/>
      <c r="J1410" s="48"/>
      <c r="K1410" s="48"/>
      <c r="L1410" s="89">
        <f>+L$5*E1410</f>
        <v>1194.3324316200781</v>
      </c>
      <c r="M1410" s="89">
        <f>+M$5*E1410</f>
        <v>339.09242260294559</v>
      </c>
      <c r="N1410" s="89">
        <f>+L1410+M1410</f>
        <v>1533.4248542230237</v>
      </c>
      <c r="O1410" s="89">
        <f>+O$5*E1410</f>
        <v>16954.621130147279</v>
      </c>
      <c r="P1410" s="73" t="e">
        <v>#N/A</v>
      </c>
      <c r="Q1410" s="48" t="e">
        <v>#N/A</v>
      </c>
      <c r="R1410" s="87">
        <v>528.65062449708</v>
      </c>
      <c r="S1410" s="87">
        <v>0</v>
      </c>
      <c r="T1410" s="87">
        <v>0</v>
      </c>
      <c r="U1410" s="87">
        <v>0</v>
      </c>
      <c r="V1410" s="87">
        <v>0</v>
      </c>
      <c r="W1410" s="87">
        <f>+(S1410/100)*R1410</f>
        <v>0</v>
      </c>
      <c r="Z1410" t="e">
        <v>#N/A</v>
      </c>
      <c r="AA1410" t="e">
        <v>#N/A</v>
      </c>
    </row>
    <row r="1411" spans="1:27">
      <c r="A1411" s="51" t="s">
        <v>1703</v>
      </c>
      <c r="B1411" s="51" t="s">
        <v>8</v>
      </c>
      <c r="C1411" s="51">
        <v>5444515</v>
      </c>
      <c r="D1411" s="51" t="s">
        <v>1704</v>
      </c>
      <c r="E1411" s="80">
        <f>+IF(F1411="x",1,0)+IF(G1411="x",0.25,0)+IF(H1411="x",1,0)+IF(I1411="x",0.3,0)</f>
        <v>1</v>
      </c>
      <c r="F1411" s="85" t="s">
        <v>3212</v>
      </c>
      <c r="G1411" s="85"/>
      <c r="H1411" s="85"/>
      <c r="I1411" s="85"/>
      <c r="J1411" s="48"/>
      <c r="K1411" s="48"/>
      <c r="L1411" s="89">
        <f>+L$5*E1411</f>
        <v>1194.3324316200781</v>
      </c>
      <c r="M1411" s="89">
        <f>+M$5*E1411</f>
        <v>339.09242260294559</v>
      </c>
      <c r="N1411" s="89">
        <f>+L1411+M1411</f>
        <v>1533.4248542230237</v>
      </c>
      <c r="O1411" s="89">
        <f>+O$5*E1411</f>
        <v>16954.621130147279</v>
      </c>
      <c r="P1411" s="73" t="e">
        <v>#N/A</v>
      </c>
      <c r="Q1411" s="48" t="e">
        <v>#N/A</v>
      </c>
      <c r="R1411" s="87">
        <v>498.63780999120002</v>
      </c>
      <c r="S1411" s="87">
        <v>0</v>
      </c>
      <c r="T1411" s="87">
        <v>0</v>
      </c>
      <c r="U1411" s="87">
        <v>0</v>
      </c>
      <c r="V1411" s="87">
        <v>0</v>
      </c>
      <c r="W1411" s="87">
        <f>+(S1411/100)*R1411</f>
        <v>0</v>
      </c>
      <c r="Z1411" t="e">
        <v>#N/A</v>
      </c>
      <c r="AA1411" t="e">
        <v>#N/A</v>
      </c>
    </row>
    <row r="1412" spans="1:27">
      <c r="A1412" s="50" t="s">
        <v>1677</v>
      </c>
      <c r="B1412" s="50" t="s">
        <v>8</v>
      </c>
      <c r="C1412" s="50">
        <v>9428431</v>
      </c>
      <c r="D1412" s="50" t="s">
        <v>1678</v>
      </c>
      <c r="E1412" s="126">
        <f>+IF(F1412="x",1,0)+IF(G1412="x",0.25,0)+IF(H1412="x",1,0)+IF(I1412="x",0.3,0)+J1412</f>
        <v>1.4020966979532448</v>
      </c>
      <c r="F1412" s="85" t="s">
        <v>3212</v>
      </c>
      <c r="G1412" s="85"/>
      <c r="H1412" s="85"/>
      <c r="I1412" s="85"/>
      <c r="J1412" s="48">
        <f>0.75*(W1412/10000)</f>
        <v>0.40209669795324476</v>
      </c>
      <c r="K1412" s="48"/>
      <c r="L1412" s="89">
        <f>+L$5*E1412</f>
        <v>1674.5695586329809</v>
      </c>
      <c r="M1412" s="89">
        <f>+M$5*E1412</f>
        <v>475.44036603255626</v>
      </c>
      <c r="N1412" s="89">
        <f>+L1412+M1412</f>
        <v>2150.0099246655373</v>
      </c>
      <c r="O1412" s="89">
        <f>+O$5*E1412</f>
        <v>23772.01830162781</v>
      </c>
      <c r="P1412" s="73" t="e">
        <v>#N/A</v>
      </c>
      <c r="Q1412" s="48" t="e">
        <v>#N/A</v>
      </c>
      <c r="R1412" s="87">
        <v>52623.053425498998</v>
      </c>
      <c r="S1412" s="87">
        <v>10.1881</v>
      </c>
      <c r="T1412" s="87">
        <v>2.5547742843627999E-2</v>
      </c>
      <c r="U1412" s="87">
        <v>0.82741039991378995</v>
      </c>
      <c r="V1412" s="87">
        <v>0.36215990469186998</v>
      </c>
      <c r="W1412" s="87">
        <f>+(S1412/100)*R1412</f>
        <v>5361.2893060432634</v>
      </c>
      <c r="Z1412" t="e">
        <v>#N/A</v>
      </c>
      <c r="AA1412" t="e">
        <v>#N/A</v>
      </c>
    </row>
    <row r="1413" spans="1:27">
      <c r="A1413" s="49" t="s">
        <v>1679</v>
      </c>
      <c r="B1413" s="49" t="s">
        <v>8</v>
      </c>
      <c r="C1413" s="49">
        <v>9428431</v>
      </c>
      <c r="D1413" s="49" t="s">
        <v>1678</v>
      </c>
      <c r="E1413" s="126">
        <f>+IF(F1413="x",1,0)+IF(G1413="x",0.25,0)+IF(H1413="x",1,0)+IF(I1413="x",0.3,0)+J1413</f>
        <v>1.4015314618119001</v>
      </c>
      <c r="F1413" s="85"/>
      <c r="G1413" s="85"/>
      <c r="H1413" s="85"/>
      <c r="I1413" s="85"/>
      <c r="J1413" s="48">
        <f>0.75*(W1413/10000)</f>
        <v>1.4015314618119001</v>
      </c>
      <c r="K1413" s="48"/>
      <c r="L1413" s="89">
        <f>+L$5*E1413</f>
        <v>1673.8944787778494</v>
      </c>
      <c r="M1413" s="89">
        <f>+M$5*E1413</f>
        <v>475.24869874004492</v>
      </c>
      <c r="N1413" s="89">
        <f>+L1413+M1413</f>
        <v>2149.1431775178944</v>
      </c>
      <c r="O1413" s="89">
        <f>+O$5*E1413</f>
        <v>23762.434937002246</v>
      </c>
      <c r="P1413" s="72"/>
      <c r="Q1413" s="48"/>
      <c r="R1413" s="87">
        <v>18687.086157494999</v>
      </c>
      <c r="S1413" s="87">
        <v>100</v>
      </c>
      <c r="T1413" s="87">
        <v>1.2805411815643</v>
      </c>
      <c r="U1413" s="87">
        <v>2.1121568679810001</v>
      </c>
      <c r="V1413" s="87">
        <v>1.9098877948344</v>
      </c>
      <c r="W1413" s="87">
        <v>18687.086157492002</v>
      </c>
      <c r="Z1413" t="e">
        <v>#N/A</v>
      </c>
      <c r="AA1413" t="e">
        <v>#N/A</v>
      </c>
    </row>
    <row r="1414" spans="1:27">
      <c r="A1414" s="51" t="s">
        <v>2852</v>
      </c>
      <c r="B1414" s="51" t="s">
        <v>8</v>
      </c>
      <c r="C1414" s="51">
        <v>8307199</v>
      </c>
      <c r="D1414" s="51" t="s">
        <v>2853</v>
      </c>
      <c r="E1414" s="80">
        <f>+IF(F1414="x",1,0)+IF(G1414="x",0.25,0)+IF(H1414="x",1,0)+IF(I1414="x",0.3,0)</f>
        <v>1</v>
      </c>
      <c r="F1414" s="85" t="s">
        <v>3212</v>
      </c>
      <c r="G1414" s="85"/>
      <c r="H1414" s="85"/>
      <c r="I1414" s="85"/>
      <c r="J1414" s="48"/>
      <c r="K1414" s="48"/>
      <c r="L1414" s="89">
        <f>+L$5*E1414</f>
        <v>1194.3324316200781</v>
      </c>
      <c r="M1414" s="89">
        <f>+M$5*E1414</f>
        <v>339.09242260294559</v>
      </c>
      <c r="N1414" s="89">
        <f>+L1414+M1414</f>
        <v>1533.4248542230237</v>
      </c>
      <c r="O1414" s="89">
        <f>+O$5*E1414</f>
        <v>16954.621130147279</v>
      </c>
      <c r="P1414" s="73" t="e">
        <v>#N/A</v>
      </c>
      <c r="Q1414" s="48" t="e">
        <v>#N/A</v>
      </c>
      <c r="R1414" s="87">
        <v>599.37119799443997</v>
      </c>
      <c r="S1414" s="87">
        <v>0</v>
      </c>
      <c r="T1414" s="87">
        <v>0</v>
      </c>
      <c r="U1414" s="87">
        <v>0</v>
      </c>
      <c r="V1414" s="87">
        <v>0</v>
      </c>
      <c r="W1414" s="87">
        <f>+(S1414/100)*R1414</f>
        <v>0</v>
      </c>
      <c r="Z1414" t="e">
        <v>#N/A</v>
      </c>
      <c r="AA1414" t="e">
        <v>#N/A</v>
      </c>
    </row>
    <row r="1415" spans="1:27">
      <c r="A1415" s="49" t="s">
        <v>670</v>
      </c>
      <c r="B1415" s="49" t="s">
        <v>64</v>
      </c>
      <c r="C1415" s="49">
        <v>8307198</v>
      </c>
      <c r="D1415" s="49" t="s">
        <v>1680</v>
      </c>
      <c r="E1415" s="126">
        <f>+IF(F1415="x",1,0)+IF(G1415="x",0.25,0)+IF(H1415="x",1,0)+IF(I1415="x",0.3,0)+J1415</f>
        <v>1.166429804845575</v>
      </c>
      <c r="F1415" s="85"/>
      <c r="G1415" s="85"/>
      <c r="H1415" s="85"/>
      <c r="I1415" s="85"/>
      <c r="J1415" s="48">
        <f>0.75*(W1415/10000)</f>
        <v>1.166429804845575</v>
      </c>
      <c r="K1415" s="48"/>
      <c r="L1415" s="89">
        <f>+L$5*E1415</f>
        <v>1393.1049451353488</v>
      </c>
      <c r="M1415" s="89">
        <f>+M$5*E1415</f>
        <v>395.52750832136707</v>
      </c>
      <c r="N1415" s="89">
        <f>+L1415+M1415</f>
        <v>1788.6324534567159</v>
      </c>
      <c r="O1415" s="89">
        <f>+O$5*E1415</f>
        <v>19776.375416068353</v>
      </c>
      <c r="P1415" s="72"/>
      <c r="Q1415" s="48"/>
      <c r="R1415" s="87">
        <v>15552.397397958001</v>
      </c>
      <c r="S1415" s="87">
        <v>100</v>
      </c>
      <c r="T1415" s="87">
        <v>1.089931845665</v>
      </c>
      <c r="U1415" s="87">
        <v>2.5124049186707</v>
      </c>
      <c r="V1415" s="87">
        <v>1.8580979326958</v>
      </c>
      <c r="W1415" s="87">
        <v>15552.397397941</v>
      </c>
      <c r="Z1415" t="e">
        <v>#N/A</v>
      </c>
      <c r="AA1415" t="e">
        <v>#N/A</v>
      </c>
    </row>
    <row r="1416" spans="1:27">
      <c r="A1416" s="51" t="s">
        <v>221</v>
      </c>
      <c r="B1416" s="51" t="s">
        <v>8</v>
      </c>
      <c r="C1416" s="51">
        <v>8307198</v>
      </c>
      <c r="D1416" s="51" t="s">
        <v>1680</v>
      </c>
      <c r="E1416" s="126">
        <f>+IF(F1416="x",1,0)+IF(G1416="x",0.25,0)+IF(H1416="x",1,0)+IF(I1416="x",0.3,0)</f>
        <v>1</v>
      </c>
      <c r="F1416" s="85" t="s">
        <v>3212</v>
      </c>
      <c r="G1416" s="85"/>
      <c r="H1416" s="85"/>
      <c r="I1416" s="85"/>
      <c r="J1416" s="48"/>
      <c r="K1416" s="48"/>
      <c r="L1416" s="89">
        <f>+L$5*E1416</f>
        <v>1194.3324316200781</v>
      </c>
      <c r="M1416" s="89">
        <f>+M$5*E1416</f>
        <v>339.09242260294559</v>
      </c>
      <c r="N1416" s="89">
        <f>+L1416+M1416</f>
        <v>1533.4248542230237</v>
      </c>
      <c r="O1416" s="89">
        <f>+O$5*E1416</f>
        <v>16954.621130147279</v>
      </c>
      <c r="P1416" s="73" t="s">
        <v>3213</v>
      </c>
      <c r="Q1416" s="48" t="s">
        <v>3228</v>
      </c>
      <c r="R1416" s="87">
        <v>21152.298437461999</v>
      </c>
      <c r="S1416" s="87">
        <v>0</v>
      </c>
      <c r="T1416" s="87">
        <v>0</v>
      </c>
      <c r="U1416" s="87">
        <v>0</v>
      </c>
      <c r="V1416" s="87">
        <v>0</v>
      </c>
      <c r="W1416" s="87">
        <f>+(S1416/100)*R1416</f>
        <v>0</v>
      </c>
      <c r="Z1416" t="e">
        <v>#N/A</v>
      </c>
      <c r="AA1416" t="e">
        <v>#N/A</v>
      </c>
    </row>
    <row r="1417" spans="1:27">
      <c r="A1417" s="49" t="s">
        <v>1686</v>
      </c>
      <c r="B1417" s="49" t="s">
        <v>64</v>
      </c>
      <c r="C1417" s="49">
        <v>8307198</v>
      </c>
      <c r="D1417" s="49" t="s">
        <v>1680</v>
      </c>
      <c r="E1417" s="126">
        <f>+IF(F1417="x",1,0)+IF(G1417="x",0.25,0)+IF(H1417="x",1,0)+IF(I1417="x",0.3,0)+J1417</f>
        <v>0.61644092129753236</v>
      </c>
      <c r="F1417" s="85"/>
      <c r="G1417" s="85"/>
      <c r="H1417" s="85"/>
      <c r="I1417" s="85"/>
      <c r="J1417" s="48">
        <f>0.75*(W1417/10000)</f>
        <v>0.61644092129753236</v>
      </c>
      <c r="K1417" s="48"/>
      <c r="L1417" s="89">
        <f>+L$5*E1417</f>
        <v>736.23538448340298</v>
      </c>
      <c r="M1417" s="89">
        <f>+M$5*E1417</f>
        <v>209.03044539437195</v>
      </c>
      <c r="N1417" s="89">
        <f>+L1417+M1417</f>
        <v>945.26582987777488</v>
      </c>
      <c r="O1417" s="89">
        <f>+O$5*E1417</f>
        <v>10451.522269718598</v>
      </c>
      <c r="P1417" s="72"/>
      <c r="Q1417" s="48"/>
      <c r="R1417" s="87">
        <v>8219.2122839661006</v>
      </c>
      <c r="S1417" s="87">
        <v>100</v>
      </c>
      <c r="T1417" s="87">
        <v>0.85400950908661</v>
      </c>
      <c r="U1417" s="87">
        <v>2.7601025104522998</v>
      </c>
      <c r="V1417" s="87">
        <v>1.9884095419864001</v>
      </c>
      <c r="W1417" s="87">
        <v>8219.2122839670992</v>
      </c>
      <c r="Z1417" t="e">
        <v>#N/A</v>
      </c>
      <c r="AA1417" t="e">
        <v>#N/A</v>
      </c>
    </row>
    <row r="1418" spans="1:27">
      <c r="A1418" s="49" t="s">
        <v>1685</v>
      </c>
      <c r="B1418" s="49" t="s">
        <v>64</v>
      </c>
      <c r="C1418" s="49">
        <v>8307198</v>
      </c>
      <c r="D1418" s="49" t="s">
        <v>1680</v>
      </c>
      <c r="E1418" s="126">
        <f>+IF(F1418="x",1,0)+IF(G1418="x",0.25,0)+IF(H1418="x",1,0)+IF(I1418="x",0.3,0)+J1418</f>
        <v>0.5481059185131375</v>
      </c>
      <c r="F1418" s="85"/>
      <c r="G1418" s="85"/>
      <c r="H1418" s="85"/>
      <c r="I1418" s="85"/>
      <c r="J1418" s="48">
        <f>0.75*(W1418/10000)</f>
        <v>0.5481059185131375</v>
      </c>
      <c r="K1418" s="48"/>
      <c r="L1418" s="89">
        <f>+L$5*E1418</f>
        <v>654.62067444315187</v>
      </c>
      <c r="M1418" s="89">
        <f>+M$5*E1418</f>
        <v>185.85856375163249</v>
      </c>
      <c r="N1418" s="89">
        <f>+L1418+M1418</f>
        <v>840.47923819478433</v>
      </c>
      <c r="O1418" s="89">
        <f>+O$5*E1418</f>
        <v>9292.9281875816232</v>
      </c>
      <c r="P1418" s="72"/>
      <c r="Q1418" s="48"/>
      <c r="R1418" s="87">
        <v>7308.0789135020004</v>
      </c>
      <c r="S1418" s="87">
        <v>100</v>
      </c>
      <c r="T1418" s="87">
        <v>1.3546611070632999</v>
      </c>
      <c r="U1418" s="87">
        <v>2.8347480297089001</v>
      </c>
      <c r="V1418" s="87">
        <v>2.2636704504399998</v>
      </c>
      <c r="W1418" s="87">
        <v>7308.0789135084997</v>
      </c>
      <c r="Z1418" t="e">
        <v>#N/A</v>
      </c>
      <c r="AA1418" t="e">
        <v>#N/A</v>
      </c>
    </row>
    <row r="1419" spans="1:27">
      <c r="A1419" s="49" t="s">
        <v>1329</v>
      </c>
      <c r="B1419" s="49" t="s">
        <v>64</v>
      </c>
      <c r="C1419" s="49">
        <v>8307198</v>
      </c>
      <c r="D1419" s="49" t="s">
        <v>1680</v>
      </c>
      <c r="E1419" s="126">
        <f>+IF(F1419="x",1,0)+IF(G1419="x",0.25,0)+IF(H1419="x",1,0)+IF(I1419="x",0.3,0)+J1419</f>
        <v>0.53692024027242746</v>
      </c>
      <c r="F1419" s="85"/>
      <c r="G1419" s="85"/>
      <c r="H1419" s="85"/>
      <c r="I1419" s="85"/>
      <c r="J1419" s="48">
        <f>0.75*(W1419/10000)</f>
        <v>0.53692024027242746</v>
      </c>
      <c r="K1419" s="48"/>
      <c r="L1419" s="89">
        <f>+L$5*E1419</f>
        <v>641.26125615060482</v>
      </c>
      <c r="M1419" s="89">
        <f>+M$5*E1419</f>
        <v>182.06558501853306</v>
      </c>
      <c r="N1419" s="89">
        <f>+L1419+M1419</f>
        <v>823.32684116913788</v>
      </c>
      <c r="O1419" s="89">
        <f>+O$5*E1419</f>
        <v>9103.2792509266528</v>
      </c>
      <c r="P1419" s="72"/>
      <c r="Q1419" s="48"/>
      <c r="R1419" s="87">
        <v>7158.9365369678999</v>
      </c>
      <c r="S1419" s="87">
        <v>100</v>
      </c>
      <c r="T1419" s="87">
        <v>1.0469317436218</v>
      </c>
      <c r="U1419" s="87">
        <v>3.0799221992493</v>
      </c>
      <c r="V1419" s="87">
        <v>1.7224295482269001</v>
      </c>
      <c r="W1419" s="87">
        <v>7158.9365369656998</v>
      </c>
      <c r="Z1419" t="e">
        <v>#N/A</v>
      </c>
      <c r="AA1419" t="e">
        <v>#N/A</v>
      </c>
    </row>
    <row r="1420" spans="1:27">
      <c r="A1420" s="49" t="s">
        <v>1196</v>
      </c>
      <c r="B1420" s="49" t="s">
        <v>64</v>
      </c>
      <c r="C1420" s="49">
        <v>8307198</v>
      </c>
      <c r="D1420" s="49" t="s">
        <v>1680</v>
      </c>
      <c r="E1420" s="126">
        <f>+IF(F1420="x",1,0)+IF(G1420="x",0.25,0)+IF(H1420="x",1,0)+IF(I1420="x",0.3,0)+J1420</f>
        <v>0.53484689433927746</v>
      </c>
      <c r="F1420" s="85"/>
      <c r="G1420" s="85"/>
      <c r="H1420" s="85"/>
      <c r="I1420" s="85"/>
      <c r="J1420" s="48">
        <f>0.75*(W1420/10000)</f>
        <v>0.53484689433927746</v>
      </c>
      <c r="K1420" s="48"/>
      <c r="L1420" s="89">
        <f>+L$5*E1420</f>
        <v>638.7849918606762</v>
      </c>
      <c r="M1420" s="89">
        <f>+M$5*E1420</f>
        <v>181.36252912316726</v>
      </c>
      <c r="N1420" s="89">
        <f>+L1420+M1420</f>
        <v>820.14752098384349</v>
      </c>
      <c r="O1420" s="89">
        <f>+O$5*E1420</f>
        <v>9068.126456158363</v>
      </c>
      <c r="P1420" s="72"/>
      <c r="Q1420" s="48"/>
      <c r="R1420" s="87">
        <v>7131.2919245243002</v>
      </c>
      <c r="S1420" s="87">
        <v>100</v>
      </c>
      <c r="T1420" s="87">
        <v>0.80491161346436002</v>
      </c>
      <c r="U1420" s="87">
        <v>2.1554725170135001</v>
      </c>
      <c r="V1420" s="87">
        <v>1.3223487366511</v>
      </c>
      <c r="W1420" s="87">
        <v>7131.2919245236999</v>
      </c>
      <c r="Z1420" t="e">
        <v>#N/A</v>
      </c>
      <c r="AA1420" t="e">
        <v>#N/A</v>
      </c>
    </row>
    <row r="1421" spans="1:27">
      <c r="A1421" s="49" t="s">
        <v>1681</v>
      </c>
      <c r="B1421" s="49" t="s">
        <v>64</v>
      </c>
      <c r="C1421" s="49">
        <v>8307198</v>
      </c>
      <c r="D1421" s="49" t="s">
        <v>1680</v>
      </c>
      <c r="E1421" s="126">
        <f>+IF(F1421="x",1,0)+IF(G1421="x",0.25,0)+IF(H1421="x",1,0)+IF(I1421="x",0.3,0)+J1421</f>
        <v>0.52412176811239508</v>
      </c>
      <c r="F1421" s="85"/>
      <c r="G1421" s="85"/>
      <c r="H1421" s="85"/>
      <c r="I1421" s="85"/>
      <c r="J1421" s="48">
        <f>0.75*(W1421/10000)</f>
        <v>0.52412176811239508</v>
      </c>
      <c r="K1421" s="48"/>
      <c r="L1421" s="89">
        <f>+L$5*E1421</f>
        <v>625.97562577469148</v>
      </c>
      <c r="M1421" s="89">
        <f>+M$5*E1421</f>
        <v>177.72572008817133</v>
      </c>
      <c r="N1421" s="89">
        <f>+L1421+M1421</f>
        <v>803.70134586286281</v>
      </c>
      <c r="O1421" s="89">
        <f>+O$5*E1421</f>
        <v>8886.2860044085664</v>
      </c>
      <c r="P1421" s="72"/>
      <c r="Q1421" s="48"/>
      <c r="R1421" s="87">
        <v>6988.2902414961</v>
      </c>
      <c r="S1421" s="87">
        <v>100</v>
      </c>
      <c r="T1421" s="87">
        <v>0.46353909373282998</v>
      </c>
      <c r="U1421" s="87">
        <v>2.1135237216949001</v>
      </c>
      <c r="V1421" s="87">
        <v>1.1783414080492001</v>
      </c>
      <c r="W1421" s="87">
        <v>6988.2902414986002</v>
      </c>
      <c r="Z1421" t="e">
        <v>#N/A</v>
      </c>
      <c r="AA1421" t="e">
        <v>#N/A</v>
      </c>
    </row>
    <row r="1422" spans="1:27">
      <c r="A1422" s="49" t="s">
        <v>88</v>
      </c>
      <c r="B1422" s="49" t="s">
        <v>64</v>
      </c>
      <c r="C1422" s="49">
        <v>8307198</v>
      </c>
      <c r="D1422" s="49" t="s">
        <v>1680</v>
      </c>
      <c r="E1422" s="126">
        <f>+IF(F1422="x",1,0)+IF(G1422="x",0.25,0)+IF(H1422="x",1,0)+IF(I1422="x",0.3,0)+J1422</f>
        <v>0.51321139961374496</v>
      </c>
      <c r="F1422" s="85"/>
      <c r="G1422" s="85"/>
      <c r="H1422" s="85"/>
      <c r="I1422" s="85"/>
      <c r="J1422" s="48">
        <f>0.75*(W1422/10000)</f>
        <v>0.51321139961374496</v>
      </c>
      <c r="K1422" s="48"/>
      <c r="L1422" s="89">
        <f>+L$5*E1422</f>
        <v>612.94501883582757</v>
      </c>
      <c r="M1422" s="89">
        <f>+M$5*E1422</f>
        <v>174.02609680247321</v>
      </c>
      <c r="N1422" s="89">
        <f>+L1422+M1422</f>
        <v>786.97111563830072</v>
      </c>
      <c r="O1422" s="89">
        <f>+O$5*E1422</f>
        <v>8701.3048401236592</v>
      </c>
      <c r="P1422" s="72"/>
      <c r="Q1422" s="48"/>
      <c r="R1422" s="87">
        <v>6842.8186615150998</v>
      </c>
      <c r="S1422" s="87">
        <v>100</v>
      </c>
      <c r="T1422" s="87">
        <v>1.0322128534317001</v>
      </c>
      <c r="U1422" s="87">
        <v>2.6791486740111998</v>
      </c>
      <c r="V1422" s="87">
        <v>1.7422510414853001</v>
      </c>
      <c r="W1422" s="87">
        <v>6842.8186615165996</v>
      </c>
      <c r="Z1422" t="e">
        <v>#N/A</v>
      </c>
      <c r="AA1422" t="e">
        <v>#N/A</v>
      </c>
    </row>
    <row r="1423" spans="1:27">
      <c r="A1423" s="49" t="s">
        <v>1687</v>
      </c>
      <c r="B1423" s="49" t="s">
        <v>64</v>
      </c>
      <c r="C1423" s="49">
        <v>8307198</v>
      </c>
      <c r="D1423" s="49" t="s">
        <v>1680</v>
      </c>
      <c r="E1423" s="126">
        <f>+IF(F1423="x",1,0)+IF(G1423="x",0.25,0)+IF(H1423="x",1,0)+IF(I1423="x",0.3,0)+J1423</f>
        <v>0.49897796351401502</v>
      </c>
      <c r="F1423" s="85"/>
      <c r="G1423" s="85"/>
      <c r="H1423" s="85"/>
      <c r="I1423" s="85"/>
      <c r="J1423" s="48">
        <f>0.75*(W1423/10000)</f>
        <v>0.49897796351401502</v>
      </c>
      <c r="K1423" s="48"/>
      <c r="L1423" s="89">
        <f>+L$5*E1423</f>
        <v>595.94556448852813</v>
      </c>
      <c r="M1423" s="89">
        <f>+M$5*E1423</f>
        <v>169.19964647345154</v>
      </c>
      <c r="N1423" s="89">
        <f>+L1423+M1423</f>
        <v>765.14521096197973</v>
      </c>
      <c r="O1423" s="89">
        <f>+O$5*E1423</f>
        <v>8459.982323672577</v>
      </c>
      <c r="P1423" s="72"/>
      <c r="Q1423" s="48"/>
      <c r="R1423" s="87">
        <v>6653.0395135161998</v>
      </c>
      <c r="S1423" s="87">
        <v>100</v>
      </c>
      <c r="T1423" s="87">
        <v>0.46217232942580999</v>
      </c>
      <c r="U1423" s="87">
        <v>1.9753767251968</v>
      </c>
      <c r="V1423" s="87">
        <v>1.1475517100235999</v>
      </c>
      <c r="W1423" s="87">
        <v>6653.0395135201998</v>
      </c>
      <c r="Z1423" t="e">
        <v>#N/A</v>
      </c>
      <c r="AA1423" t="e">
        <v>#N/A</v>
      </c>
    </row>
    <row r="1424" spans="1:27">
      <c r="A1424" s="49" t="s">
        <v>1684</v>
      </c>
      <c r="B1424" s="49" t="s">
        <v>64</v>
      </c>
      <c r="C1424" s="49">
        <v>8307198</v>
      </c>
      <c r="D1424" s="49" t="s">
        <v>1680</v>
      </c>
      <c r="E1424" s="126">
        <f>+IF(F1424="x",1,0)+IF(G1424="x",0.25,0)+IF(H1424="x",1,0)+IF(I1424="x",0.3,0)+J1424</f>
        <v>0.48899664124007247</v>
      </c>
      <c r="F1424" s="85"/>
      <c r="G1424" s="85"/>
      <c r="H1424" s="85"/>
      <c r="I1424" s="85"/>
      <c r="J1424" s="48">
        <f>0.75*(W1424/10000)</f>
        <v>0.48899664124007247</v>
      </c>
      <c r="K1424" s="48"/>
      <c r="L1424" s="89">
        <f>+L$5*E1424</f>
        <v>584.02454758630665</v>
      </c>
      <c r="M1424" s="89">
        <f>+M$5*E1424</f>
        <v>165.81505572279963</v>
      </c>
      <c r="N1424" s="89">
        <f>+L1424+M1424</f>
        <v>749.83960330910622</v>
      </c>
      <c r="O1424" s="89">
        <f>+O$5*E1424</f>
        <v>8290.7527861399813</v>
      </c>
      <c r="P1424" s="72"/>
      <c r="Q1424" s="48"/>
      <c r="R1424" s="87">
        <v>6519.9552165341001</v>
      </c>
      <c r="S1424" s="87">
        <v>100</v>
      </c>
      <c r="T1424" s="87">
        <v>0.89827126264571999</v>
      </c>
      <c r="U1424" s="87">
        <v>2.1120517253875999</v>
      </c>
      <c r="V1424" s="87">
        <v>1.3540576737526</v>
      </c>
      <c r="W1424" s="87">
        <v>6519.9552165343002</v>
      </c>
      <c r="Z1424" t="e">
        <v>#N/A</v>
      </c>
      <c r="AA1424" t="e">
        <v>#N/A</v>
      </c>
    </row>
    <row r="1425" spans="1:27">
      <c r="A1425" s="49" t="s">
        <v>1682</v>
      </c>
      <c r="B1425" s="49" t="s">
        <v>64</v>
      </c>
      <c r="C1425" s="49">
        <v>8307198</v>
      </c>
      <c r="D1425" s="49" t="s">
        <v>1680</v>
      </c>
      <c r="E1425" s="126">
        <f>+IF(F1425="x",1,0)+IF(G1425="x",0.25,0)+IF(H1425="x",1,0)+IF(I1425="x",0.3,0)+J1425</f>
        <v>0.46614663431240999</v>
      </c>
      <c r="F1425" s="85"/>
      <c r="G1425" s="85"/>
      <c r="H1425" s="85"/>
      <c r="I1425" s="85"/>
      <c r="J1425" s="48">
        <f>0.75*(W1425/10000)</f>
        <v>0.46614663431240999</v>
      </c>
      <c r="K1425" s="48"/>
      <c r="L1425" s="89">
        <f>+L$5*E1425</f>
        <v>556.73404324985597</v>
      </c>
      <c r="M1425" s="89">
        <f>+M$5*E1425</f>
        <v>158.06679151720448</v>
      </c>
      <c r="N1425" s="89">
        <f>+L1425+M1425</f>
        <v>714.80083476706045</v>
      </c>
      <c r="O1425" s="89">
        <f>+O$5*E1425</f>
        <v>7903.3395758602237</v>
      </c>
      <c r="P1425" s="72"/>
      <c r="Q1425" s="48"/>
      <c r="R1425" s="87">
        <v>6215.2884575047001</v>
      </c>
      <c r="S1425" s="87">
        <v>100</v>
      </c>
      <c r="T1425" s="87">
        <v>1.0459855794907</v>
      </c>
      <c r="U1425" s="87">
        <v>2.9485037326813002</v>
      </c>
      <c r="V1425" s="87">
        <v>1.6607614503779999</v>
      </c>
      <c r="W1425" s="87">
        <v>6215.2884574988002</v>
      </c>
      <c r="Z1425" t="e">
        <v>#N/A</v>
      </c>
      <c r="AA1425" t="e">
        <v>#N/A</v>
      </c>
    </row>
    <row r="1426" spans="1:27">
      <c r="A1426" s="49" t="s">
        <v>1683</v>
      </c>
      <c r="B1426" s="49" t="s">
        <v>64</v>
      </c>
      <c r="C1426" s="49">
        <v>8307198</v>
      </c>
      <c r="D1426" s="49" t="s">
        <v>1680</v>
      </c>
      <c r="E1426" s="126">
        <f>+IF(F1426="x",1,0)+IF(G1426="x",0.25,0)+IF(H1426="x",1,0)+IF(I1426="x",0.3,0)+J1426</f>
        <v>0.44856412256172007</v>
      </c>
      <c r="F1426" s="85"/>
      <c r="G1426" s="85"/>
      <c r="H1426" s="85"/>
      <c r="I1426" s="85"/>
      <c r="J1426" s="48">
        <f>0.75*(W1426/10000)</f>
        <v>0.44856412256172007</v>
      </c>
      <c r="K1426" s="48"/>
      <c r="L1426" s="89">
        <f>+L$5*E1426</f>
        <v>535.7346792366659</v>
      </c>
      <c r="M1426" s="89">
        <f>+M$5*E1426</f>
        <v>152.10469501221826</v>
      </c>
      <c r="N1426" s="89">
        <f>+L1426+M1426</f>
        <v>687.83937424888416</v>
      </c>
      <c r="O1426" s="89">
        <f>+O$5*E1426</f>
        <v>7605.2347506109127</v>
      </c>
      <c r="P1426" s="72"/>
      <c r="Q1426" s="48"/>
      <c r="R1426" s="87">
        <v>5980.8549674848</v>
      </c>
      <c r="S1426" s="87">
        <v>100</v>
      </c>
      <c r="T1426" s="87">
        <v>0.76506549119948997</v>
      </c>
      <c r="U1426" s="87">
        <v>2.7883837223053001</v>
      </c>
      <c r="V1426" s="87">
        <v>2.2956830020807999</v>
      </c>
      <c r="W1426" s="87">
        <v>5980.8549674896003</v>
      </c>
      <c r="Z1426" t="e">
        <v>#N/A</v>
      </c>
      <c r="AA1426" t="e">
        <v>#N/A</v>
      </c>
    </row>
    <row r="1427" spans="1:27">
      <c r="A1427" s="49" t="s">
        <v>1689</v>
      </c>
      <c r="B1427" s="49" t="s">
        <v>64</v>
      </c>
      <c r="C1427" s="49">
        <v>8307198</v>
      </c>
      <c r="D1427" s="49" t="s">
        <v>1680</v>
      </c>
      <c r="E1427" s="126">
        <f>+IF(F1427="x",1,0)+IF(G1427="x",0.25,0)+IF(H1427="x",1,0)+IF(I1427="x",0.3,0)+J1427</f>
        <v>0.41226339408908252</v>
      </c>
      <c r="F1427" s="85"/>
      <c r="G1427" s="85"/>
      <c r="H1427" s="85"/>
      <c r="I1427" s="85"/>
      <c r="J1427" s="48">
        <f>0.75*(W1427/10000)</f>
        <v>0.41226339408908252</v>
      </c>
      <c r="K1427" s="48"/>
      <c r="L1427" s="89">
        <f>+L$5*E1427</f>
        <v>492.37954193036046</v>
      </c>
      <c r="M1427" s="89">
        <f>+M$5*E1427</f>
        <v>139.79539305217986</v>
      </c>
      <c r="N1427" s="89">
        <f>+L1427+M1427</f>
        <v>632.17493498254032</v>
      </c>
      <c r="O1427" s="89">
        <f>+O$5*E1427</f>
        <v>6989.769652608994</v>
      </c>
      <c r="P1427" s="72"/>
      <c r="Q1427" s="48"/>
      <c r="R1427" s="87">
        <v>5496.8452545112004</v>
      </c>
      <c r="S1427" s="87">
        <v>100</v>
      </c>
      <c r="T1427" s="87">
        <v>1.7980144023894999</v>
      </c>
      <c r="U1427" s="87">
        <v>3.0317704677582</v>
      </c>
      <c r="V1427" s="87">
        <v>2.6144799152707998</v>
      </c>
      <c r="W1427" s="87">
        <v>5496.8452545211003</v>
      </c>
      <c r="Z1427" t="e">
        <v>#N/A</v>
      </c>
      <c r="AA1427" t="e">
        <v>#N/A</v>
      </c>
    </row>
    <row r="1428" spans="1:27">
      <c r="A1428" s="49" t="s">
        <v>1688</v>
      </c>
      <c r="B1428" s="49" t="s">
        <v>64</v>
      </c>
      <c r="C1428" s="49">
        <v>8307198</v>
      </c>
      <c r="D1428" s="49" t="s">
        <v>1680</v>
      </c>
      <c r="E1428" s="80">
        <f>+IF(F1428="x",1,0)+IF(G1428="x",0.25,0)+IF(H1428="x",1,0)+IF(I1428="x",0.3,0)+J1428</f>
        <v>0.39934699084025249</v>
      </c>
      <c r="F1428" s="85"/>
      <c r="G1428" s="85"/>
      <c r="H1428" s="85"/>
      <c r="I1428" s="85"/>
      <c r="J1428" s="48">
        <f>0.75*(W1428/10000)</f>
        <v>0.39934699084025249</v>
      </c>
      <c r="K1428" s="48"/>
      <c r="L1428" s="89">
        <f>+L$5*E1428</f>
        <v>476.95306263039981</v>
      </c>
      <c r="M1428" s="89">
        <f>+M$5*E1428</f>
        <v>135.41553858321754</v>
      </c>
      <c r="N1428" s="89">
        <f>+L1428+M1428</f>
        <v>612.36860121361735</v>
      </c>
      <c r="O1428" s="89">
        <f>+O$5*E1428</f>
        <v>6770.7769291608765</v>
      </c>
      <c r="P1428" s="72"/>
      <c r="Q1428" s="48"/>
      <c r="R1428" s="87">
        <v>5324.6265445422996</v>
      </c>
      <c r="S1428" s="87">
        <v>100</v>
      </c>
      <c r="T1428" s="87">
        <v>1.1506997346878001</v>
      </c>
      <c r="U1428" s="87">
        <v>2.8461027145386</v>
      </c>
      <c r="V1428" s="87">
        <v>2.4395089087708999</v>
      </c>
      <c r="W1428" s="87">
        <v>5324.6265445366998</v>
      </c>
      <c r="Z1428" t="e">
        <v>#N/A</v>
      </c>
      <c r="AA1428" t="e">
        <v>#N/A</v>
      </c>
    </row>
    <row r="1429" spans="1:27">
      <c r="A1429" s="49" t="s">
        <v>201</v>
      </c>
      <c r="B1429" s="49" t="s">
        <v>8</v>
      </c>
      <c r="C1429" s="49">
        <v>9428430</v>
      </c>
      <c r="D1429" s="49" t="s">
        <v>1690</v>
      </c>
      <c r="E1429" s="126">
        <f>+IF(F1429="x",1,0)+IF(G1429="x",0.25,0)+IF(H1429="x",1,0)+IF(I1429="x",0.3,0)+J1429</f>
        <v>1.8465668404101752</v>
      </c>
      <c r="F1429" s="85"/>
      <c r="G1429" s="85"/>
      <c r="H1429" s="85"/>
      <c r="I1429" s="85"/>
      <c r="J1429" s="48">
        <f>0.75*(W1429/10000)</f>
        <v>1.8465668404101752</v>
      </c>
      <c r="K1429" s="48"/>
      <c r="L1429" s="89">
        <f>+L$5*E1429</f>
        <v>2205.4146646560889</v>
      </c>
      <c r="M1429" s="89">
        <f>+M$5*E1429</f>
        <v>626.15682341295314</v>
      </c>
      <c r="N1429" s="89">
        <f>+L1429+M1429</f>
        <v>2831.5714880690421</v>
      </c>
      <c r="O1429" s="89">
        <f>+O$5*E1429</f>
        <v>31307.841170647655</v>
      </c>
      <c r="P1429" s="72"/>
      <c r="Q1429" s="48"/>
      <c r="R1429" s="87">
        <v>24620.891205479998</v>
      </c>
      <c r="S1429" s="87">
        <v>100</v>
      </c>
      <c r="T1429" s="87">
        <v>1.3237515687943</v>
      </c>
      <c r="U1429" s="87">
        <v>2.0371959209442001</v>
      </c>
      <c r="V1429" s="87">
        <v>1.7844069599075001</v>
      </c>
      <c r="W1429" s="87">
        <v>24620.891205469001</v>
      </c>
      <c r="Z1429" t="e">
        <v>#N/A</v>
      </c>
      <c r="AA1429" t="e">
        <v>#N/A</v>
      </c>
    </row>
    <row r="1430" spans="1:27">
      <c r="A1430" s="50" t="s">
        <v>1691</v>
      </c>
      <c r="B1430" s="50" t="s">
        <v>8</v>
      </c>
      <c r="C1430" s="50">
        <v>9428430</v>
      </c>
      <c r="D1430" s="50" t="s">
        <v>1690</v>
      </c>
      <c r="E1430" s="126">
        <f>+IF(F1430="x",1,0)+IF(G1430="x",0.25,0)+IF(H1430="x",1,0)+IF(I1430="x",0.3,0)+J1430</f>
        <v>1.3497803398965933</v>
      </c>
      <c r="F1430" s="85" t="s">
        <v>3212</v>
      </c>
      <c r="G1430" s="85"/>
      <c r="H1430" s="85"/>
      <c r="I1430" s="85"/>
      <c r="J1430" s="48">
        <f>0.75*(W1430/10000)</f>
        <v>0.34978033989659324</v>
      </c>
      <c r="K1430" s="48"/>
      <c r="L1430" s="89">
        <f>+L$5*E1430</f>
        <v>1612.0864355016738</v>
      </c>
      <c r="M1430" s="89">
        <f>+M$5*E1430</f>
        <v>457.70028543736316</v>
      </c>
      <c r="N1430" s="89">
        <f>+L1430+M1430</f>
        <v>2069.786720939037</v>
      </c>
      <c r="O1430" s="89">
        <f>+O$5*E1430</f>
        <v>22885.014271868156</v>
      </c>
      <c r="P1430" s="73" t="e">
        <v>#N/A</v>
      </c>
      <c r="Q1430" s="48" t="e">
        <v>#N/A</v>
      </c>
      <c r="R1430" s="87">
        <v>55889.292060589003</v>
      </c>
      <c r="S1430" s="87">
        <v>8.3445999999999998</v>
      </c>
      <c r="T1430" s="87">
        <v>6.3080847030506004E-4</v>
      </c>
      <c r="U1430" s="87">
        <v>0.80848616361617998</v>
      </c>
      <c r="V1430" s="87">
        <v>0.26904763734789999</v>
      </c>
      <c r="W1430" s="87">
        <f>+(S1430/100)*R1430</f>
        <v>4663.7378652879097</v>
      </c>
      <c r="Z1430" t="e">
        <v>#N/A</v>
      </c>
      <c r="AA1430" t="e">
        <v>#N/A</v>
      </c>
    </row>
    <row r="1431" spans="1:27">
      <c r="A1431" s="49" t="s">
        <v>1692</v>
      </c>
      <c r="B1431" s="49" t="s">
        <v>8</v>
      </c>
      <c r="C1431" s="49">
        <v>9428430</v>
      </c>
      <c r="D1431" s="49" t="s">
        <v>1690</v>
      </c>
      <c r="E1431" s="126">
        <f>+IF(F1431="x",1,0)+IF(G1431="x",0.25,0)+IF(H1431="x",1,0)+IF(I1431="x",0.3,0)+J1431</f>
        <v>1.345353149813175</v>
      </c>
      <c r="F1431" s="85"/>
      <c r="G1431" s="85"/>
      <c r="H1431" s="85"/>
      <c r="I1431" s="85"/>
      <c r="J1431" s="48">
        <f>0.75*(W1431/10000)</f>
        <v>1.345353149813175</v>
      </c>
      <c r="K1431" s="48"/>
      <c r="L1431" s="89">
        <f>+L$5*E1431</f>
        <v>1606.7988988041004</v>
      </c>
      <c r="M1431" s="89">
        <f>+M$5*E1431</f>
        <v>456.19905882665313</v>
      </c>
      <c r="N1431" s="89">
        <f>+L1431+M1431</f>
        <v>2062.9979576307537</v>
      </c>
      <c r="O1431" s="89">
        <f>+O$5*E1431</f>
        <v>22809.952941332656</v>
      </c>
      <c r="P1431" s="72"/>
      <c r="Q1431" s="48"/>
      <c r="R1431" s="87">
        <v>17938.041997511002</v>
      </c>
      <c r="S1431" s="87">
        <v>100</v>
      </c>
      <c r="T1431" s="87">
        <v>1.2538369894028001</v>
      </c>
      <c r="U1431" s="87">
        <v>2.2366364002228001</v>
      </c>
      <c r="V1431" s="87">
        <v>1.9991452900841999</v>
      </c>
      <c r="W1431" s="87">
        <v>17938.041997509001</v>
      </c>
      <c r="Z1431" t="e">
        <v>#N/A</v>
      </c>
      <c r="AA1431" t="e">
        <v>#N/A</v>
      </c>
    </row>
    <row r="1432" spans="1:27">
      <c r="A1432" s="49" t="s">
        <v>965</v>
      </c>
      <c r="B1432" s="49" t="s">
        <v>15</v>
      </c>
      <c r="C1432" s="49">
        <v>9428430</v>
      </c>
      <c r="D1432" s="49" t="s">
        <v>1690</v>
      </c>
      <c r="E1432" s="126">
        <f>+IF(F1432="x",1,0)+IF(G1432="x",0.25,0)+IF(H1432="x",1,0)+IF(I1432="x",0.3,0)+J1432</f>
        <v>0.65972147729912245</v>
      </c>
      <c r="F1432" s="85"/>
      <c r="G1432" s="85"/>
      <c r="H1432" s="85"/>
      <c r="I1432" s="85"/>
      <c r="J1432" s="48">
        <f>0.75*(W1432/10000)</f>
        <v>0.65972147729912245</v>
      </c>
      <c r="K1432" s="48"/>
      <c r="L1432" s="89">
        <f>+L$5*E1432</f>
        <v>787.92675617465102</v>
      </c>
      <c r="M1432" s="89">
        <f>+M$5*E1432</f>
        <v>223.70655398055359</v>
      </c>
      <c r="N1432" s="89">
        <f>+L1432+M1432</f>
        <v>1011.6333101552046</v>
      </c>
      <c r="O1432" s="89">
        <f>+O$5*E1432</f>
        <v>11185.327699027681</v>
      </c>
      <c r="P1432" s="72"/>
      <c r="Q1432" s="48"/>
      <c r="R1432" s="87">
        <v>8796.2863640006999</v>
      </c>
      <c r="S1432" s="87">
        <v>100</v>
      </c>
      <c r="T1432" s="87">
        <v>1.5400136709212999</v>
      </c>
      <c r="U1432" s="87">
        <v>2.3003482818604</v>
      </c>
      <c r="V1432" s="87">
        <v>2.1455663218372001</v>
      </c>
      <c r="W1432" s="87">
        <v>8796.2863639882999</v>
      </c>
      <c r="Z1432" t="e">
        <v>#N/A</v>
      </c>
      <c r="AA1432" t="e">
        <v>#N/A</v>
      </c>
    </row>
    <row r="1433" spans="1:27">
      <c r="A1433" s="51" t="s">
        <v>1693</v>
      </c>
      <c r="B1433" s="51" t="s">
        <v>8</v>
      </c>
      <c r="C1433" s="51">
        <v>5444511</v>
      </c>
      <c r="D1433" s="51" t="s">
        <v>1694</v>
      </c>
      <c r="E1433" s="80">
        <f>+IF(F1433="x",1,0)+IF(G1433="x",0.25,0)+IF(H1433="x",1,0)+IF(I1433="x",0.3,0)</f>
        <v>1</v>
      </c>
      <c r="F1433" s="85" t="s">
        <v>3212</v>
      </c>
      <c r="G1433" s="85"/>
      <c r="H1433" s="85"/>
      <c r="I1433" s="85"/>
      <c r="J1433" s="48"/>
      <c r="K1433" s="48"/>
      <c r="L1433" s="89">
        <f>+L$5*E1433</f>
        <v>1194.3324316200781</v>
      </c>
      <c r="M1433" s="89">
        <f>+M$5*E1433</f>
        <v>339.09242260294559</v>
      </c>
      <c r="N1433" s="89">
        <f>+L1433+M1433</f>
        <v>1533.4248542230237</v>
      </c>
      <c r="O1433" s="89">
        <f>+O$5*E1433</f>
        <v>16954.621130147279</v>
      </c>
      <c r="P1433" s="73" t="e">
        <v>#N/A</v>
      </c>
      <c r="Q1433" s="48" t="e">
        <v>#N/A</v>
      </c>
      <c r="R1433" s="87">
        <v>1009.3093755024</v>
      </c>
      <c r="S1433" s="87">
        <v>0</v>
      </c>
      <c r="T1433" s="87">
        <v>0</v>
      </c>
      <c r="U1433" s="87">
        <v>0</v>
      </c>
      <c r="V1433" s="87">
        <v>0</v>
      </c>
      <c r="W1433" s="87">
        <f>+(S1433/100)*R1433</f>
        <v>0</v>
      </c>
      <c r="Z1433" t="e">
        <v>#N/A</v>
      </c>
      <c r="AA1433" t="e">
        <v>#N/A</v>
      </c>
    </row>
    <row r="1434" spans="1:27">
      <c r="A1434" s="49" t="s">
        <v>102</v>
      </c>
      <c r="B1434" s="49" t="s">
        <v>64</v>
      </c>
      <c r="C1434" s="49">
        <v>9428429</v>
      </c>
      <c r="D1434" s="49" t="s">
        <v>1696</v>
      </c>
      <c r="E1434" s="126">
        <f>+IF(F1434="x",1,0)+IF(G1434="x",0.25,0)+IF(H1434="x",1,0)+IF(I1434="x",0.3,0)+J1434</f>
        <v>1.6292060114976752</v>
      </c>
      <c r="F1434" s="85"/>
      <c r="G1434" s="85"/>
      <c r="H1434" s="85"/>
      <c r="I1434" s="85"/>
      <c r="J1434" s="48">
        <f>0.75*(W1434/10000)</f>
        <v>1.6292060114976752</v>
      </c>
      <c r="K1434" s="48"/>
      <c r="L1434" s="89">
        <f>+L$5*E1434</f>
        <v>1945.8135773220672</v>
      </c>
      <c r="M1434" s="89">
        <f>+M$5*E1434</f>
        <v>552.45141335802907</v>
      </c>
      <c r="N1434" s="89">
        <f>+L1434+M1434</f>
        <v>2498.2649906800962</v>
      </c>
      <c r="O1434" s="89">
        <f>+O$5*E1434</f>
        <v>27622.570667901455</v>
      </c>
      <c r="P1434" s="72"/>
      <c r="Q1434" s="48"/>
      <c r="R1434" s="87">
        <v>21722.746819969001</v>
      </c>
      <c r="S1434" s="87">
        <v>100</v>
      </c>
      <c r="T1434" s="87">
        <v>0.48719438910483998</v>
      </c>
      <c r="U1434" s="87">
        <v>2.8216061592102002</v>
      </c>
      <c r="V1434" s="87">
        <v>2.4128700559510001</v>
      </c>
      <c r="W1434" s="87">
        <v>21722.746819969001</v>
      </c>
      <c r="Z1434" t="e">
        <v>#N/A</v>
      </c>
      <c r="AA1434" t="e">
        <v>#N/A</v>
      </c>
    </row>
    <row r="1435" spans="1:27">
      <c r="A1435" s="50" t="s">
        <v>1695</v>
      </c>
      <c r="B1435" s="50" t="s">
        <v>8</v>
      </c>
      <c r="C1435" s="50">
        <v>9428429</v>
      </c>
      <c r="D1435" s="50" t="s">
        <v>1696</v>
      </c>
      <c r="E1435" s="126">
        <f>+IF(F1435="x",1,0)+IF(G1435="x",0.25,0)+IF(H1435="x",1,0)+IF(I1435="x",0.3,0)+J1435</f>
        <v>1.534749308616036</v>
      </c>
      <c r="F1435" s="85" t="s">
        <v>3212</v>
      </c>
      <c r="G1435" s="85"/>
      <c r="H1435" s="85"/>
      <c r="I1435" s="85"/>
      <c r="J1435" s="48">
        <f>0.75*(W1435/10000)</f>
        <v>0.53474930861603609</v>
      </c>
      <c r="K1435" s="48"/>
      <c r="L1435" s="89">
        <f>+L$5*E1435</f>
        <v>1833.0008736866239</v>
      </c>
      <c r="M1435" s="89">
        <f>+M$5*E1435</f>
        <v>520.42186114680749</v>
      </c>
      <c r="N1435" s="89">
        <f>+L1435+M1435</f>
        <v>2353.4227348334316</v>
      </c>
      <c r="O1435" s="89">
        <f>+O$5*E1435</f>
        <v>26021.093057340371</v>
      </c>
      <c r="P1435" s="73" t="e">
        <v>#N/A</v>
      </c>
      <c r="Q1435" s="48" t="e">
        <v>#N/A</v>
      </c>
      <c r="R1435" s="87">
        <v>54978.030207475997</v>
      </c>
      <c r="S1435" s="87">
        <v>12.9688</v>
      </c>
      <c r="T1435" s="87">
        <v>6.0978149995208003E-3</v>
      </c>
      <c r="U1435" s="87">
        <v>1.0819416046143</v>
      </c>
      <c r="V1435" s="87">
        <v>0.40211596745245998</v>
      </c>
      <c r="W1435" s="87">
        <f>+(S1435/100)*R1435</f>
        <v>7129.990781547147</v>
      </c>
      <c r="Z1435" t="e">
        <v>#N/A</v>
      </c>
      <c r="AA1435" t="e">
        <v>#N/A</v>
      </c>
    </row>
    <row r="1436" spans="1:27">
      <c r="A1436" s="49" t="s">
        <v>1697</v>
      </c>
      <c r="B1436" s="49" t="s">
        <v>8</v>
      </c>
      <c r="C1436" s="49">
        <v>9428429</v>
      </c>
      <c r="D1436" s="49" t="s">
        <v>1696</v>
      </c>
      <c r="E1436" s="126">
        <f>+IF(F1436="x",1,0)+IF(G1436="x",0.25,0)+IF(H1436="x",1,0)+IF(I1436="x",0.3,0)+J1436</f>
        <v>1.4226598366520999</v>
      </c>
      <c r="F1436" s="85"/>
      <c r="G1436" s="85"/>
      <c r="H1436" s="85"/>
      <c r="I1436" s="85"/>
      <c r="J1436" s="48">
        <f>0.75*(W1436/10000)</f>
        <v>1.4226598366520999</v>
      </c>
      <c r="K1436" s="48"/>
      <c r="L1436" s="89">
        <f>+L$5*E1436</f>
        <v>1699.1287820769255</v>
      </c>
      <c r="M1436" s="89">
        <f>+M$5*E1436</f>
        <v>482.41317055027139</v>
      </c>
      <c r="N1436" s="89">
        <f>+L1436+M1436</f>
        <v>2181.5419526271971</v>
      </c>
      <c r="O1436" s="89">
        <f>+O$5*E1436</f>
        <v>24120.658527513569</v>
      </c>
      <c r="P1436" s="72"/>
      <c r="Q1436" s="48"/>
      <c r="R1436" s="87">
        <v>18968.797822019998</v>
      </c>
      <c r="S1436" s="87">
        <v>100</v>
      </c>
      <c r="T1436" s="87">
        <v>0.59737563133240001</v>
      </c>
      <c r="U1436" s="87">
        <v>2.2995071411132999</v>
      </c>
      <c r="V1436" s="87">
        <v>1.9931262050798999</v>
      </c>
      <c r="W1436" s="87">
        <v>18968.797822027998</v>
      </c>
      <c r="Z1436" t="e">
        <v>#N/A</v>
      </c>
      <c r="AA1436" t="e">
        <v>#N/A</v>
      </c>
    </row>
    <row r="1437" spans="1:27">
      <c r="A1437" s="49" t="s">
        <v>1698</v>
      </c>
      <c r="B1437" s="49" t="s">
        <v>8</v>
      </c>
      <c r="C1437" s="49">
        <v>9428428</v>
      </c>
      <c r="D1437" s="49" t="s">
        <v>1699</v>
      </c>
      <c r="E1437" s="126">
        <f>+IF(F1437="x",1,0)+IF(G1437="x",0.25,0)+IF(H1437="x",1,0)+IF(I1437="x",0.3,0)+J1437</f>
        <v>2.21890427037135</v>
      </c>
      <c r="F1437" s="85"/>
      <c r="G1437" s="85"/>
      <c r="H1437" s="85"/>
      <c r="I1437" s="85"/>
      <c r="J1437" s="48">
        <f>0.75*(W1437/10000)</f>
        <v>2.21890427037135</v>
      </c>
      <c r="K1437" s="48"/>
      <c r="L1437" s="89">
        <f>+L$5*E1437</f>
        <v>2650.1093327647895</v>
      </c>
      <c r="M1437" s="89">
        <f>+M$5*E1437</f>
        <v>752.41362456424247</v>
      </c>
      <c r="N1437" s="89">
        <f>+L1437+M1437</f>
        <v>3402.5229573290321</v>
      </c>
      <c r="O1437" s="89">
        <f>+O$5*E1437</f>
        <v>37620.681228212125</v>
      </c>
      <c r="P1437" s="72"/>
      <c r="Q1437" s="48"/>
      <c r="R1437" s="87">
        <v>40387.593746505998</v>
      </c>
      <c r="S1437" s="87">
        <v>73.253699999999995</v>
      </c>
      <c r="T1437" s="87">
        <v>1.7872906755656E-3</v>
      </c>
      <c r="U1437" s="87">
        <v>1.8694008588791</v>
      </c>
      <c r="V1437" s="87">
        <v>0.74692868717131999</v>
      </c>
      <c r="W1437" s="87">
        <v>29585.390271617998</v>
      </c>
      <c r="Z1437" t="e">
        <v>#N/A</v>
      </c>
      <c r="AA1437" t="e">
        <v>#N/A</v>
      </c>
    </row>
    <row r="1438" spans="1:27">
      <c r="A1438" s="49" t="s">
        <v>1701</v>
      </c>
      <c r="B1438" s="49" t="s">
        <v>8</v>
      </c>
      <c r="C1438" s="49">
        <v>9428428</v>
      </c>
      <c r="D1438" s="49" t="s">
        <v>1699</v>
      </c>
      <c r="E1438" s="126">
        <f>+IF(F1438="x",1,0)+IF(G1438="x",0.25,0)+IF(H1438="x",1,0)+IF(I1438="x",0.3,0)+J1438</f>
        <v>1.3181388887978249</v>
      </c>
      <c r="F1438" s="85"/>
      <c r="G1438" s="85"/>
      <c r="H1438" s="85"/>
      <c r="I1438" s="85"/>
      <c r="J1438" s="48">
        <f>0.75*(W1438/10000)</f>
        <v>1.3181388887978249</v>
      </c>
      <c r="K1438" s="48"/>
      <c r="L1438" s="89">
        <f>+L$5*E1438</f>
        <v>1574.2960242708939</v>
      </c>
      <c r="M1438" s="89">
        <f>+M$5*E1438</f>
        <v>446.97090912960914</v>
      </c>
      <c r="N1438" s="89">
        <f>+L1438+M1438</f>
        <v>2021.2669334005031</v>
      </c>
      <c r="O1438" s="89">
        <f>+O$5*E1438</f>
        <v>22348.545456480457</v>
      </c>
      <c r="P1438" s="72"/>
      <c r="Q1438" s="48"/>
      <c r="R1438" s="87">
        <v>17575.185183977999</v>
      </c>
      <c r="S1438" s="87">
        <v>100</v>
      </c>
      <c r="T1438" s="87">
        <v>0.48162224888802002</v>
      </c>
      <c r="U1438" s="87">
        <v>2.4121062755585001</v>
      </c>
      <c r="V1438" s="87">
        <v>2.0136144077262998</v>
      </c>
      <c r="W1438" s="87">
        <v>17575.185183971</v>
      </c>
      <c r="Z1438" t="e">
        <v>#N/A</v>
      </c>
      <c r="AA1438" t="e">
        <v>#N/A</v>
      </c>
    </row>
    <row r="1439" spans="1:27">
      <c r="A1439" s="51" t="s">
        <v>1700</v>
      </c>
      <c r="B1439" s="51" t="s">
        <v>8</v>
      </c>
      <c r="C1439" s="51">
        <v>9428428</v>
      </c>
      <c r="D1439" s="51" t="s">
        <v>1699</v>
      </c>
      <c r="E1439" s="126">
        <f>+IF(F1439="x",1,0)+IF(G1439="x",0.25,0)+IF(H1439="x",1,0)+IF(I1439="x",0.3,0)</f>
        <v>1</v>
      </c>
      <c r="F1439" s="85" t="s">
        <v>3212</v>
      </c>
      <c r="G1439" s="85"/>
      <c r="H1439" s="85"/>
      <c r="I1439" s="85"/>
      <c r="J1439" s="48"/>
      <c r="K1439" s="48"/>
      <c r="L1439" s="89">
        <f>+L$5*E1439</f>
        <v>1194.3324316200781</v>
      </c>
      <c r="M1439" s="89">
        <f>+M$5*E1439</f>
        <v>339.09242260294559</v>
      </c>
      <c r="N1439" s="89">
        <f>+L1439+M1439</f>
        <v>1533.4248542230237</v>
      </c>
      <c r="O1439" s="89">
        <f>+O$5*E1439</f>
        <v>16954.621130147279</v>
      </c>
      <c r="P1439" s="73" t="e">
        <v>#N/A</v>
      </c>
      <c r="Q1439" s="48" t="e">
        <v>#N/A</v>
      </c>
      <c r="R1439" s="87">
        <v>12928.636170471</v>
      </c>
      <c r="S1439" s="87">
        <v>3.0700000000000002E-2</v>
      </c>
      <c r="T1439" s="87">
        <v>0.37059995532036</v>
      </c>
      <c r="U1439" s="87">
        <v>0.45922854542732</v>
      </c>
      <c r="V1439" s="87">
        <v>0.41954018920660002</v>
      </c>
      <c r="W1439" s="87">
        <f>+(S1439/100)*R1439</f>
        <v>3.9690913043345972</v>
      </c>
      <c r="Z1439" t="e">
        <v>#N/A</v>
      </c>
      <c r="AA1439" t="e">
        <v>#N/A</v>
      </c>
    </row>
    <row r="1440" spans="1:27">
      <c r="A1440" s="49" t="s">
        <v>1702</v>
      </c>
      <c r="B1440" s="49" t="s">
        <v>64</v>
      </c>
      <c r="C1440" s="49">
        <v>9428428</v>
      </c>
      <c r="D1440" s="49" t="s">
        <v>1699</v>
      </c>
      <c r="E1440" s="80">
        <f>+IF(F1440="x",1,0)+IF(G1440="x",0.25,0)+IF(H1440="x",1,0)+IF(I1440="x",0.3,0)+J1440</f>
        <v>0.62162189283649494</v>
      </c>
      <c r="F1440" s="85"/>
      <c r="G1440" s="85"/>
      <c r="H1440" s="85"/>
      <c r="I1440" s="85"/>
      <c r="J1440" s="48">
        <f>0.75*(W1440/10000)</f>
        <v>0.62162189283649494</v>
      </c>
      <c r="K1440" s="48"/>
      <c r="L1440" s="89">
        <f>+L$5*E1440</f>
        <v>742.42318681968663</v>
      </c>
      <c r="M1440" s="89">
        <f>+M$5*E1440</f>
        <v>210.7872735849557</v>
      </c>
      <c r="N1440" s="89">
        <f>+L1440+M1440</f>
        <v>953.21046040464239</v>
      </c>
      <c r="O1440" s="89">
        <f>+O$5*E1440</f>
        <v>10539.363679247785</v>
      </c>
      <c r="P1440" s="72"/>
      <c r="Q1440" s="48"/>
      <c r="R1440" s="87">
        <v>8288.2919044941009</v>
      </c>
      <c r="S1440" s="87">
        <v>100</v>
      </c>
      <c r="T1440" s="87">
        <v>0.76769387722015003</v>
      </c>
      <c r="U1440" s="87">
        <v>2.7379188537597998</v>
      </c>
      <c r="V1440" s="87">
        <v>1.7304134309104999</v>
      </c>
      <c r="W1440" s="87">
        <v>8288.2919044865994</v>
      </c>
      <c r="Z1440" t="e">
        <v>#N/A</v>
      </c>
      <c r="AA1440" t="e">
        <v>#N/A</v>
      </c>
    </row>
    <row r="1441" spans="1:27">
      <c r="A1441" s="51" t="s">
        <v>2850</v>
      </c>
      <c r="B1441" s="51" t="s">
        <v>8</v>
      </c>
      <c r="C1441" s="51">
        <v>8274862</v>
      </c>
      <c r="D1441" s="51" t="s">
        <v>2851</v>
      </c>
      <c r="E1441" s="80">
        <f>+IF(F1441="x",1,0)+IF(G1441="x",0.25,0)+IF(H1441="x",1,0)+IF(I1441="x",0.3,0)</f>
        <v>1</v>
      </c>
      <c r="F1441" s="85" t="s">
        <v>3212</v>
      </c>
      <c r="G1441" s="85"/>
      <c r="H1441" s="85"/>
      <c r="I1441" s="85"/>
      <c r="J1441" s="48"/>
      <c r="K1441" s="48"/>
      <c r="L1441" s="89">
        <f>+L$5*E1441</f>
        <v>1194.3324316200781</v>
      </c>
      <c r="M1441" s="89">
        <f>+M$5*E1441</f>
        <v>339.09242260294559</v>
      </c>
      <c r="N1441" s="89">
        <f>+L1441+M1441</f>
        <v>1533.4248542230237</v>
      </c>
      <c r="O1441" s="89">
        <f>+O$5*E1441</f>
        <v>16954.621130147279</v>
      </c>
      <c r="P1441" s="73" t="e">
        <v>#N/A</v>
      </c>
      <c r="Q1441" s="48" t="e">
        <v>#N/A</v>
      </c>
      <c r="R1441" s="87">
        <v>630.52515050271995</v>
      </c>
      <c r="S1441" s="87">
        <v>0</v>
      </c>
      <c r="T1441" s="87">
        <v>0</v>
      </c>
      <c r="U1441" s="87">
        <v>0</v>
      </c>
      <c r="V1441" s="87">
        <v>0</v>
      </c>
      <c r="W1441" s="87">
        <f>+(S1441/100)*R1441</f>
        <v>0</v>
      </c>
      <c r="Z1441" t="e">
        <v>#N/A</v>
      </c>
      <c r="AA1441" t="e">
        <v>#N/A</v>
      </c>
    </row>
    <row r="1442" spans="1:27">
      <c r="A1442" s="49" t="s">
        <v>1752</v>
      </c>
      <c r="B1442" s="55" t="s">
        <v>15</v>
      </c>
      <c r="C1442" s="49">
        <v>5444984</v>
      </c>
      <c r="D1442" s="49" t="s">
        <v>1923</v>
      </c>
      <c r="E1442" s="80">
        <f>+IF(F1442="x",1,0)+IF(G1442="x",0.25,0)+IF(H1442="x",1,0)+IF(I1442="x",0.3,0)+J1442</f>
        <v>2.1624444162263501</v>
      </c>
      <c r="F1442" s="80" t="s">
        <v>3212</v>
      </c>
      <c r="G1442" s="85" t="s">
        <v>3213</v>
      </c>
      <c r="H1442" s="85"/>
      <c r="I1442" s="85"/>
      <c r="J1442" s="48">
        <f>0.75*(W1442/10000)</f>
        <v>1.1624444162263499</v>
      </c>
      <c r="K1442" s="48"/>
      <c r="L1442" s="89">
        <f>+L$5*E1442</f>
        <v>2582.6774978748767</v>
      </c>
      <c r="M1442" s="89">
        <f>+M$5*E1442</f>
        <v>733.26851584240546</v>
      </c>
      <c r="N1442" s="89">
        <f>+L1442+M1442</f>
        <v>3315.9460137172823</v>
      </c>
      <c r="O1442" s="89">
        <f>+O$5*E1442</f>
        <v>36663.425792120273</v>
      </c>
      <c r="P1442" s="72"/>
      <c r="Q1442" s="48"/>
      <c r="R1442" s="87">
        <v>15499.258883017999</v>
      </c>
      <c r="S1442" s="87">
        <v>100</v>
      </c>
      <c r="T1442" s="87">
        <v>0.88618075847625999</v>
      </c>
      <c r="U1442" s="87">
        <v>2.1339199542999001</v>
      </c>
      <c r="V1442" s="87">
        <v>1.7599349106833</v>
      </c>
      <c r="W1442" s="87">
        <v>15499.258883017999</v>
      </c>
      <c r="Z1442" t="e">
        <v>#N/A</v>
      </c>
      <c r="AA1442" t="e">
        <v>#N/A</v>
      </c>
    </row>
    <row r="1443" spans="1:27">
      <c r="A1443" s="49" t="s">
        <v>1924</v>
      </c>
      <c r="B1443" s="49" t="s">
        <v>15</v>
      </c>
      <c r="C1443" s="49">
        <v>5444982</v>
      </c>
      <c r="D1443" s="49" t="s">
        <v>1923</v>
      </c>
      <c r="E1443" s="80">
        <f>+IF(F1443="x",1,0)+IF(G1443="x",0.25,0)+IF(H1443="x",1,0)+IF(I1443="x",0.3,0)+J1443+K1443</f>
        <v>1.2305305790488301</v>
      </c>
      <c r="F1443" s="80" t="s">
        <v>3212</v>
      </c>
      <c r="G1443" s="85"/>
      <c r="H1443" s="85"/>
      <c r="I1443" s="85"/>
      <c r="J1443" s="48">
        <v>0.23053057904883001</v>
      </c>
      <c r="K1443" s="48"/>
      <c r="L1443" s="89">
        <f>+L$5*E1443</f>
        <v>1469.662578658252</v>
      </c>
      <c r="M1443" s="89">
        <f>+M$5*E1443</f>
        <v>417.26359513667325</v>
      </c>
      <c r="N1443" s="89">
        <f>+L1443+M1443</f>
        <v>1886.9261737949253</v>
      </c>
      <c r="O1443" s="89">
        <f>+O$5*E1443</f>
        <v>20863.179756833662</v>
      </c>
      <c r="P1443" s="72"/>
      <c r="Q1443" s="48"/>
      <c r="R1443" s="87">
        <v>3073.7410539844</v>
      </c>
      <c r="S1443" s="87">
        <v>100</v>
      </c>
      <c r="T1443" s="87">
        <v>1.0304256677628001</v>
      </c>
      <c r="U1443" s="87">
        <v>2.0827193260193</v>
      </c>
      <c r="V1443" s="87">
        <v>1.5931631598886</v>
      </c>
      <c r="W1443" s="87">
        <v>3073.7410539862999</v>
      </c>
      <c r="Z1443" t="e">
        <v>#N/A</v>
      </c>
      <c r="AA1443" t="e">
        <v>#N/A</v>
      </c>
    </row>
    <row r="1444" spans="1:27">
      <c r="A1444" s="49" t="s">
        <v>1922</v>
      </c>
      <c r="B1444" s="49" t="s">
        <v>15</v>
      </c>
      <c r="C1444" s="49">
        <v>5444981</v>
      </c>
      <c r="D1444" s="49" t="s">
        <v>1923</v>
      </c>
      <c r="E1444" s="126">
        <f>+IF(F1444="x",1,0)+IF(G1444="x",0.25,0)+IF(H1444="x",1,0)+IF(I1444="x",0.3,0)+J1444+K1444</f>
        <v>1.109999049811945</v>
      </c>
      <c r="F1444" s="80" t="s">
        <v>3212</v>
      </c>
      <c r="G1444" s="85"/>
      <c r="H1444" s="85"/>
      <c r="I1444" s="85"/>
      <c r="J1444" s="48">
        <v>0.109999049811945</v>
      </c>
      <c r="K1444" s="48"/>
      <c r="L1444" s="89">
        <f>+L$5*E1444</f>
        <v>1325.7078642578765</v>
      </c>
      <c r="M1444" s="89">
        <f>+M$5*E1444</f>
        <v>376.39226688770009</v>
      </c>
      <c r="N1444" s="89">
        <f>+L1444+M1444</f>
        <v>1702.1001311455766</v>
      </c>
      <c r="O1444" s="89">
        <f>+O$5*E1444</f>
        <v>18819.613344385005</v>
      </c>
      <c r="P1444" s="72"/>
      <c r="Q1444" s="48"/>
      <c r="R1444" s="87">
        <v>1466.6539974926</v>
      </c>
      <c r="S1444" s="87">
        <v>100</v>
      </c>
      <c r="T1444" s="87">
        <v>1.3217539787292001</v>
      </c>
      <c r="U1444" s="87">
        <v>2.0799858570099001</v>
      </c>
      <c r="V1444" s="87">
        <v>1.7501864958247</v>
      </c>
      <c r="W1444" s="87">
        <v>1466.6539974934001</v>
      </c>
      <c r="Z1444" t="e">
        <v>#N/A</v>
      </c>
      <c r="AA1444" t="e">
        <v>#N/A</v>
      </c>
    </row>
    <row r="1445" spans="1:27">
      <c r="A1445" s="51" t="s">
        <v>2520</v>
      </c>
      <c r="B1445" s="51" t="s">
        <v>8</v>
      </c>
      <c r="C1445" s="51">
        <v>5444221</v>
      </c>
      <c r="D1445" s="51" t="s">
        <v>2521</v>
      </c>
      <c r="E1445" s="80">
        <f>+IF(F1445="x",1,0)+IF(G1445="x",0.25,0)+IF(H1445="x",1,0)+IF(I1445="x",0.3,0)</f>
        <v>1</v>
      </c>
      <c r="F1445" s="85" t="s">
        <v>3212</v>
      </c>
      <c r="G1445" s="85"/>
      <c r="H1445" s="85"/>
      <c r="I1445" s="85"/>
      <c r="J1445" s="48"/>
      <c r="K1445" s="48"/>
      <c r="L1445" s="89">
        <f>+L$5*E1445</f>
        <v>1194.3324316200781</v>
      </c>
      <c r="M1445" s="89">
        <f>+M$5*E1445</f>
        <v>339.09242260294559</v>
      </c>
      <c r="N1445" s="89">
        <f>+L1445+M1445</f>
        <v>1533.4248542230237</v>
      </c>
      <c r="O1445" s="89">
        <f>+O$5*E1445</f>
        <v>16954.621130147279</v>
      </c>
      <c r="P1445" s="73" t="e">
        <v>#N/A</v>
      </c>
      <c r="Q1445" s="48" t="e">
        <v>#N/A</v>
      </c>
      <c r="R1445" s="87">
        <v>1160.5898995045</v>
      </c>
      <c r="S1445" s="87">
        <v>0</v>
      </c>
      <c r="T1445" s="87">
        <v>0</v>
      </c>
      <c r="U1445" s="87">
        <v>0</v>
      </c>
      <c r="V1445" s="87">
        <v>0</v>
      </c>
      <c r="W1445" s="87">
        <f>+(S1445/100)*R1445</f>
        <v>0</v>
      </c>
      <c r="Z1445" t="e">
        <v>#N/A</v>
      </c>
      <c r="AA1445" t="e">
        <v>#N/A</v>
      </c>
    </row>
    <row r="1446" spans="1:27">
      <c r="A1446" s="51" t="s">
        <v>2670</v>
      </c>
      <c r="B1446" s="51" t="s">
        <v>8</v>
      </c>
      <c r="C1446" s="51">
        <v>5444271</v>
      </c>
      <c r="D1446" s="51" t="s">
        <v>2671</v>
      </c>
      <c r="E1446" s="80">
        <f>+IF(F1446="x",1,0)+IF(G1446="x",0.25,0)+IF(H1446="x",1,0)+IF(I1446="x",0.3,0)</f>
        <v>1</v>
      </c>
      <c r="F1446" s="85" t="s">
        <v>3212</v>
      </c>
      <c r="G1446" s="85"/>
      <c r="H1446" s="85"/>
      <c r="I1446" s="85"/>
      <c r="J1446" s="48"/>
      <c r="K1446" s="48"/>
      <c r="L1446" s="89">
        <f>+L$5*E1446</f>
        <v>1194.3324316200781</v>
      </c>
      <c r="M1446" s="89">
        <f>+M$5*E1446</f>
        <v>339.09242260294559</v>
      </c>
      <c r="N1446" s="89">
        <f>+L1446+M1446</f>
        <v>1533.4248542230237</v>
      </c>
      <c r="O1446" s="89">
        <f>+O$5*E1446</f>
        <v>16954.621130147279</v>
      </c>
      <c r="P1446" s="73" t="e">
        <v>#N/A</v>
      </c>
      <c r="Q1446" s="48" t="e">
        <v>#N/A</v>
      </c>
      <c r="R1446" s="87">
        <v>320.84326798132003</v>
      </c>
      <c r="S1446" s="87">
        <v>0</v>
      </c>
      <c r="T1446" s="87">
        <v>0</v>
      </c>
      <c r="U1446" s="87">
        <v>0</v>
      </c>
      <c r="V1446" s="87">
        <v>0</v>
      </c>
      <c r="W1446" s="87">
        <f>+(S1446/100)*R1446</f>
        <v>0</v>
      </c>
      <c r="Z1446" t="e">
        <v>#N/A</v>
      </c>
      <c r="AA1446" t="e">
        <v>#N/A</v>
      </c>
    </row>
    <row r="1447" spans="1:27">
      <c r="A1447" s="51" t="s">
        <v>2611</v>
      </c>
      <c r="B1447" s="51" t="s">
        <v>8</v>
      </c>
      <c r="C1447" s="51">
        <v>5444269</v>
      </c>
      <c r="D1447" s="51" t="s">
        <v>2612</v>
      </c>
      <c r="E1447" s="80">
        <f>+IF(F1447="x",1,0)+IF(G1447="x",0.25,0)+IF(H1447="x",1,0)+IF(I1447="x",0.3,0)</f>
        <v>1</v>
      </c>
      <c r="F1447" s="85" t="s">
        <v>3212</v>
      </c>
      <c r="G1447" s="85"/>
      <c r="H1447" s="85"/>
      <c r="I1447" s="85"/>
      <c r="J1447" s="48"/>
      <c r="K1447" s="48"/>
      <c r="L1447" s="89">
        <f>+L$5*E1447</f>
        <v>1194.3324316200781</v>
      </c>
      <c r="M1447" s="89">
        <f>+M$5*E1447</f>
        <v>339.09242260294559</v>
      </c>
      <c r="N1447" s="89">
        <f>+L1447+M1447</f>
        <v>1533.4248542230237</v>
      </c>
      <c r="O1447" s="89">
        <f>+O$5*E1447</f>
        <v>16954.621130147279</v>
      </c>
      <c r="P1447" s="73" t="e">
        <v>#N/A</v>
      </c>
      <c r="Q1447" s="48" t="e">
        <v>#N/A</v>
      </c>
      <c r="R1447" s="87">
        <v>894.15315800595999</v>
      </c>
      <c r="S1447" s="87">
        <v>0</v>
      </c>
      <c r="T1447" s="87">
        <v>0</v>
      </c>
      <c r="U1447" s="87">
        <v>0</v>
      </c>
      <c r="V1447" s="87">
        <v>0</v>
      </c>
      <c r="W1447" s="87">
        <f>+(S1447/100)*R1447</f>
        <v>0</v>
      </c>
      <c r="Z1447" t="e">
        <v>#N/A</v>
      </c>
      <c r="AA1447" t="e">
        <v>#N/A</v>
      </c>
    </row>
    <row r="1448" spans="1:27">
      <c r="A1448" s="51" t="s">
        <v>2672</v>
      </c>
      <c r="B1448" s="51" t="s">
        <v>8</v>
      </c>
      <c r="C1448" s="51">
        <v>5444272</v>
      </c>
      <c r="D1448" s="51" t="s">
        <v>2673</v>
      </c>
      <c r="E1448" s="80">
        <f>+IF(F1448="x",1,0)+IF(G1448="x",0.25,0)+IF(H1448="x",1,0)+IF(I1448="x",0.3,0)</f>
        <v>1</v>
      </c>
      <c r="F1448" s="85" t="s">
        <v>3212</v>
      </c>
      <c r="G1448" s="85"/>
      <c r="H1448" s="85"/>
      <c r="I1448" s="85"/>
      <c r="J1448" s="48"/>
      <c r="K1448" s="48"/>
      <c r="L1448" s="89">
        <f>+L$5*E1448</f>
        <v>1194.3324316200781</v>
      </c>
      <c r="M1448" s="89">
        <f>+M$5*E1448</f>
        <v>339.09242260294559</v>
      </c>
      <c r="N1448" s="89">
        <f>+L1448+M1448</f>
        <v>1533.4248542230237</v>
      </c>
      <c r="O1448" s="89">
        <f>+O$5*E1448</f>
        <v>16954.621130147279</v>
      </c>
      <c r="P1448" s="73" t="e">
        <v>#N/A</v>
      </c>
      <c r="Q1448" s="48" t="e">
        <v>#N/A</v>
      </c>
      <c r="R1448" s="87">
        <v>464.04965701586002</v>
      </c>
      <c r="S1448" s="87">
        <v>0</v>
      </c>
      <c r="T1448" s="87">
        <v>0</v>
      </c>
      <c r="U1448" s="87">
        <v>0</v>
      </c>
      <c r="V1448" s="87">
        <v>0</v>
      </c>
      <c r="W1448" s="87">
        <f>+(S1448/100)*R1448</f>
        <v>0</v>
      </c>
      <c r="Z1448" t="e">
        <v>#N/A</v>
      </c>
      <c r="AA1448" t="e">
        <v>#N/A</v>
      </c>
    </row>
    <row r="1449" spans="1:27">
      <c r="A1449" s="52" t="s">
        <v>2613</v>
      </c>
      <c r="B1449" s="52" t="s">
        <v>8</v>
      </c>
      <c r="C1449" s="52">
        <v>5444270</v>
      </c>
      <c r="D1449" s="52" t="s">
        <v>2614</v>
      </c>
      <c r="E1449" s="80">
        <f>+IF(F1449="x",1,0)+IF(G1449="x",0.25,0)+IF(H1449="x",1,0)+IF(I1449="x",0.3,0)</f>
        <v>1</v>
      </c>
      <c r="F1449" s="85" t="s">
        <v>3212</v>
      </c>
      <c r="G1449" s="85"/>
      <c r="H1449" s="85"/>
      <c r="I1449" s="85"/>
      <c r="J1449" s="48"/>
      <c r="K1449" s="48"/>
      <c r="L1449" s="89">
        <f>+L$5*E1449</f>
        <v>1194.3324316200781</v>
      </c>
      <c r="M1449" s="89">
        <f>+M$5*E1449</f>
        <v>339.09242260294559</v>
      </c>
      <c r="N1449" s="89">
        <f>+L1449+M1449</f>
        <v>1533.4248542230237</v>
      </c>
      <c r="O1449" s="89">
        <f>+O$5*E1449</f>
        <v>16954.621130147279</v>
      </c>
      <c r="P1449" s="72">
        <v>2.3959999999999999</v>
      </c>
      <c r="Q1449" s="48" t="e">
        <v>#N/A</v>
      </c>
      <c r="R1449" s="87">
        <v>890.24297300329999</v>
      </c>
      <c r="S1449" s="87">
        <v>11.2639</v>
      </c>
      <c r="T1449" s="87">
        <v>1.0198069736362E-2</v>
      </c>
      <c r="U1449" s="87">
        <v>6.5393812954426006E-2</v>
      </c>
      <c r="V1449" s="87">
        <v>3.8853858306538001E-2</v>
      </c>
      <c r="W1449" s="87">
        <f>+(S1449/100)*R1449</f>
        <v>100.27607823611869</v>
      </c>
      <c r="Z1449">
        <v>2.3959999999999999</v>
      </c>
      <c r="AA1449" t="s">
        <v>3228</v>
      </c>
    </row>
    <row r="1450" spans="1:27">
      <c r="A1450" s="51" t="s">
        <v>2532</v>
      </c>
      <c r="B1450" s="51" t="s">
        <v>8</v>
      </c>
      <c r="C1450" s="51">
        <v>1354874</v>
      </c>
      <c r="D1450" s="51" t="s">
        <v>2531</v>
      </c>
      <c r="E1450" s="80">
        <f>+IF(F1450="x",1,0)+IF(G1450="x",0.25,0)+IF(H1450="x",1,0)+IF(I1450="x",0.3,0)</f>
        <v>1</v>
      </c>
      <c r="F1450" s="85" t="s">
        <v>3212</v>
      </c>
      <c r="G1450" s="85"/>
      <c r="H1450" s="85"/>
      <c r="I1450" s="85"/>
      <c r="J1450" s="48"/>
      <c r="K1450" s="48"/>
      <c r="L1450" s="89">
        <f>+L$5*E1450</f>
        <v>1194.3324316200781</v>
      </c>
      <c r="M1450" s="89">
        <f>+M$5*E1450</f>
        <v>339.09242260294559</v>
      </c>
      <c r="N1450" s="89">
        <f>+L1450+M1450</f>
        <v>1533.4248542230237</v>
      </c>
      <c r="O1450" s="89">
        <f>+O$5*E1450</f>
        <v>16954.621130147279</v>
      </c>
      <c r="P1450" s="73" t="e">
        <v>#N/A</v>
      </c>
      <c r="Q1450" s="48" t="e">
        <v>#N/A</v>
      </c>
      <c r="R1450" s="87">
        <v>3584.4103174852999</v>
      </c>
      <c r="S1450" s="87">
        <v>0</v>
      </c>
      <c r="T1450" s="87">
        <v>0</v>
      </c>
      <c r="U1450" s="87">
        <v>0</v>
      </c>
      <c r="V1450" s="87">
        <v>0</v>
      </c>
      <c r="W1450" s="87">
        <f>+(S1450/100)*R1450</f>
        <v>0</v>
      </c>
      <c r="Z1450" t="e">
        <v>#N/A</v>
      </c>
      <c r="AA1450" t="e">
        <v>#N/A</v>
      </c>
    </row>
    <row r="1451" spans="1:27">
      <c r="A1451" s="52" t="s">
        <v>2530</v>
      </c>
      <c r="B1451" s="52" t="s">
        <v>8</v>
      </c>
      <c r="C1451" s="52">
        <v>1354874</v>
      </c>
      <c r="D1451" s="52" t="s">
        <v>2531</v>
      </c>
      <c r="E1451" s="80">
        <f>+IF(F1451="x",1,0)+IF(G1451="x",0.25,0)+IF(H1451="x",1,0)+IF(I1451="x",0.3,0)</f>
        <v>1</v>
      </c>
      <c r="F1451" s="85" t="s">
        <v>3212</v>
      </c>
      <c r="G1451" s="85"/>
      <c r="H1451" s="85"/>
      <c r="I1451" s="85"/>
      <c r="J1451" s="48"/>
      <c r="K1451" s="48"/>
      <c r="L1451" s="89">
        <f>+L$5*E1451</f>
        <v>1194.3324316200781</v>
      </c>
      <c r="M1451" s="89">
        <f>+M$5*E1451</f>
        <v>339.09242260294559</v>
      </c>
      <c r="N1451" s="89">
        <f>+L1451+M1451</f>
        <v>1533.4248542230237</v>
      </c>
      <c r="O1451" s="89">
        <f>+O$5*E1451</f>
        <v>16954.621130147279</v>
      </c>
      <c r="P1451" s="73" t="e">
        <v>#N/A</v>
      </c>
      <c r="Q1451" s="48" t="e">
        <v>#N/A</v>
      </c>
      <c r="R1451" s="87">
        <v>1159.1659240020001</v>
      </c>
      <c r="S1451" s="87">
        <v>6.4394999999999998</v>
      </c>
      <c r="T1451" s="87">
        <v>3.7743370980023998E-2</v>
      </c>
      <c r="U1451" s="87">
        <v>6.8968392908572998E-2</v>
      </c>
      <c r="V1451" s="87">
        <v>4.6607039868832002E-2</v>
      </c>
      <c r="W1451" s="87">
        <f>+(S1451/100)*R1451</f>
        <v>74.64448967610879</v>
      </c>
      <c r="Z1451" t="e">
        <v>#N/A</v>
      </c>
      <c r="AA1451" t="e">
        <v>#N/A</v>
      </c>
    </row>
    <row r="1452" spans="1:27">
      <c r="A1452" s="56" t="s">
        <v>843</v>
      </c>
      <c r="B1452" s="56" t="s">
        <v>8</v>
      </c>
      <c r="C1452" s="56">
        <v>9428426</v>
      </c>
      <c r="D1452" s="56" t="s">
        <v>844</v>
      </c>
      <c r="E1452" s="80">
        <f>+IF(F1452="x",1,0)+IF(G1452="x",0.25,0)+IF(H1452="x",1,0)+IF(I1452="x",0.3,0)+J1452+K1452</f>
        <v>1.105330649198569</v>
      </c>
      <c r="F1452" s="80" t="s">
        <v>3212</v>
      </c>
      <c r="G1452" s="85"/>
      <c r="H1452" s="85"/>
      <c r="I1452" s="85"/>
      <c r="J1452" s="48"/>
      <c r="K1452" s="48">
        <v>0.10533064919856899</v>
      </c>
      <c r="L1452" s="89">
        <f>+L$5*E1452</f>
        <v>1320.1322420015265</v>
      </c>
      <c r="M1452" s="89">
        <f>+M$5*E1452</f>
        <v>374.8092476140294</v>
      </c>
      <c r="N1452" s="89">
        <f>+L1452+M1452</f>
        <v>1694.9414896155558</v>
      </c>
      <c r="O1452" s="89">
        <f>+O$5*E1452</f>
        <v>18740.462380701469</v>
      </c>
      <c r="P1452" s="72"/>
      <c r="Q1452" s="48"/>
      <c r="R1452" s="87">
        <v>702.20432799046</v>
      </c>
      <c r="S1452" s="87">
        <v>100</v>
      </c>
      <c r="T1452" s="87">
        <v>0.24780258536339</v>
      </c>
      <c r="U1452" s="87">
        <v>1.2148319482803001</v>
      </c>
      <c r="V1452" s="87">
        <v>0.54422491788864003</v>
      </c>
      <c r="W1452" s="87">
        <v>702.20432799905996</v>
      </c>
      <c r="Z1452" t="e">
        <v>#N/A</v>
      </c>
      <c r="AA1452" t="e">
        <v>#N/A</v>
      </c>
    </row>
    <row r="1453" spans="1:27">
      <c r="A1453" s="56" t="s">
        <v>845</v>
      </c>
      <c r="B1453" s="56" t="s">
        <v>8</v>
      </c>
      <c r="C1453" s="56">
        <v>9428426</v>
      </c>
      <c r="D1453" s="56" t="s">
        <v>844</v>
      </c>
      <c r="E1453" s="80">
        <f>+IF(F1453="x",1,0)+IF(G1453="x",0.25,0)+IF(H1453="x",1,0)+IF(I1453="x",0.3,0)+J1453+K1453</f>
        <v>6.9360000000000005E-2</v>
      </c>
      <c r="F1453" s="80" t="s">
        <v>3213</v>
      </c>
      <c r="G1453" s="85"/>
      <c r="H1453" s="85"/>
      <c r="I1453" s="85"/>
      <c r="J1453" s="48"/>
      <c r="K1453" s="48">
        <v>6.9360000000000005E-2</v>
      </c>
      <c r="L1453" s="89">
        <f>+L$5*E1453</f>
        <v>82.838897457168628</v>
      </c>
      <c r="M1453" s="89">
        <f>+M$5*E1453</f>
        <v>23.519450431740307</v>
      </c>
      <c r="N1453" s="89">
        <f>+L1453+M1453</f>
        <v>106.35834788890894</v>
      </c>
      <c r="O1453" s="89">
        <f>+O$5*E1453</f>
        <v>1175.9725215870153</v>
      </c>
      <c r="P1453" s="72"/>
      <c r="Q1453" s="48"/>
      <c r="R1453" s="87">
        <v>336.51725399580999</v>
      </c>
      <c r="S1453" s="87">
        <v>100</v>
      </c>
      <c r="T1453" s="87">
        <v>0.38668558001518</v>
      </c>
      <c r="U1453" s="87">
        <v>1.6368428468703999</v>
      </c>
      <c r="V1453" s="87">
        <v>0.89027582646393</v>
      </c>
      <c r="W1453" s="87">
        <v>336.51725399752002</v>
      </c>
      <c r="Z1453" t="e">
        <v>#N/A</v>
      </c>
      <c r="AA1453" t="e">
        <v>#N/A</v>
      </c>
    </row>
    <row r="1454" spans="1:27">
      <c r="A1454" s="56" t="s">
        <v>846</v>
      </c>
      <c r="B1454" s="56" t="s">
        <v>8</v>
      </c>
      <c r="C1454" s="56">
        <v>9428426</v>
      </c>
      <c r="D1454" s="56" t="s">
        <v>844</v>
      </c>
      <c r="E1454" s="80">
        <f>+IF(F1454="x",1,0)+IF(G1454="x",0.25,0)+IF(H1454="x",1,0)+IF(I1454="x",0.3,0)+J1454+K1454</f>
        <v>3.7500000000000006E-2</v>
      </c>
      <c r="F1454" s="80" t="s">
        <v>3213</v>
      </c>
      <c r="G1454" s="80" t="s">
        <v>3213</v>
      </c>
      <c r="H1454" s="85"/>
      <c r="I1454" s="85"/>
      <c r="J1454" s="65">
        <v>0</v>
      </c>
      <c r="K1454" s="48">
        <v>3.7500000000000006E-2</v>
      </c>
      <c r="L1454" s="89">
        <f>+L$5*E1454</f>
        <v>44.787466185752933</v>
      </c>
      <c r="M1454" s="89">
        <f>+M$5*E1454</f>
        <v>12.715965847610461</v>
      </c>
      <c r="N1454" s="89">
        <f>+L1454+M1454</f>
        <v>57.503432033363396</v>
      </c>
      <c r="O1454" s="89">
        <f>+O$5*E1454</f>
        <v>635.79829238052309</v>
      </c>
      <c r="P1454" s="72"/>
      <c r="Q1454" s="48"/>
      <c r="R1454" s="87">
        <v>6159.7485974460997</v>
      </c>
      <c r="S1454" s="87">
        <v>16.950500000000002</v>
      </c>
      <c r="T1454" s="87">
        <v>4.4997669756412999E-2</v>
      </c>
      <c r="U1454" s="87">
        <v>0.48004522919655002</v>
      </c>
      <c r="V1454" s="87">
        <v>0.17623202500285001</v>
      </c>
      <c r="W1454" s="87">
        <v>1044.1111071248999</v>
      </c>
      <c r="Z1454" t="e">
        <v>#N/A</v>
      </c>
      <c r="AA1454" t="e">
        <v>#N/A</v>
      </c>
    </row>
    <row r="1455" spans="1:27">
      <c r="A1455" s="51" t="s">
        <v>2533</v>
      </c>
      <c r="B1455" s="51" t="s">
        <v>8</v>
      </c>
      <c r="C1455" s="51">
        <v>5444227</v>
      </c>
      <c r="D1455" s="51" t="s">
        <v>2534</v>
      </c>
      <c r="E1455" s="80">
        <f>+IF(F1455="x",1,0)+IF(G1455="x",0.25,0)+IF(H1455="x",1,0)+IF(I1455="x",0.3,0)</f>
        <v>1</v>
      </c>
      <c r="F1455" s="85" t="s">
        <v>3212</v>
      </c>
      <c r="G1455" s="85"/>
      <c r="H1455" s="85"/>
      <c r="I1455" s="85"/>
      <c r="J1455" s="48"/>
      <c r="K1455" s="48"/>
      <c r="L1455" s="89">
        <f>+L$5*E1455</f>
        <v>1194.3324316200781</v>
      </c>
      <c r="M1455" s="89">
        <f>+M$5*E1455</f>
        <v>339.09242260294559</v>
      </c>
      <c r="N1455" s="89">
        <f>+L1455+M1455</f>
        <v>1533.4248542230237</v>
      </c>
      <c r="O1455" s="89">
        <f>+O$5*E1455</f>
        <v>16954.621130147279</v>
      </c>
      <c r="P1455" s="73" t="e">
        <v>#N/A</v>
      </c>
      <c r="Q1455" s="48" t="e">
        <v>#N/A</v>
      </c>
      <c r="R1455" s="87">
        <v>1117.1838660154999</v>
      </c>
      <c r="S1455" s="87">
        <v>0</v>
      </c>
      <c r="T1455" s="87">
        <v>0</v>
      </c>
      <c r="U1455" s="87">
        <v>0</v>
      </c>
      <c r="V1455" s="87">
        <v>0</v>
      </c>
      <c r="W1455" s="87">
        <f>+(S1455/100)*R1455</f>
        <v>0</v>
      </c>
      <c r="Z1455" t="e">
        <v>#N/A</v>
      </c>
      <c r="AA1455" t="e">
        <v>#N/A</v>
      </c>
    </row>
    <row r="1456" spans="1:27">
      <c r="A1456" s="51" t="s">
        <v>2522</v>
      </c>
      <c r="B1456" s="51" t="s">
        <v>8</v>
      </c>
      <c r="C1456" s="51">
        <v>5444222</v>
      </c>
      <c r="D1456" s="51" t="s">
        <v>2523</v>
      </c>
      <c r="E1456" s="80">
        <f>+IF(F1456="x",1,0)+IF(G1456="x",0.25,0)+IF(H1456="x",1,0)+IF(I1456="x",0.3,0)</f>
        <v>1</v>
      </c>
      <c r="F1456" s="85" t="s">
        <v>3212</v>
      </c>
      <c r="G1456" s="85"/>
      <c r="H1456" s="85"/>
      <c r="I1456" s="85"/>
      <c r="J1456" s="48"/>
      <c r="K1456" s="48"/>
      <c r="L1456" s="89">
        <f>+L$5*E1456</f>
        <v>1194.3324316200781</v>
      </c>
      <c r="M1456" s="89">
        <f>+M$5*E1456</f>
        <v>339.09242260294559</v>
      </c>
      <c r="N1456" s="89">
        <f>+L1456+M1456</f>
        <v>1533.4248542230237</v>
      </c>
      <c r="O1456" s="89">
        <f>+O$5*E1456</f>
        <v>16954.621130147279</v>
      </c>
      <c r="P1456" s="73" t="e">
        <v>#N/A</v>
      </c>
      <c r="Q1456" s="48" t="e">
        <v>#N/A</v>
      </c>
      <c r="R1456" s="87">
        <v>1057.2903459955</v>
      </c>
      <c r="S1456" s="87">
        <v>0</v>
      </c>
      <c r="T1456" s="87">
        <v>0</v>
      </c>
      <c r="U1456" s="87">
        <v>0</v>
      </c>
      <c r="V1456" s="87">
        <v>0</v>
      </c>
      <c r="W1456" s="87">
        <f>+(S1456/100)*R1456</f>
        <v>0</v>
      </c>
      <c r="Z1456" t="e">
        <v>#N/A</v>
      </c>
      <c r="AA1456" t="e">
        <v>#N/A</v>
      </c>
    </row>
    <row r="1457" spans="1:27">
      <c r="A1457" s="51" t="s">
        <v>2535</v>
      </c>
      <c r="B1457" s="51" t="s">
        <v>8</v>
      </c>
      <c r="C1457" s="51">
        <v>5444228</v>
      </c>
      <c r="D1457" s="51" t="s">
        <v>2536</v>
      </c>
      <c r="E1457" s="80">
        <f>+IF(F1457="x",1,0)+IF(G1457="x",0.25,0)+IF(H1457="x",1,0)+IF(I1457="x",0.3,0)</f>
        <v>1</v>
      </c>
      <c r="F1457" s="85" t="s">
        <v>3212</v>
      </c>
      <c r="G1457" s="85"/>
      <c r="H1457" s="85"/>
      <c r="I1457" s="85"/>
      <c r="J1457" s="48"/>
      <c r="K1457" s="48"/>
      <c r="L1457" s="89">
        <f>+L$5*E1457</f>
        <v>1194.3324316200781</v>
      </c>
      <c r="M1457" s="89">
        <f>+M$5*E1457</f>
        <v>339.09242260294559</v>
      </c>
      <c r="N1457" s="89">
        <f>+L1457+M1457</f>
        <v>1533.4248542230237</v>
      </c>
      <c r="O1457" s="89">
        <f>+O$5*E1457</f>
        <v>16954.621130147279</v>
      </c>
      <c r="P1457" s="73" t="e">
        <v>#N/A</v>
      </c>
      <c r="Q1457" s="48" t="e">
        <v>#N/A</v>
      </c>
      <c r="R1457" s="87">
        <v>1099.9684994948</v>
      </c>
      <c r="S1457" s="87">
        <v>0</v>
      </c>
      <c r="T1457" s="87">
        <v>0</v>
      </c>
      <c r="U1457" s="87">
        <v>0</v>
      </c>
      <c r="V1457" s="87">
        <v>0</v>
      </c>
      <c r="W1457" s="87">
        <f>+(S1457/100)*R1457</f>
        <v>0</v>
      </c>
      <c r="Z1457" t="e">
        <v>#N/A</v>
      </c>
      <c r="AA1457" t="e">
        <v>#N/A</v>
      </c>
    </row>
    <row r="1458" spans="1:27">
      <c r="A1458" s="51" t="s">
        <v>2537</v>
      </c>
      <c r="B1458" s="51" t="s">
        <v>8</v>
      </c>
      <c r="C1458" s="51">
        <v>5444229</v>
      </c>
      <c r="D1458" s="51" t="s">
        <v>2538</v>
      </c>
      <c r="E1458" s="80">
        <f>+IF(F1458="x",1,0)+IF(G1458="x",0.25,0)+IF(H1458="x",1,0)+IF(I1458="x",0.3,0)</f>
        <v>1</v>
      </c>
      <c r="F1458" s="85" t="s">
        <v>3212</v>
      </c>
      <c r="G1458" s="85"/>
      <c r="H1458" s="85"/>
      <c r="I1458" s="85"/>
      <c r="J1458" s="48"/>
      <c r="K1458" s="48"/>
      <c r="L1458" s="89">
        <f>+L$5*E1458</f>
        <v>1194.3324316200781</v>
      </c>
      <c r="M1458" s="89">
        <f>+M$5*E1458</f>
        <v>339.09242260294559</v>
      </c>
      <c r="N1458" s="89">
        <f>+L1458+M1458</f>
        <v>1533.4248542230237</v>
      </c>
      <c r="O1458" s="89">
        <f>+O$5*E1458</f>
        <v>16954.621130147279</v>
      </c>
      <c r="P1458" s="73" t="e">
        <v>#N/A</v>
      </c>
      <c r="Q1458" s="48" t="e">
        <v>#N/A</v>
      </c>
      <c r="R1458" s="87">
        <v>1122.7014855017001</v>
      </c>
      <c r="S1458" s="87">
        <v>0</v>
      </c>
      <c r="T1458" s="87">
        <v>0</v>
      </c>
      <c r="U1458" s="87">
        <v>0</v>
      </c>
      <c r="V1458" s="87">
        <v>0</v>
      </c>
      <c r="W1458" s="87">
        <f>+(S1458/100)*R1458</f>
        <v>0</v>
      </c>
      <c r="Z1458" t="e">
        <v>#N/A</v>
      </c>
      <c r="AA1458" t="e">
        <v>#N/A</v>
      </c>
    </row>
    <row r="1459" spans="1:27">
      <c r="A1459" s="51" t="s">
        <v>2539</v>
      </c>
      <c r="B1459" s="51" t="s">
        <v>8</v>
      </c>
      <c r="C1459" s="51">
        <v>5444230</v>
      </c>
      <c r="D1459" s="51" t="s">
        <v>2540</v>
      </c>
      <c r="E1459" s="80">
        <f>+IF(F1459="x",1,0)+IF(G1459="x",0.25,0)+IF(H1459="x",1,0)+IF(I1459="x",0.3,0)</f>
        <v>1</v>
      </c>
      <c r="F1459" s="85" t="s">
        <v>3212</v>
      </c>
      <c r="G1459" s="85"/>
      <c r="H1459" s="85"/>
      <c r="I1459" s="85"/>
      <c r="J1459" s="48"/>
      <c r="K1459" s="48"/>
      <c r="L1459" s="89">
        <f>+L$5*E1459</f>
        <v>1194.3324316200781</v>
      </c>
      <c r="M1459" s="89">
        <f>+M$5*E1459</f>
        <v>339.09242260294559</v>
      </c>
      <c r="N1459" s="89">
        <f>+L1459+M1459</f>
        <v>1533.4248542230237</v>
      </c>
      <c r="O1459" s="89">
        <f>+O$5*E1459</f>
        <v>16954.621130147279</v>
      </c>
      <c r="P1459" s="73" t="e">
        <v>#N/A</v>
      </c>
      <c r="Q1459" s="48" t="e">
        <v>#N/A</v>
      </c>
      <c r="R1459" s="87">
        <v>1066.6428484901001</v>
      </c>
      <c r="S1459" s="87">
        <v>0</v>
      </c>
      <c r="T1459" s="87">
        <v>0</v>
      </c>
      <c r="U1459" s="87">
        <v>0</v>
      </c>
      <c r="V1459" s="87">
        <v>0</v>
      </c>
      <c r="W1459" s="87">
        <f>+(S1459/100)*R1459</f>
        <v>0</v>
      </c>
      <c r="Z1459" t="e">
        <v>#N/A</v>
      </c>
      <c r="AA1459" t="e">
        <v>#N/A</v>
      </c>
    </row>
    <row r="1460" spans="1:27">
      <c r="A1460" s="51" t="s">
        <v>841</v>
      </c>
      <c r="B1460" s="51" t="s">
        <v>8</v>
      </c>
      <c r="C1460" s="51">
        <v>5444218</v>
      </c>
      <c r="D1460" s="51" t="s">
        <v>842</v>
      </c>
      <c r="E1460" s="80">
        <f>+IF(F1460="x",1,0)+IF(G1460="x",0.25,0)+IF(H1460="x",1,0)+IF(I1460="x",0.3,0)</f>
        <v>1</v>
      </c>
      <c r="F1460" s="85" t="s">
        <v>3212</v>
      </c>
      <c r="G1460" s="85"/>
      <c r="H1460" s="85"/>
      <c r="I1460" s="85"/>
      <c r="J1460" s="48"/>
      <c r="K1460" s="48"/>
      <c r="L1460" s="89">
        <f>+L$5*E1460</f>
        <v>1194.3324316200781</v>
      </c>
      <c r="M1460" s="89">
        <f>+M$5*E1460</f>
        <v>339.09242260294559</v>
      </c>
      <c r="N1460" s="89">
        <f>+L1460+M1460</f>
        <v>1533.4248542230237</v>
      </c>
      <c r="O1460" s="89">
        <f>+O$5*E1460</f>
        <v>16954.621130147279</v>
      </c>
      <c r="P1460" s="73" t="e">
        <v>#N/A</v>
      </c>
      <c r="Q1460" s="48" t="e">
        <v>#N/A</v>
      </c>
      <c r="R1460" s="87">
        <v>988.84963401659002</v>
      </c>
      <c r="S1460" s="87">
        <v>0</v>
      </c>
      <c r="T1460" s="87">
        <v>0</v>
      </c>
      <c r="U1460" s="87">
        <v>0</v>
      </c>
      <c r="V1460" s="87">
        <v>0</v>
      </c>
      <c r="W1460" s="87">
        <f>+(S1460/100)*R1460</f>
        <v>0</v>
      </c>
      <c r="Z1460" t="e">
        <v>#N/A</v>
      </c>
      <c r="AA1460" t="e">
        <v>#N/A</v>
      </c>
    </row>
    <row r="1461" spans="1:27">
      <c r="A1461" s="51" t="s">
        <v>2565</v>
      </c>
      <c r="B1461" s="51" t="s">
        <v>8</v>
      </c>
      <c r="C1461" s="51">
        <v>5444243</v>
      </c>
      <c r="D1461" s="51" t="s">
        <v>2566</v>
      </c>
      <c r="E1461" s="80">
        <f>+IF(F1461="x",1,0)+IF(G1461="x",0.25,0)+IF(H1461="x",1,0)+IF(I1461="x",0.3,0)</f>
        <v>1</v>
      </c>
      <c r="F1461" s="85" t="s">
        <v>3212</v>
      </c>
      <c r="G1461" s="85"/>
      <c r="H1461" s="85"/>
      <c r="I1461" s="85"/>
      <c r="J1461" s="48"/>
      <c r="K1461" s="48"/>
      <c r="L1461" s="89">
        <f>+L$5*E1461</f>
        <v>1194.3324316200781</v>
      </c>
      <c r="M1461" s="89">
        <f>+M$5*E1461</f>
        <v>339.09242260294559</v>
      </c>
      <c r="N1461" s="89">
        <f>+L1461+M1461</f>
        <v>1533.4248542230237</v>
      </c>
      <c r="O1461" s="89">
        <f>+O$5*E1461</f>
        <v>16954.621130147279</v>
      </c>
      <c r="P1461" s="73" t="e">
        <v>#N/A</v>
      </c>
      <c r="Q1461" s="48" t="e">
        <v>#N/A</v>
      </c>
      <c r="R1461" s="87">
        <v>1141.4018849882</v>
      </c>
      <c r="S1461" s="87">
        <v>0</v>
      </c>
      <c r="T1461" s="87">
        <v>0</v>
      </c>
      <c r="U1461" s="87">
        <v>0</v>
      </c>
      <c r="V1461" s="87">
        <v>0</v>
      </c>
      <c r="W1461" s="87">
        <f>+(S1461/100)*R1461</f>
        <v>0</v>
      </c>
      <c r="Z1461" t="e">
        <v>#N/A</v>
      </c>
      <c r="AA1461" t="e">
        <v>#N/A</v>
      </c>
    </row>
    <row r="1462" spans="1:27">
      <c r="A1462" s="51" t="s">
        <v>2567</v>
      </c>
      <c r="B1462" s="51" t="s">
        <v>8</v>
      </c>
      <c r="C1462" s="51">
        <v>5444244</v>
      </c>
      <c r="D1462" s="51" t="s">
        <v>2568</v>
      </c>
      <c r="E1462" s="80">
        <f>+IF(F1462="x",1,0)+IF(G1462="x",0.25,0)+IF(H1462="x",1,0)+IF(I1462="x",0.3,0)</f>
        <v>1</v>
      </c>
      <c r="F1462" s="85" t="s">
        <v>3212</v>
      </c>
      <c r="G1462" s="85"/>
      <c r="H1462" s="85"/>
      <c r="I1462" s="85"/>
      <c r="J1462" s="48"/>
      <c r="K1462" s="48"/>
      <c r="L1462" s="89">
        <f>+L$5*E1462</f>
        <v>1194.3324316200781</v>
      </c>
      <c r="M1462" s="89">
        <f>+M$5*E1462</f>
        <v>339.09242260294559</v>
      </c>
      <c r="N1462" s="89">
        <f>+L1462+M1462</f>
        <v>1533.4248542230237</v>
      </c>
      <c r="O1462" s="89">
        <f>+O$5*E1462</f>
        <v>16954.621130147279</v>
      </c>
      <c r="P1462" s="73" t="e">
        <v>#N/A</v>
      </c>
      <c r="Q1462" s="48" t="e">
        <v>#N/A</v>
      </c>
      <c r="R1462" s="87">
        <v>1076.9823359969</v>
      </c>
      <c r="S1462" s="87">
        <v>0</v>
      </c>
      <c r="T1462" s="87">
        <v>0</v>
      </c>
      <c r="U1462" s="87">
        <v>0</v>
      </c>
      <c r="V1462" s="87">
        <v>0</v>
      </c>
      <c r="W1462" s="87">
        <f>+(S1462/100)*R1462</f>
        <v>0</v>
      </c>
      <c r="Z1462" t="e">
        <v>#N/A</v>
      </c>
      <c r="AA1462" t="e">
        <v>#N/A</v>
      </c>
    </row>
    <row r="1463" spans="1:27">
      <c r="A1463" s="51" t="s">
        <v>2569</v>
      </c>
      <c r="B1463" s="51" t="s">
        <v>8</v>
      </c>
      <c r="C1463" s="51">
        <v>5444245</v>
      </c>
      <c r="D1463" s="51" t="s">
        <v>2570</v>
      </c>
      <c r="E1463" s="80">
        <f>+IF(F1463="x",1,0)+IF(G1463="x",0.25,0)+IF(H1463="x",1,0)+IF(I1463="x",0.3,0)</f>
        <v>1</v>
      </c>
      <c r="F1463" s="85" t="s">
        <v>3212</v>
      </c>
      <c r="G1463" s="85"/>
      <c r="H1463" s="85"/>
      <c r="I1463" s="85"/>
      <c r="J1463" s="48"/>
      <c r="K1463" s="48"/>
      <c r="L1463" s="89">
        <f>+L$5*E1463</f>
        <v>1194.3324316200781</v>
      </c>
      <c r="M1463" s="89">
        <f>+M$5*E1463</f>
        <v>339.09242260294559</v>
      </c>
      <c r="N1463" s="89">
        <f>+L1463+M1463</f>
        <v>1533.4248542230237</v>
      </c>
      <c r="O1463" s="89">
        <f>+O$5*E1463</f>
        <v>16954.621130147279</v>
      </c>
      <c r="P1463" s="73" t="e">
        <v>#N/A</v>
      </c>
      <c r="Q1463" s="48" t="e">
        <v>#N/A</v>
      </c>
      <c r="R1463" s="87">
        <v>1046.7620145076</v>
      </c>
      <c r="S1463" s="87">
        <v>0</v>
      </c>
      <c r="T1463" s="87">
        <v>0</v>
      </c>
      <c r="U1463" s="87">
        <v>0</v>
      </c>
      <c r="V1463" s="87">
        <v>0</v>
      </c>
      <c r="W1463" s="87">
        <f>+(S1463/100)*R1463</f>
        <v>0</v>
      </c>
      <c r="Z1463" t="e">
        <v>#N/A</v>
      </c>
      <c r="AA1463" t="e">
        <v>#N/A</v>
      </c>
    </row>
    <row r="1464" spans="1:27">
      <c r="A1464" s="51" t="s">
        <v>2524</v>
      </c>
      <c r="B1464" s="51" t="s">
        <v>8</v>
      </c>
      <c r="C1464" s="51">
        <v>5444223</v>
      </c>
      <c r="D1464" s="51" t="s">
        <v>2525</v>
      </c>
      <c r="E1464" s="80">
        <f>+IF(F1464="x",1,0)+IF(G1464="x",0.25,0)+IF(H1464="x",1,0)+IF(I1464="x",0.3,0)</f>
        <v>1</v>
      </c>
      <c r="F1464" s="85" t="s">
        <v>3212</v>
      </c>
      <c r="G1464" s="85"/>
      <c r="H1464" s="85"/>
      <c r="I1464" s="85"/>
      <c r="J1464" s="48"/>
      <c r="K1464" s="48"/>
      <c r="L1464" s="89">
        <f>+L$5*E1464</f>
        <v>1194.3324316200781</v>
      </c>
      <c r="M1464" s="89">
        <f>+M$5*E1464</f>
        <v>339.09242260294559</v>
      </c>
      <c r="N1464" s="89">
        <f>+L1464+M1464</f>
        <v>1533.4248542230237</v>
      </c>
      <c r="O1464" s="89">
        <f>+O$5*E1464</f>
        <v>16954.621130147279</v>
      </c>
      <c r="P1464" s="73" t="e">
        <v>#N/A</v>
      </c>
      <c r="Q1464" s="48" t="e">
        <v>#N/A</v>
      </c>
      <c r="R1464" s="87">
        <v>1060.8671964949999</v>
      </c>
      <c r="S1464" s="87">
        <v>0</v>
      </c>
      <c r="T1464" s="87">
        <v>0</v>
      </c>
      <c r="U1464" s="87">
        <v>0</v>
      </c>
      <c r="V1464" s="87">
        <v>0</v>
      </c>
      <c r="W1464" s="87">
        <f>+(S1464/100)*R1464</f>
        <v>0</v>
      </c>
      <c r="Z1464" t="e">
        <v>#N/A</v>
      </c>
      <c r="AA1464" t="e">
        <v>#N/A</v>
      </c>
    </row>
    <row r="1465" spans="1:27">
      <c r="A1465" s="51" t="s">
        <v>2513</v>
      </c>
      <c r="B1465" s="51" t="s">
        <v>8</v>
      </c>
      <c r="C1465" s="51">
        <v>5444219</v>
      </c>
      <c r="D1465" s="51" t="s">
        <v>2514</v>
      </c>
      <c r="E1465" s="80">
        <f>+IF(F1465="x",1,0)+IF(G1465="x",0.25,0)+IF(H1465="x",1,0)+IF(I1465="x",0.3,0)</f>
        <v>1</v>
      </c>
      <c r="F1465" s="85" t="s">
        <v>3212</v>
      </c>
      <c r="G1465" s="85"/>
      <c r="H1465" s="85"/>
      <c r="I1465" s="85"/>
      <c r="J1465" s="48"/>
      <c r="K1465" s="48"/>
      <c r="L1465" s="89">
        <f>+L$5*E1465</f>
        <v>1194.3324316200781</v>
      </c>
      <c r="M1465" s="89">
        <f>+M$5*E1465</f>
        <v>339.09242260294559</v>
      </c>
      <c r="N1465" s="89">
        <f>+L1465+M1465</f>
        <v>1533.4248542230237</v>
      </c>
      <c r="O1465" s="89">
        <f>+O$5*E1465</f>
        <v>16954.621130147279</v>
      </c>
      <c r="P1465" s="73" t="e">
        <v>#N/A</v>
      </c>
      <c r="Q1465" s="48" t="e">
        <v>#N/A</v>
      </c>
      <c r="R1465" s="87">
        <v>499.58388100144998</v>
      </c>
      <c r="S1465" s="87">
        <v>0</v>
      </c>
      <c r="T1465" s="87">
        <v>0</v>
      </c>
      <c r="U1465" s="87">
        <v>0</v>
      </c>
      <c r="V1465" s="87">
        <v>0</v>
      </c>
      <c r="W1465" s="87">
        <f>+(S1465/100)*R1465</f>
        <v>0</v>
      </c>
      <c r="Z1465" t="e">
        <v>#N/A</v>
      </c>
      <c r="AA1465" t="e">
        <v>#N/A</v>
      </c>
    </row>
    <row r="1466" spans="1:27">
      <c r="A1466" s="52" t="s">
        <v>2571</v>
      </c>
      <c r="B1466" s="52" t="s">
        <v>8</v>
      </c>
      <c r="C1466" s="52">
        <v>5444248</v>
      </c>
      <c r="D1466" s="52" t="s">
        <v>2572</v>
      </c>
      <c r="E1466" s="80">
        <f>+IF(F1466="x",1,0)+IF(G1466="x",0.25,0)+IF(H1466="x",1,0)+IF(I1466="x",0.3,0)</f>
        <v>1.25</v>
      </c>
      <c r="F1466" s="85" t="s">
        <v>3212</v>
      </c>
      <c r="G1466" s="85" t="s">
        <v>3212</v>
      </c>
      <c r="H1466" s="85"/>
      <c r="I1466" s="85"/>
      <c r="J1466" s="48"/>
      <c r="K1466" s="48"/>
      <c r="L1466" s="89">
        <f>+L$5*E1466</f>
        <v>1492.9155395250975</v>
      </c>
      <c r="M1466" s="89">
        <f>+M$5*E1466</f>
        <v>423.86552825368199</v>
      </c>
      <c r="N1466" s="89">
        <f>+L1466+M1466</f>
        <v>1916.7810677787795</v>
      </c>
      <c r="O1466" s="89">
        <f>+O$5*E1466</f>
        <v>21193.276412684099</v>
      </c>
      <c r="P1466" s="72">
        <v>2.2629999999999999</v>
      </c>
      <c r="Q1466" s="48" t="e">
        <v>#N/A</v>
      </c>
      <c r="R1466" s="87">
        <v>2619.2414120141998</v>
      </c>
      <c r="S1466" s="87">
        <v>24.349</v>
      </c>
      <c r="T1466" s="87">
        <v>6.9388928823173003E-3</v>
      </c>
      <c r="U1466" s="87">
        <v>0.31687611341476002</v>
      </c>
      <c r="V1466" s="87">
        <v>9.5715805805112006E-2</v>
      </c>
      <c r="W1466" s="87">
        <f>+(S1466/100)*R1466</f>
        <v>637.75909141133752</v>
      </c>
      <c r="Z1466">
        <v>2.2629999999999999</v>
      </c>
      <c r="AA1466">
        <v>0</v>
      </c>
    </row>
    <row r="1467" spans="1:27">
      <c r="A1467" s="51" t="s">
        <v>2526</v>
      </c>
      <c r="B1467" s="51" t="s">
        <v>8</v>
      </c>
      <c r="C1467" s="51">
        <v>5444224</v>
      </c>
      <c r="D1467" s="51" t="s">
        <v>2527</v>
      </c>
      <c r="E1467" s="80">
        <f>+IF(F1467="x",1,0)+IF(G1467="x",0.25,0)+IF(H1467="x",1,0)+IF(I1467="x",0.3,0)</f>
        <v>1</v>
      </c>
      <c r="F1467" s="85" t="s">
        <v>3212</v>
      </c>
      <c r="G1467" s="85"/>
      <c r="H1467" s="85"/>
      <c r="I1467" s="85"/>
      <c r="J1467" s="48"/>
      <c r="K1467" s="48"/>
      <c r="L1467" s="89">
        <f>+L$5*E1467</f>
        <v>1194.3324316200781</v>
      </c>
      <c r="M1467" s="89">
        <f>+M$5*E1467</f>
        <v>339.09242260294559</v>
      </c>
      <c r="N1467" s="89">
        <f>+L1467+M1467</f>
        <v>1533.4248542230237</v>
      </c>
      <c r="O1467" s="89">
        <f>+O$5*E1467</f>
        <v>16954.621130147279</v>
      </c>
      <c r="P1467" s="73" t="e">
        <v>#N/A</v>
      </c>
      <c r="Q1467" s="48" t="e">
        <v>#N/A</v>
      </c>
      <c r="R1467" s="87">
        <v>1007.4921525121</v>
      </c>
      <c r="S1467" s="87">
        <v>0</v>
      </c>
      <c r="T1467" s="87">
        <v>0</v>
      </c>
      <c r="U1467" s="87">
        <v>0</v>
      </c>
      <c r="V1467" s="87">
        <v>0</v>
      </c>
      <c r="W1467" s="87">
        <f>+(S1467/100)*R1467</f>
        <v>0</v>
      </c>
      <c r="Z1467" t="e">
        <v>#N/A</v>
      </c>
      <c r="AA1467" t="e">
        <v>#N/A</v>
      </c>
    </row>
    <row r="1468" spans="1:27">
      <c r="A1468" s="51" t="s">
        <v>2573</v>
      </c>
      <c r="B1468" s="51" t="s">
        <v>8</v>
      </c>
      <c r="C1468" s="51">
        <v>5444249</v>
      </c>
      <c r="D1468" s="51" t="s">
        <v>2574</v>
      </c>
      <c r="E1468" s="80">
        <f>+IF(F1468="x",1,0)+IF(G1468="x",0.25,0)+IF(H1468="x",1,0)+IF(I1468="x",0.3,0)</f>
        <v>1</v>
      </c>
      <c r="F1468" s="85" t="s">
        <v>3212</v>
      </c>
      <c r="G1468" s="85"/>
      <c r="H1468" s="85"/>
      <c r="I1468" s="85"/>
      <c r="J1468" s="48"/>
      <c r="K1468" s="48"/>
      <c r="L1468" s="89">
        <f>+L$5*E1468</f>
        <v>1194.3324316200781</v>
      </c>
      <c r="M1468" s="89">
        <f>+M$5*E1468</f>
        <v>339.09242260294559</v>
      </c>
      <c r="N1468" s="89">
        <f>+L1468+M1468</f>
        <v>1533.4248542230237</v>
      </c>
      <c r="O1468" s="89">
        <f>+O$5*E1468</f>
        <v>16954.621130147279</v>
      </c>
      <c r="P1468" s="73" t="e">
        <v>#N/A</v>
      </c>
      <c r="Q1468" s="48" t="e">
        <v>#N/A</v>
      </c>
      <c r="R1468" s="87">
        <v>1043.7988504999</v>
      </c>
      <c r="S1468" s="87">
        <v>0</v>
      </c>
      <c r="T1468" s="87">
        <v>0</v>
      </c>
      <c r="U1468" s="87">
        <v>0</v>
      </c>
      <c r="V1468" s="87">
        <v>0</v>
      </c>
      <c r="W1468" s="87">
        <f>+(S1468/100)*R1468</f>
        <v>0</v>
      </c>
      <c r="Z1468" t="e">
        <v>#N/A</v>
      </c>
      <c r="AA1468" t="e">
        <v>#N/A</v>
      </c>
    </row>
    <row r="1469" spans="1:27">
      <c r="A1469" s="51" t="s">
        <v>2575</v>
      </c>
      <c r="B1469" s="51" t="s">
        <v>8</v>
      </c>
      <c r="C1469" s="51">
        <v>5444250</v>
      </c>
      <c r="D1469" s="51" t="s">
        <v>2576</v>
      </c>
      <c r="E1469" s="80">
        <f>+IF(F1469="x",1,0)+IF(G1469="x",0.25,0)+IF(H1469="x",1,0)+IF(I1469="x",0.3,0)</f>
        <v>1</v>
      </c>
      <c r="F1469" s="85" t="s">
        <v>3212</v>
      </c>
      <c r="G1469" s="85"/>
      <c r="H1469" s="85"/>
      <c r="I1469" s="85"/>
      <c r="J1469" s="48"/>
      <c r="K1469" s="48"/>
      <c r="L1469" s="89">
        <f>+L$5*E1469</f>
        <v>1194.3324316200781</v>
      </c>
      <c r="M1469" s="89">
        <f>+M$5*E1469</f>
        <v>339.09242260294559</v>
      </c>
      <c r="N1469" s="89">
        <f>+L1469+M1469</f>
        <v>1533.4248542230237</v>
      </c>
      <c r="O1469" s="89">
        <f>+O$5*E1469</f>
        <v>16954.621130147279</v>
      </c>
      <c r="P1469" s="73" t="e">
        <v>#N/A</v>
      </c>
      <c r="Q1469" s="48" t="e">
        <v>#N/A</v>
      </c>
      <c r="R1469" s="87">
        <v>746.34609249406003</v>
      </c>
      <c r="S1469" s="87">
        <v>0</v>
      </c>
      <c r="T1469" s="87">
        <v>0</v>
      </c>
      <c r="U1469" s="87">
        <v>0</v>
      </c>
      <c r="V1469" s="87">
        <v>0</v>
      </c>
      <c r="W1469" s="87">
        <f>+(S1469/100)*R1469</f>
        <v>0</v>
      </c>
      <c r="Z1469" t="e">
        <v>#N/A</v>
      </c>
      <c r="AA1469" t="e">
        <v>#N/A</v>
      </c>
    </row>
    <row r="1470" spans="1:27">
      <c r="A1470" s="51" t="s">
        <v>2577</v>
      </c>
      <c r="B1470" s="51" t="s">
        <v>8</v>
      </c>
      <c r="C1470" s="51">
        <v>5444251</v>
      </c>
      <c r="D1470" s="51" t="s">
        <v>2578</v>
      </c>
      <c r="E1470" s="80">
        <f>+IF(F1470="x",1,0)+IF(G1470="x",0.25,0)+IF(H1470="x",1,0)+IF(I1470="x",0.3,0)</f>
        <v>1</v>
      </c>
      <c r="F1470" s="85" t="s">
        <v>3212</v>
      </c>
      <c r="G1470" s="85"/>
      <c r="H1470" s="85"/>
      <c r="I1470" s="85"/>
      <c r="J1470" s="48"/>
      <c r="K1470" s="48"/>
      <c r="L1470" s="89">
        <f>+L$5*E1470</f>
        <v>1194.3324316200781</v>
      </c>
      <c r="M1470" s="89">
        <f>+M$5*E1470</f>
        <v>339.09242260294559</v>
      </c>
      <c r="N1470" s="89">
        <f>+L1470+M1470</f>
        <v>1533.4248542230237</v>
      </c>
      <c r="O1470" s="89">
        <f>+O$5*E1470</f>
        <v>16954.621130147279</v>
      </c>
      <c r="P1470" s="73" t="e">
        <v>#N/A</v>
      </c>
      <c r="Q1470" s="48" t="e">
        <v>#N/A</v>
      </c>
      <c r="R1470" s="87">
        <v>824.53361150846001</v>
      </c>
      <c r="S1470" s="87">
        <v>0</v>
      </c>
      <c r="T1470" s="87">
        <v>0</v>
      </c>
      <c r="U1470" s="87">
        <v>0</v>
      </c>
      <c r="V1470" s="87">
        <v>0</v>
      </c>
      <c r="W1470" s="87">
        <f>+(S1470/100)*R1470</f>
        <v>0</v>
      </c>
      <c r="Z1470" t="e">
        <v>#N/A</v>
      </c>
      <c r="AA1470" t="e">
        <v>#N/A</v>
      </c>
    </row>
    <row r="1471" spans="1:27">
      <c r="A1471" s="51" t="s">
        <v>2579</v>
      </c>
      <c r="B1471" s="51" t="s">
        <v>8</v>
      </c>
      <c r="C1471" s="51">
        <v>5444252</v>
      </c>
      <c r="D1471" s="51" t="s">
        <v>2580</v>
      </c>
      <c r="E1471" s="80">
        <f>+IF(F1471="x",1,0)+IF(G1471="x",0.25,0)+IF(H1471="x",1,0)+IF(I1471="x",0.3,0)</f>
        <v>1</v>
      </c>
      <c r="F1471" s="85" t="s">
        <v>3212</v>
      </c>
      <c r="G1471" s="85"/>
      <c r="H1471" s="85"/>
      <c r="I1471" s="85"/>
      <c r="J1471" s="48"/>
      <c r="K1471" s="48"/>
      <c r="L1471" s="89">
        <f>+L$5*E1471</f>
        <v>1194.3324316200781</v>
      </c>
      <c r="M1471" s="89">
        <f>+M$5*E1471</f>
        <v>339.09242260294559</v>
      </c>
      <c r="N1471" s="89">
        <f>+L1471+M1471</f>
        <v>1533.4248542230237</v>
      </c>
      <c r="O1471" s="89">
        <f>+O$5*E1471</f>
        <v>16954.621130147279</v>
      </c>
      <c r="P1471" s="73" t="e">
        <v>#N/A</v>
      </c>
      <c r="Q1471" s="48" t="e">
        <v>#N/A</v>
      </c>
      <c r="R1471" s="87">
        <v>1004.1945304981</v>
      </c>
      <c r="S1471" s="87">
        <v>0</v>
      </c>
      <c r="T1471" s="87">
        <v>0</v>
      </c>
      <c r="U1471" s="87">
        <v>0</v>
      </c>
      <c r="V1471" s="87">
        <v>0</v>
      </c>
      <c r="W1471" s="87">
        <f>+(S1471/100)*R1471</f>
        <v>0</v>
      </c>
      <c r="Z1471" t="e">
        <v>#N/A</v>
      </c>
      <c r="AA1471" t="e">
        <v>#N/A</v>
      </c>
    </row>
    <row r="1472" spans="1:27">
      <c r="A1472" s="51" t="s">
        <v>2581</v>
      </c>
      <c r="B1472" s="51" t="s">
        <v>8</v>
      </c>
      <c r="C1472" s="51">
        <v>5444253</v>
      </c>
      <c r="D1472" s="51" t="s">
        <v>2582</v>
      </c>
      <c r="E1472" s="80">
        <f>+IF(F1472="x",1,0)+IF(G1472="x",0.25,0)+IF(H1472="x",1,0)+IF(I1472="x",0.3,0)</f>
        <v>1</v>
      </c>
      <c r="F1472" s="85" t="s">
        <v>3212</v>
      </c>
      <c r="G1472" s="85"/>
      <c r="H1472" s="85"/>
      <c r="I1472" s="85"/>
      <c r="J1472" s="48"/>
      <c r="K1472" s="48"/>
      <c r="L1472" s="89">
        <f>+L$5*E1472</f>
        <v>1194.3324316200781</v>
      </c>
      <c r="M1472" s="89">
        <f>+M$5*E1472</f>
        <v>339.09242260294559</v>
      </c>
      <c r="N1472" s="89">
        <f>+L1472+M1472</f>
        <v>1533.4248542230237</v>
      </c>
      <c r="O1472" s="89">
        <f>+O$5*E1472</f>
        <v>16954.621130147279</v>
      </c>
      <c r="P1472" s="73" t="e">
        <v>#N/A</v>
      </c>
      <c r="Q1472" s="48" t="e">
        <v>#N/A</v>
      </c>
      <c r="R1472" s="87">
        <v>1004.1458579999</v>
      </c>
      <c r="S1472" s="87">
        <v>0</v>
      </c>
      <c r="T1472" s="87">
        <v>0</v>
      </c>
      <c r="U1472" s="87">
        <v>0</v>
      </c>
      <c r="V1472" s="87">
        <v>0</v>
      </c>
      <c r="W1472" s="87">
        <f>+(S1472/100)*R1472</f>
        <v>0</v>
      </c>
      <c r="Z1472" t="e">
        <v>#N/A</v>
      </c>
      <c r="AA1472" t="e">
        <v>#N/A</v>
      </c>
    </row>
    <row r="1473" spans="1:27">
      <c r="A1473" s="51" t="s">
        <v>2703</v>
      </c>
      <c r="B1473" s="51" t="s">
        <v>8</v>
      </c>
      <c r="C1473" s="51">
        <v>5444273</v>
      </c>
      <c r="D1473" s="51" t="s">
        <v>2704</v>
      </c>
      <c r="E1473" s="80">
        <f>+IF(F1473="x",1,0)+IF(G1473="x",0.25,0)+IF(H1473="x",1,0)+IF(I1473="x",0.3,0)</f>
        <v>1</v>
      </c>
      <c r="F1473" s="85" t="s">
        <v>3212</v>
      </c>
      <c r="G1473" s="85"/>
      <c r="H1473" s="85"/>
      <c r="I1473" s="85"/>
      <c r="J1473" s="48"/>
      <c r="K1473" s="48"/>
      <c r="L1473" s="89">
        <f>+L$5*E1473</f>
        <v>1194.3324316200781</v>
      </c>
      <c r="M1473" s="89">
        <f>+M$5*E1473</f>
        <v>339.09242260294559</v>
      </c>
      <c r="N1473" s="89">
        <f>+L1473+M1473</f>
        <v>1533.4248542230237</v>
      </c>
      <c r="O1473" s="89">
        <f>+O$5*E1473</f>
        <v>16954.621130147279</v>
      </c>
      <c r="P1473" s="73" t="e">
        <v>#N/A</v>
      </c>
      <c r="Q1473" s="48" t="e">
        <v>#N/A</v>
      </c>
      <c r="R1473" s="87">
        <v>492.13022400083003</v>
      </c>
      <c r="S1473" s="87">
        <v>0</v>
      </c>
      <c r="T1473" s="87">
        <v>0</v>
      </c>
      <c r="U1473" s="87">
        <v>0</v>
      </c>
      <c r="V1473" s="87">
        <v>0</v>
      </c>
      <c r="W1473" s="87">
        <f>+(S1473/100)*R1473</f>
        <v>0</v>
      </c>
      <c r="Z1473" t="e">
        <v>#N/A</v>
      </c>
      <c r="AA1473" t="e">
        <v>#N/A</v>
      </c>
    </row>
    <row r="1474" spans="1:27">
      <c r="A1474" s="51" t="s">
        <v>2583</v>
      </c>
      <c r="B1474" s="51" t="s">
        <v>8</v>
      </c>
      <c r="C1474" s="51">
        <v>5444254</v>
      </c>
      <c r="D1474" s="51" t="s">
        <v>2584</v>
      </c>
      <c r="E1474" s="80">
        <f>+IF(F1474="x",1,0)+IF(G1474="x",0.25,0)+IF(H1474="x",1,0)+IF(I1474="x",0.3,0)</f>
        <v>1</v>
      </c>
      <c r="F1474" s="85" t="s">
        <v>3212</v>
      </c>
      <c r="G1474" s="85"/>
      <c r="H1474" s="85"/>
      <c r="I1474" s="85"/>
      <c r="J1474" s="48"/>
      <c r="K1474" s="48"/>
      <c r="L1474" s="89">
        <f>+L$5*E1474</f>
        <v>1194.3324316200781</v>
      </c>
      <c r="M1474" s="89">
        <f>+M$5*E1474</f>
        <v>339.09242260294559</v>
      </c>
      <c r="N1474" s="89">
        <f>+L1474+M1474</f>
        <v>1533.4248542230237</v>
      </c>
      <c r="O1474" s="89">
        <f>+O$5*E1474</f>
        <v>16954.621130147279</v>
      </c>
      <c r="P1474" s="73" t="e">
        <v>#N/A</v>
      </c>
      <c r="Q1474" s="48" t="e">
        <v>#N/A</v>
      </c>
      <c r="R1474" s="87">
        <v>845.75816899844995</v>
      </c>
      <c r="S1474" s="87">
        <v>0</v>
      </c>
      <c r="T1474" s="87">
        <v>0</v>
      </c>
      <c r="U1474" s="87">
        <v>0</v>
      </c>
      <c r="V1474" s="87">
        <v>0</v>
      </c>
      <c r="W1474" s="87">
        <f>+(S1474/100)*R1474</f>
        <v>0</v>
      </c>
      <c r="Z1474" t="e">
        <v>#N/A</v>
      </c>
      <c r="AA1474" t="e">
        <v>#N/A</v>
      </c>
    </row>
    <row r="1475" spans="1:27">
      <c r="A1475" s="51" t="s">
        <v>2585</v>
      </c>
      <c r="B1475" s="51" t="s">
        <v>8</v>
      </c>
      <c r="C1475" s="51">
        <v>5444255</v>
      </c>
      <c r="D1475" s="51" t="s">
        <v>2586</v>
      </c>
      <c r="E1475" s="80">
        <f>+IF(F1475="x",1,0)+IF(G1475="x",0.25,0)+IF(H1475="x",1,0)+IF(I1475="x",0.3,0)</f>
        <v>1</v>
      </c>
      <c r="F1475" s="85" t="s">
        <v>3212</v>
      </c>
      <c r="G1475" s="85"/>
      <c r="H1475" s="85"/>
      <c r="I1475" s="85"/>
      <c r="J1475" s="48"/>
      <c r="K1475" s="48"/>
      <c r="L1475" s="89">
        <f>+L$5*E1475</f>
        <v>1194.3324316200781</v>
      </c>
      <c r="M1475" s="89">
        <f>+M$5*E1475</f>
        <v>339.09242260294559</v>
      </c>
      <c r="N1475" s="89">
        <f>+L1475+M1475</f>
        <v>1533.4248542230237</v>
      </c>
      <c r="O1475" s="89">
        <f>+O$5*E1475</f>
        <v>16954.621130147279</v>
      </c>
      <c r="P1475" s="73" t="e">
        <v>#N/A</v>
      </c>
      <c r="Q1475" s="48" t="e">
        <v>#N/A</v>
      </c>
      <c r="R1475" s="87">
        <v>846.82395300713995</v>
      </c>
      <c r="S1475" s="87">
        <v>0</v>
      </c>
      <c r="T1475" s="87">
        <v>0</v>
      </c>
      <c r="U1475" s="87">
        <v>0</v>
      </c>
      <c r="V1475" s="87">
        <v>0</v>
      </c>
      <c r="W1475" s="87">
        <f>+(S1475/100)*R1475</f>
        <v>0</v>
      </c>
      <c r="Z1475" t="e">
        <v>#N/A</v>
      </c>
      <c r="AA1475" t="e">
        <v>#N/A</v>
      </c>
    </row>
    <row r="1476" spans="1:27">
      <c r="A1476" s="51" t="s">
        <v>2587</v>
      </c>
      <c r="B1476" s="51" t="s">
        <v>8</v>
      </c>
      <c r="C1476" s="51">
        <v>5444256</v>
      </c>
      <c r="D1476" s="51" t="s">
        <v>2588</v>
      </c>
      <c r="E1476" s="80">
        <f>+IF(F1476="x",1,0)+IF(G1476="x",0.25,0)+IF(H1476="x",1,0)+IF(I1476="x",0.3,0)</f>
        <v>1</v>
      </c>
      <c r="F1476" s="85" t="s">
        <v>3212</v>
      </c>
      <c r="G1476" s="85"/>
      <c r="H1476" s="85"/>
      <c r="I1476" s="85"/>
      <c r="J1476" s="48"/>
      <c r="K1476" s="48"/>
      <c r="L1476" s="89">
        <f>+L$5*E1476</f>
        <v>1194.3324316200781</v>
      </c>
      <c r="M1476" s="89">
        <f>+M$5*E1476</f>
        <v>339.09242260294559</v>
      </c>
      <c r="N1476" s="89">
        <f>+L1476+M1476</f>
        <v>1533.4248542230237</v>
      </c>
      <c r="O1476" s="89">
        <f>+O$5*E1476</f>
        <v>16954.621130147279</v>
      </c>
      <c r="P1476" s="73" t="e">
        <v>#N/A</v>
      </c>
      <c r="Q1476" s="48" t="e">
        <v>#N/A</v>
      </c>
      <c r="R1476" s="87">
        <v>831.30514200629</v>
      </c>
      <c r="S1476" s="87">
        <v>0</v>
      </c>
      <c r="T1476" s="87">
        <v>0</v>
      </c>
      <c r="U1476" s="87">
        <v>0</v>
      </c>
      <c r="V1476" s="87">
        <v>0</v>
      </c>
      <c r="W1476" s="87">
        <f>+(S1476/100)*R1476</f>
        <v>0</v>
      </c>
      <c r="Z1476" t="e">
        <v>#N/A</v>
      </c>
      <c r="AA1476" t="e">
        <v>#N/A</v>
      </c>
    </row>
    <row r="1477" spans="1:27">
      <c r="A1477" s="51" t="s">
        <v>2528</v>
      </c>
      <c r="B1477" s="51" t="s">
        <v>8</v>
      </c>
      <c r="C1477" s="51">
        <v>5444225</v>
      </c>
      <c r="D1477" s="51" t="s">
        <v>2529</v>
      </c>
      <c r="E1477" s="80">
        <f>+IF(F1477="x",1,0)+IF(G1477="x",0.25,0)+IF(H1477="x",1,0)+IF(I1477="x",0.3,0)</f>
        <v>1</v>
      </c>
      <c r="F1477" s="85" t="s">
        <v>3212</v>
      </c>
      <c r="G1477" s="85"/>
      <c r="H1477" s="85"/>
      <c r="I1477" s="85"/>
      <c r="J1477" s="48"/>
      <c r="K1477" s="48"/>
      <c r="L1477" s="89">
        <f>+L$5*E1477</f>
        <v>1194.3324316200781</v>
      </c>
      <c r="M1477" s="89">
        <f>+M$5*E1477</f>
        <v>339.09242260294559</v>
      </c>
      <c r="N1477" s="89">
        <f>+L1477+M1477</f>
        <v>1533.4248542230237</v>
      </c>
      <c r="O1477" s="89">
        <f>+O$5*E1477</f>
        <v>16954.621130147279</v>
      </c>
      <c r="P1477" s="73" t="e">
        <v>#N/A</v>
      </c>
      <c r="Q1477" s="48" t="e">
        <v>#N/A</v>
      </c>
      <c r="R1477" s="87">
        <v>448.76085000209002</v>
      </c>
      <c r="S1477" s="87">
        <v>0</v>
      </c>
      <c r="T1477" s="87">
        <v>0</v>
      </c>
      <c r="U1477" s="87">
        <v>0</v>
      </c>
      <c r="V1477" s="87">
        <v>0</v>
      </c>
      <c r="W1477" s="87">
        <f>+(S1477/100)*R1477</f>
        <v>0</v>
      </c>
      <c r="Z1477" t="e">
        <v>#N/A</v>
      </c>
      <c r="AA1477" t="e">
        <v>#N/A</v>
      </c>
    </row>
    <row r="1478" spans="1:27">
      <c r="A1478" s="51" t="s">
        <v>1761</v>
      </c>
      <c r="B1478" s="51" t="s">
        <v>8</v>
      </c>
      <c r="C1478" s="51">
        <v>100005969</v>
      </c>
      <c r="D1478" s="51" t="s">
        <v>1762</v>
      </c>
      <c r="E1478" s="80">
        <f>+IF(F1478="x",1,0)+IF(G1478="x",0.25,0)+IF(H1478="x",1,0)+IF(I1478="x",0.3,0)</f>
        <v>1</v>
      </c>
      <c r="F1478" s="85" t="s">
        <v>3212</v>
      </c>
      <c r="G1478" s="85"/>
      <c r="H1478" s="85"/>
      <c r="I1478" s="85"/>
      <c r="J1478" s="48"/>
      <c r="K1478" s="48"/>
      <c r="L1478" s="89">
        <f>+L$5*E1478</f>
        <v>1194.3324316200781</v>
      </c>
      <c r="M1478" s="89">
        <f>+M$5*E1478</f>
        <v>339.09242260294559</v>
      </c>
      <c r="N1478" s="89">
        <f>+L1478+M1478</f>
        <v>1533.4248542230237</v>
      </c>
      <c r="O1478" s="89">
        <f>+O$5*E1478</f>
        <v>16954.621130147279</v>
      </c>
      <c r="P1478" s="73" t="e">
        <v>#N/A</v>
      </c>
      <c r="Q1478" s="48" t="e">
        <v>#N/A</v>
      </c>
      <c r="R1478" s="87">
        <v>814.13714700098001</v>
      </c>
      <c r="S1478" s="87">
        <v>0</v>
      </c>
      <c r="T1478" s="87">
        <v>0</v>
      </c>
      <c r="U1478" s="87">
        <v>0</v>
      </c>
      <c r="V1478" s="87">
        <v>0</v>
      </c>
      <c r="W1478" s="87">
        <f>+(S1478/100)*R1478</f>
        <v>0</v>
      </c>
      <c r="Z1478" t="e">
        <v>#N/A</v>
      </c>
      <c r="AA1478" t="e">
        <v>#N/A</v>
      </c>
    </row>
    <row r="1479" spans="1:27">
      <c r="A1479" s="51" t="s">
        <v>1763</v>
      </c>
      <c r="B1479" s="51" t="s">
        <v>8</v>
      </c>
      <c r="C1479" s="51">
        <v>5443820</v>
      </c>
      <c r="D1479" s="51" t="s">
        <v>1764</v>
      </c>
      <c r="E1479" s="80">
        <f>+IF(F1479="x",1,0)+IF(G1479="x",0.25,0)+IF(H1479="x",1,0)+IF(I1479="x",0.3,0)</f>
        <v>1</v>
      </c>
      <c r="F1479" s="85" t="s">
        <v>3212</v>
      </c>
      <c r="G1479" s="85"/>
      <c r="H1479" s="85"/>
      <c r="I1479" s="85"/>
      <c r="J1479" s="48"/>
      <c r="K1479" s="48"/>
      <c r="L1479" s="89">
        <f>+L$5*E1479</f>
        <v>1194.3324316200781</v>
      </c>
      <c r="M1479" s="89">
        <f>+M$5*E1479</f>
        <v>339.09242260294559</v>
      </c>
      <c r="N1479" s="89">
        <f>+L1479+M1479</f>
        <v>1533.4248542230237</v>
      </c>
      <c r="O1479" s="89">
        <f>+O$5*E1479</f>
        <v>16954.621130147279</v>
      </c>
      <c r="P1479" s="73" t="e">
        <v>#N/A</v>
      </c>
      <c r="Q1479" s="48" t="e">
        <v>#N/A</v>
      </c>
      <c r="R1479" s="87">
        <v>245.7174535078</v>
      </c>
      <c r="S1479" s="87">
        <v>0</v>
      </c>
      <c r="T1479" s="87">
        <v>0</v>
      </c>
      <c r="U1479" s="87">
        <v>0</v>
      </c>
      <c r="V1479" s="87">
        <v>0</v>
      </c>
      <c r="W1479" s="87">
        <f>+(S1479/100)*R1479</f>
        <v>0</v>
      </c>
      <c r="Z1479" t="e">
        <v>#N/A</v>
      </c>
      <c r="AA1479" t="e">
        <v>#N/A</v>
      </c>
    </row>
    <row r="1480" spans="1:27">
      <c r="A1480" s="52" t="s">
        <v>1767</v>
      </c>
      <c r="B1480" s="52" t="s">
        <v>8</v>
      </c>
      <c r="C1480" s="52">
        <v>5443767</v>
      </c>
      <c r="D1480" s="52" t="s">
        <v>1766</v>
      </c>
      <c r="E1480" s="80">
        <f>+IF(F1480="x",1,0)+IF(G1480="x",0.25,0)+IF(H1480="x",1,0)+IF(I1480="x",0.3,0)</f>
        <v>1.25</v>
      </c>
      <c r="F1480" s="80" t="s">
        <v>3212</v>
      </c>
      <c r="G1480" s="80" t="s">
        <v>3212</v>
      </c>
      <c r="H1480" s="85"/>
      <c r="I1480" s="85"/>
      <c r="J1480" s="48"/>
      <c r="K1480" s="48"/>
      <c r="L1480" s="89">
        <f>+L$5*E1480</f>
        <v>1492.9155395250975</v>
      </c>
      <c r="M1480" s="89">
        <f>+M$5*E1480</f>
        <v>423.86552825368199</v>
      </c>
      <c r="N1480" s="89">
        <f>+L1480+M1480</f>
        <v>1916.7810677787795</v>
      </c>
      <c r="O1480" s="89">
        <f>+O$5*E1480</f>
        <v>21193.276412684099</v>
      </c>
      <c r="P1480" s="73">
        <v>2.2210000000000001</v>
      </c>
      <c r="Q1480" s="48" t="s">
        <v>3228</v>
      </c>
      <c r="R1480" s="87">
        <v>3084.0872439852001</v>
      </c>
      <c r="S1480" s="87">
        <v>42.851500000000001</v>
      </c>
      <c r="T1480" s="87">
        <v>2.7229897677898001E-2</v>
      </c>
      <c r="U1480" s="87">
        <v>0.49560517072678001</v>
      </c>
      <c r="V1480" s="87">
        <v>0.20085964848925</v>
      </c>
      <c r="W1480" s="87">
        <f>+(S1480/100)*R1480</f>
        <v>1321.577645356318</v>
      </c>
      <c r="Z1480" t="e">
        <v>#N/A</v>
      </c>
      <c r="AA1480" t="e">
        <v>#N/A</v>
      </c>
    </row>
    <row r="1481" spans="1:27">
      <c r="A1481" s="51" t="s">
        <v>1765</v>
      </c>
      <c r="B1481" s="51" t="s">
        <v>8</v>
      </c>
      <c r="C1481" s="51">
        <v>5443794</v>
      </c>
      <c r="D1481" s="51" t="s">
        <v>1766</v>
      </c>
      <c r="E1481" s="80">
        <f>+IF(F1481="x",1,0)+IF(G1481="x",0.25,0)+IF(H1481="x",1,0)+IF(I1481="x",0.3,0)</f>
        <v>1</v>
      </c>
      <c r="F1481" s="85" t="s">
        <v>3212</v>
      </c>
      <c r="G1481" s="85"/>
      <c r="H1481" s="85"/>
      <c r="I1481" s="85"/>
      <c r="J1481" s="48"/>
      <c r="K1481" s="48"/>
      <c r="L1481" s="89">
        <f>+L$5*E1481</f>
        <v>1194.3324316200781</v>
      </c>
      <c r="M1481" s="89">
        <f>+M$5*E1481</f>
        <v>339.09242260294559</v>
      </c>
      <c r="N1481" s="89">
        <f>+L1481+M1481</f>
        <v>1533.4248542230237</v>
      </c>
      <c r="O1481" s="89">
        <f>+O$5*E1481</f>
        <v>16954.621130147279</v>
      </c>
      <c r="P1481" s="73" t="e">
        <v>#N/A</v>
      </c>
      <c r="Q1481" s="48" t="e">
        <v>#N/A</v>
      </c>
      <c r="R1481" s="87">
        <v>739.25698498427005</v>
      </c>
      <c r="S1481" s="87">
        <v>0</v>
      </c>
      <c r="T1481" s="87">
        <v>0</v>
      </c>
      <c r="U1481" s="87">
        <v>0</v>
      </c>
      <c r="V1481" s="87">
        <v>0</v>
      </c>
      <c r="W1481" s="87">
        <f>+(S1481/100)*R1481</f>
        <v>0</v>
      </c>
      <c r="Z1481" t="e">
        <v>#N/A</v>
      </c>
      <c r="AA1481" t="e">
        <v>#N/A</v>
      </c>
    </row>
    <row r="1482" spans="1:27">
      <c r="A1482" s="51" t="s">
        <v>1757</v>
      </c>
      <c r="B1482" s="51" t="s">
        <v>8</v>
      </c>
      <c r="C1482" s="51">
        <v>5444319</v>
      </c>
      <c r="D1482" s="51" t="s">
        <v>1758</v>
      </c>
      <c r="E1482" s="80">
        <f>+IF(F1482="x",1,0)+IF(G1482="x",0.25,0)+IF(H1482="x",1,0)+IF(I1482="x",0.3,0)</f>
        <v>1</v>
      </c>
      <c r="F1482" s="85" t="s">
        <v>3212</v>
      </c>
      <c r="G1482" s="85"/>
      <c r="H1482" s="85"/>
      <c r="I1482" s="85"/>
      <c r="J1482" s="48"/>
      <c r="K1482" s="48"/>
      <c r="L1482" s="89">
        <f>+L$5*E1482</f>
        <v>1194.3324316200781</v>
      </c>
      <c r="M1482" s="89">
        <f>+M$5*E1482</f>
        <v>339.09242260294559</v>
      </c>
      <c r="N1482" s="89">
        <f>+L1482+M1482</f>
        <v>1533.4248542230237</v>
      </c>
      <c r="O1482" s="89">
        <f>+O$5*E1482</f>
        <v>16954.621130147279</v>
      </c>
      <c r="P1482" s="73" t="e">
        <v>#N/A</v>
      </c>
      <c r="Q1482" s="48" t="e">
        <v>#N/A</v>
      </c>
      <c r="R1482" s="87">
        <v>187.76209300072</v>
      </c>
      <c r="S1482" s="87">
        <v>0</v>
      </c>
      <c r="T1482" s="87">
        <v>0</v>
      </c>
      <c r="U1482" s="87">
        <v>0</v>
      </c>
      <c r="V1482" s="87">
        <v>0</v>
      </c>
      <c r="W1482" s="87">
        <f>+(S1482/100)*R1482</f>
        <v>0</v>
      </c>
      <c r="Z1482" t="e">
        <v>#N/A</v>
      </c>
      <c r="AA1482" t="e">
        <v>#N/A</v>
      </c>
    </row>
    <row r="1483" spans="1:27">
      <c r="A1483" s="51" t="s">
        <v>1759</v>
      </c>
      <c r="B1483" s="51" t="s">
        <v>8</v>
      </c>
      <c r="C1483" s="51">
        <v>5444335</v>
      </c>
      <c r="D1483" s="51" t="s">
        <v>1760</v>
      </c>
      <c r="E1483" s="80">
        <f>+IF(F1483="x",1,0)+IF(G1483="x",0.25,0)+IF(H1483="x",1,0)+IF(I1483="x",0.3,0)</f>
        <v>1</v>
      </c>
      <c r="F1483" s="85" t="s">
        <v>3212</v>
      </c>
      <c r="G1483" s="85"/>
      <c r="H1483" s="85"/>
      <c r="I1483" s="85"/>
      <c r="J1483" s="48"/>
      <c r="K1483" s="48"/>
      <c r="L1483" s="89">
        <f>+L$5*E1483</f>
        <v>1194.3324316200781</v>
      </c>
      <c r="M1483" s="89">
        <f>+M$5*E1483</f>
        <v>339.09242260294559</v>
      </c>
      <c r="N1483" s="89">
        <f>+L1483+M1483</f>
        <v>1533.4248542230237</v>
      </c>
      <c r="O1483" s="89">
        <f>+O$5*E1483</f>
        <v>16954.621130147279</v>
      </c>
      <c r="P1483" s="73" t="e">
        <v>#N/A</v>
      </c>
      <c r="Q1483" s="48" t="e">
        <v>#N/A</v>
      </c>
      <c r="R1483" s="87">
        <v>337.15211850258999</v>
      </c>
      <c r="S1483" s="87">
        <v>0</v>
      </c>
      <c r="T1483" s="87">
        <v>0</v>
      </c>
      <c r="U1483" s="87">
        <v>0</v>
      </c>
      <c r="V1483" s="87">
        <v>0</v>
      </c>
      <c r="W1483" s="87">
        <f>+(S1483/100)*R1483</f>
        <v>0</v>
      </c>
      <c r="Z1483" t="e">
        <v>#N/A</v>
      </c>
      <c r="AA1483" t="e">
        <v>#N/A</v>
      </c>
    </row>
    <row r="1484" spans="1:27">
      <c r="A1484" s="52" t="s">
        <v>1755</v>
      </c>
      <c r="B1484" s="52" t="s">
        <v>8</v>
      </c>
      <c r="C1484" s="52">
        <v>5443808</v>
      </c>
      <c r="D1484" s="52" t="s">
        <v>1756</v>
      </c>
      <c r="E1484" s="80">
        <f>+IF(F1484="x",1,0)+IF(G1484="x",0.25,0)+IF(H1484="x",1,0)+IF(I1484="x",0.3,0)</f>
        <v>1</v>
      </c>
      <c r="F1484" s="85" t="s">
        <v>3212</v>
      </c>
      <c r="G1484" s="85"/>
      <c r="H1484" s="85"/>
      <c r="I1484" s="85"/>
      <c r="J1484" s="48"/>
      <c r="K1484" s="48"/>
      <c r="L1484" s="89">
        <f>+L$5*E1484</f>
        <v>1194.3324316200781</v>
      </c>
      <c r="M1484" s="89">
        <f>+M$5*E1484</f>
        <v>339.09242260294559</v>
      </c>
      <c r="N1484" s="89">
        <f>+L1484+M1484</f>
        <v>1533.4248542230237</v>
      </c>
      <c r="O1484" s="89">
        <f>+O$5*E1484</f>
        <v>16954.621130147279</v>
      </c>
      <c r="P1484" s="73" t="e">
        <v>#N/A</v>
      </c>
      <c r="Q1484" s="48" t="e">
        <v>#N/A</v>
      </c>
      <c r="R1484" s="87">
        <v>678.29440800632995</v>
      </c>
      <c r="S1484" s="87">
        <v>1.153</v>
      </c>
      <c r="T1484" s="87">
        <v>3.6797158420085997E-2</v>
      </c>
      <c r="U1484" s="87">
        <v>4.9833867698907998E-2</v>
      </c>
      <c r="V1484" s="87">
        <v>4.3378594517708001E-2</v>
      </c>
      <c r="W1484" s="87">
        <f>+(S1484/100)*R1484</f>
        <v>7.8207345243129849</v>
      </c>
      <c r="Z1484" t="e">
        <v>#N/A</v>
      </c>
      <c r="AA1484" t="e">
        <v>#N/A</v>
      </c>
    </row>
    <row r="1485" spans="1:27">
      <c r="A1485" s="51" t="s">
        <v>1768</v>
      </c>
      <c r="B1485" s="51" t="s">
        <v>24</v>
      </c>
      <c r="C1485" s="51">
        <v>5443431</v>
      </c>
      <c r="D1485" s="51" t="s">
        <v>1769</v>
      </c>
      <c r="E1485" s="80">
        <f>+IF(F1485="x",1,0)+IF(G1485="x",0.25,0)+IF(H1485="x",1,0)+IF(I1485="x",0.3,0)</f>
        <v>1</v>
      </c>
      <c r="F1485" s="85" t="s">
        <v>3212</v>
      </c>
      <c r="G1485" s="85"/>
      <c r="H1485" s="85"/>
      <c r="I1485" s="85"/>
      <c r="J1485" s="48"/>
      <c r="K1485" s="48"/>
      <c r="L1485" s="89">
        <f>+L$5*E1485</f>
        <v>1194.3324316200781</v>
      </c>
      <c r="M1485" s="89">
        <f>+M$5*E1485</f>
        <v>339.09242260294559</v>
      </c>
      <c r="N1485" s="89">
        <f>+L1485+M1485</f>
        <v>1533.4248542230237</v>
      </c>
      <c r="O1485" s="89">
        <f>+O$5*E1485</f>
        <v>16954.621130147279</v>
      </c>
      <c r="P1485" s="73" t="e">
        <v>#N/A</v>
      </c>
      <c r="Q1485" s="48" t="e">
        <v>#N/A</v>
      </c>
      <c r="R1485" s="87">
        <v>874.94944600107999</v>
      </c>
      <c r="S1485" s="87">
        <v>0</v>
      </c>
      <c r="T1485" s="87">
        <v>0</v>
      </c>
      <c r="U1485" s="87">
        <v>0</v>
      </c>
      <c r="V1485" s="87">
        <v>0</v>
      </c>
      <c r="W1485" s="87">
        <f>+(S1485/100)*R1485</f>
        <v>0</v>
      </c>
      <c r="Z1485" t="e">
        <v>#N/A</v>
      </c>
      <c r="AA1485" t="e">
        <v>#N/A</v>
      </c>
    </row>
    <row r="1486" spans="1:27">
      <c r="A1486" s="51" t="s">
        <v>1098</v>
      </c>
      <c r="B1486" s="51" t="s">
        <v>24</v>
      </c>
      <c r="C1486" s="51">
        <v>5443244</v>
      </c>
      <c r="D1486" s="51" t="s">
        <v>1479</v>
      </c>
      <c r="E1486" s="80">
        <f>+IF(F1486="x",1,0)+IF(G1486="x",0.25,0)+IF(H1486="x",1,0)+IF(I1486="x",0.3,0)</f>
        <v>1</v>
      </c>
      <c r="F1486" s="85" t="s">
        <v>3212</v>
      </c>
      <c r="G1486" s="85"/>
      <c r="H1486" s="85"/>
      <c r="I1486" s="85"/>
      <c r="J1486" s="48"/>
      <c r="K1486" s="48"/>
      <c r="L1486" s="89">
        <f>+L$5*E1486</f>
        <v>1194.3324316200781</v>
      </c>
      <c r="M1486" s="89">
        <f>+M$5*E1486</f>
        <v>339.09242260294559</v>
      </c>
      <c r="N1486" s="89">
        <f>+L1486+M1486</f>
        <v>1533.4248542230237</v>
      </c>
      <c r="O1486" s="89">
        <f>+O$5*E1486</f>
        <v>16954.621130147279</v>
      </c>
      <c r="P1486" s="73" t="e">
        <v>#N/A</v>
      </c>
      <c r="Q1486" s="48" t="e">
        <v>#N/A</v>
      </c>
      <c r="R1486" s="87">
        <v>837.03253799308004</v>
      </c>
      <c r="S1486" s="87">
        <v>0</v>
      </c>
      <c r="T1486" s="87">
        <v>0</v>
      </c>
      <c r="U1486" s="87">
        <v>0</v>
      </c>
      <c r="V1486" s="87">
        <v>0</v>
      </c>
      <c r="W1486" s="87">
        <f>+(S1486/100)*R1486</f>
        <v>0</v>
      </c>
      <c r="Z1486" t="e">
        <v>#N/A</v>
      </c>
      <c r="AA1486" t="e">
        <v>#N/A</v>
      </c>
    </row>
    <row r="1487" spans="1:27">
      <c r="A1487" s="51" t="s">
        <v>2503</v>
      </c>
      <c r="B1487" s="51" t="s">
        <v>24</v>
      </c>
      <c r="C1487" s="51">
        <v>5443243</v>
      </c>
      <c r="D1487" s="51" t="s">
        <v>2504</v>
      </c>
      <c r="E1487" s="80">
        <f>+IF(F1487="x",1,0)+IF(G1487="x",0.25,0)+IF(H1487="x",1,0)+IF(I1487="x",0.3,0)</f>
        <v>1</v>
      </c>
      <c r="F1487" s="85" t="s">
        <v>3212</v>
      </c>
      <c r="G1487" s="85"/>
      <c r="H1487" s="85"/>
      <c r="I1487" s="85"/>
      <c r="J1487" s="48"/>
      <c r="K1487" s="48"/>
      <c r="L1487" s="89">
        <f>+L$5*E1487</f>
        <v>1194.3324316200781</v>
      </c>
      <c r="M1487" s="89">
        <f>+M$5*E1487</f>
        <v>339.09242260294559</v>
      </c>
      <c r="N1487" s="89">
        <f>+L1487+M1487</f>
        <v>1533.4248542230237</v>
      </c>
      <c r="O1487" s="89">
        <f>+O$5*E1487</f>
        <v>16954.621130147279</v>
      </c>
      <c r="P1487" s="73" t="e">
        <v>#N/A</v>
      </c>
      <c r="Q1487" s="48" t="e">
        <v>#N/A</v>
      </c>
      <c r="R1487" s="87">
        <v>409.54755948915999</v>
      </c>
      <c r="S1487" s="87">
        <v>0</v>
      </c>
      <c r="T1487" s="87">
        <v>0</v>
      </c>
      <c r="U1487" s="87">
        <v>0</v>
      </c>
      <c r="V1487" s="87">
        <v>0</v>
      </c>
      <c r="W1487" s="87">
        <f>+(S1487/100)*R1487</f>
        <v>0</v>
      </c>
      <c r="Z1487" t="e">
        <v>#N/A</v>
      </c>
      <c r="AA1487" t="e">
        <v>#N/A</v>
      </c>
    </row>
    <row r="1488" spans="1:27">
      <c r="A1488" s="51" t="s">
        <v>1485</v>
      </c>
      <c r="B1488" s="51" t="s">
        <v>24</v>
      </c>
      <c r="C1488" s="51">
        <v>5443239</v>
      </c>
      <c r="D1488" s="51" t="s">
        <v>1486</v>
      </c>
      <c r="E1488" s="80">
        <f>+IF(F1488="x",1,0)+IF(G1488="x",0.25,0)+IF(H1488="x",1,0)+IF(I1488="x",0.3,0)</f>
        <v>1</v>
      </c>
      <c r="F1488" s="85" t="s">
        <v>3212</v>
      </c>
      <c r="G1488" s="85"/>
      <c r="H1488" s="85"/>
      <c r="I1488" s="85"/>
      <c r="J1488" s="48"/>
      <c r="K1488" s="48"/>
      <c r="L1488" s="89">
        <f>+L$5*E1488</f>
        <v>1194.3324316200781</v>
      </c>
      <c r="M1488" s="89">
        <f>+M$5*E1488</f>
        <v>339.09242260294559</v>
      </c>
      <c r="N1488" s="89">
        <f>+L1488+M1488</f>
        <v>1533.4248542230237</v>
      </c>
      <c r="O1488" s="89">
        <f>+O$5*E1488</f>
        <v>16954.621130147279</v>
      </c>
      <c r="P1488" s="73" t="e">
        <v>#N/A</v>
      </c>
      <c r="Q1488" s="48" t="e">
        <v>#N/A</v>
      </c>
      <c r="R1488" s="87">
        <v>259.28149650073999</v>
      </c>
      <c r="S1488" s="87">
        <v>0</v>
      </c>
      <c r="T1488" s="87">
        <v>0</v>
      </c>
      <c r="U1488" s="87">
        <v>0</v>
      </c>
      <c r="V1488" s="87">
        <v>0</v>
      </c>
      <c r="W1488" s="87">
        <f>+(S1488/100)*R1488</f>
        <v>0</v>
      </c>
      <c r="Z1488" t="e">
        <v>#N/A</v>
      </c>
      <c r="AA1488" t="e">
        <v>#N/A</v>
      </c>
    </row>
    <row r="1489" spans="1:27">
      <c r="A1489" s="51" t="s">
        <v>1661</v>
      </c>
      <c r="B1489" s="51" t="s">
        <v>24</v>
      </c>
      <c r="C1489" s="51">
        <v>5443258</v>
      </c>
      <c r="D1489" s="51" t="s">
        <v>1795</v>
      </c>
      <c r="E1489" s="80">
        <f>+IF(F1489="x",1,0)+IF(G1489="x",0.25,0)+IF(H1489="x",1,0)+IF(I1489="x",0.3,0)</f>
        <v>1</v>
      </c>
      <c r="F1489" s="85" t="s">
        <v>3212</v>
      </c>
      <c r="G1489" s="85"/>
      <c r="H1489" s="85"/>
      <c r="I1489" s="85"/>
      <c r="J1489" s="48"/>
      <c r="K1489" s="48"/>
      <c r="L1489" s="89">
        <f>+L$5*E1489</f>
        <v>1194.3324316200781</v>
      </c>
      <c r="M1489" s="89">
        <f>+M$5*E1489</f>
        <v>339.09242260294559</v>
      </c>
      <c r="N1489" s="89">
        <f>+L1489+M1489</f>
        <v>1533.4248542230237</v>
      </c>
      <c r="O1489" s="89">
        <f>+O$5*E1489</f>
        <v>16954.621130147279</v>
      </c>
      <c r="P1489" s="73" t="s">
        <v>3213</v>
      </c>
      <c r="Q1489" s="48" t="s">
        <v>3228</v>
      </c>
      <c r="R1489" s="87">
        <v>116.66472600002</v>
      </c>
      <c r="S1489" s="87">
        <v>0</v>
      </c>
      <c r="T1489" s="87">
        <v>0</v>
      </c>
      <c r="U1489" s="87">
        <v>0</v>
      </c>
      <c r="V1489" s="87">
        <v>0</v>
      </c>
      <c r="W1489" s="87">
        <f>+(S1489/100)*R1489</f>
        <v>0</v>
      </c>
      <c r="Z1489" t="e">
        <v>#N/A</v>
      </c>
      <c r="AA1489" t="e">
        <v>#N/A</v>
      </c>
    </row>
    <row r="1490" spans="1:27">
      <c r="A1490" s="51" t="s">
        <v>1770</v>
      </c>
      <c r="B1490" s="51" t="s">
        <v>24</v>
      </c>
      <c r="C1490" s="51">
        <v>5443440</v>
      </c>
      <c r="D1490" s="51" t="s">
        <v>1771</v>
      </c>
      <c r="E1490" s="80">
        <f>+IF(F1490="x",1,0)+IF(G1490="x",0.25,0)+IF(H1490="x",1,0)+IF(I1490="x",0.3,0)</f>
        <v>1</v>
      </c>
      <c r="F1490" s="85" t="s">
        <v>3212</v>
      </c>
      <c r="G1490" s="85"/>
      <c r="H1490" s="85"/>
      <c r="I1490" s="85"/>
      <c r="J1490" s="48"/>
      <c r="K1490" s="48"/>
      <c r="L1490" s="89">
        <f>+L$5*E1490</f>
        <v>1194.3324316200781</v>
      </c>
      <c r="M1490" s="89">
        <f>+M$5*E1490</f>
        <v>339.09242260294559</v>
      </c>
      <c r="N1490" s="89">
        <f>+L1490+M1490</f>
        <v>1533.4248542230237</v>
      </c>
      <c r="O1490" s="89">
        <f>+O$5*E1490</f>
        <v>16954.621130147279</v>
      </c>
      <c r="P1490" s="73" t="e">
        <v>#N/A</v>
      </c>
      <c r="Q1490" s="48" t="e">
        <v>#N/A</v>
      </c>
      <c r="R1490" s="87">
        <v>1269.3707579893</v>
      </c>
      <c r="S1490" s="87">
        <v>0</v>
      </c>
      <c r="T1490" s="87">
        <v>0</v>
      </c>
      <c r="U1490" s="87">
        <v>0</v>
      </c>
      <c r="V1490" s="87">
        <v>0</v>
      </c>
      <c r="W1490" s="87">
        <f>+(S1490/100)*R1490</f>
        <v>0</v>
      </c>
      <c r="Z1490" t="e">
        <v>#N/A</v>
      </c>
      <c r="AA1490" t="e">
        <v>#N/A</v>
      </c>
    </row>
    <row r="1491" spans="1:27">
      <c r="A1491" s="51" t="s">
        <v>1772</v>
      </c>
      <c r="B1491" s="51" t="s">
        <v>24</v>
      </c>
      <c r="C1491" s="51">
        <v>5443256</v>
      </c>
      <c r="D1491" s="51" t="s">
        <v>1773</v>
      </c>
      <c r="E1491" s="80">
        <f>+IF(F1491="x",1,0)+IF(G1491="x",0.25,0)+IF(H1491="x",1,0)+IF(I1491="x",0.3,0)</f>
        <v>1</v>
      </c>
      <c r="F1491" s="85" t="s">
        <v>3212</v>
      </c>
      <c r="G1491" s="85"/>
      <c r="H1491" s="85"/>
      <c r="I1491" s="85"/>
      <c r="J1491" s="48"/>
      <c r="K1491" s="48"/>
      <c r="L1491" s="89">
        <f>+L$5*E1491</f>
        <v>1194.3324316200781</v>
      </c>
      <c r="M1491" s="89">
        <f>+M$5*E1491</f>
        <v>339.09242260294559</v>
      </c>
      <c r="N1491" s="89">
        <f>+L1491+M1491</f>
        <v>1533.4248542230237</v>
      </c>
      <c r="O1491" s="89">
        <f>+O$5*E1491</f>
        <v>16954.621130147279</v>
      </c>
      <c r="P1491" s="73" t="e">
        <v>#N/A</v>
      </c>
      <c r="Q1491" s="48" t="e">
        <v>#N/A</v>
      </c>
      <c r="R1491" s="87">
        <v>570.64378499830002</v>
      </c>
      <c r="S1491" s="87">
        <v>0</v>
      </c>
      <c r="T1491" s="87">
        <v>0</v>
      </c>
      <c r="U1491" s="87">
        <v>0</v>
      </c>
      <c r="V1491" s="87">
        <v>0</v>
      </c>
      <c r="W1491" s="87">
        <f>+(S1491/100)*R1491</f>
        <v>0</v>
      </c>
      <c r="Z1491" t="e">
        <v>#N/A</v>
      </c>
      <c r="AA1491" t="e">
        <v>#N/A</v>
      </c>
    </row>
    <row r="1492" spans="1:27">
      <c r="A1492" s="51" t="s">
        <v>1774</v>
      </c>
      <c r="B1492" s="51" t="s">
        <v>24</v>
      </c>
      <c r="C1492" s="51">
        <v>5443252</v>
      </c>
      <c r="D1492" s="51" t="s">
        <v>1775</v>
      </c>
      <c r="E1492" s="80">
        <f>+IF(F1492="x",1,0)+IF(G1492="x",0.25,0)+IF(H1492="x",1,0)+IF(I1492="x",0.3,0)</f>
        <v>1</v>
      </c>
      <c r="F1492" s="85" t="s">
        <v>3212</v>
      </c>
      <c r="G1492" s="85"/>
      <c r="H1492" s="85"/>
      <c r="I1492" s="85"/>
      <c r="J1492" s="48"/>
      <c r="K1492" s="48"/>
      <c r="L1492" s="89">
        <f>+L$5*E1492</f>
        <v>1194.3324316200781</v>
      </c>
      <c r="M1492" s="89">
        <f>+M$5*E1492</f>
        <v>339.09242260294559</v>
      </c>
      <c r="N1492" s="89">
        <f>+L1492+M1492</f>
        <v>1533.4248542230237</v>
      </c>
      <c r="O1492" s="89">
        <f>+O$5*E1492</f>
        <v>16954.621130147279</v>
      </c>
      <c r="P1492" s="73" t="e">
        <v>#N/A</v>
      </c>
      <c r="Q1492" s="48" t="e">
        <v>#N/A</v>
      </c>
      <c r="R1492" s="87">
        <v>232.06030249537</v>
      </c>
      <c r="S1492" s="87">
        <v>0</v>
      </c>
      <c r="T1492" s="87">
        <v>0</v>
      </c>
      <c r="U1492" s="87">
        <v>0</v>
      </c>
      <c r="V1492" s="87">
        <v>0</v>
      </c>
      <c r="W1492" s="87">
        <f>+(S1492/100)*R1492</f>
        <v>0</v>
      </c>
      <c r="Z1492" t="e">
        <v>#N/A</v>
      </c>
      <c r="AA1492" t="e">
        <v>#N/A</v>
      </c>
    </row>
    <row r="1493" spans="1:27">
      <c r="A1493" s="61" t="s">
        <v>1778</v>
      </c>
      <c r="B1493" s="61" t="s">
        <v>24</v>
      </c>
      <c r="C1493" s="61">
        <v>5443248</v>
      </c>
      <c r="D1493" s="61" t="s">
        <v>1777</v>
      </c>
      <c r="E1493" s="80">
        <f>+IF(F1493="x",1,0)+IF(G1493="x",0.25,0)+IF(H1493="x",1,0)+IF(I1493="x",0.3,0)+J1493+K1493</f>
        <v>1</v>
      </c>
      <c r="F1493" s="80" t="s">
        <v>3212</v>
      </c>
      <c r="G1493" s="85"/>
      <c r="H1493" s="85"/>
      <c r="I1493" s="85"/>
      <c r="J1493" s="48"/>
      <c r="K1493" s="48"/>
      <c r="L1493" s="89">
        <f>+L$5*E1493</f>
        <v>1194.3324316200781</v>
      </c>
      <c r="M1493" s="89">
        <f>+M$5*E1493</f>
        <v>339.09242260294559</v>
      </c>
      <c r="N1493" s="89">
        <f>+L1493+M1493</f>
        <v>1533.4248542230237</v>
      </c>
      <c r="O1493" s="89">
        <f>+O$5*E1493</f>
        <v>16954.621130147279</v>
      </c>
      <c r="P1493" s="72"/>
      <c r="Q1493" s="48"/>
      <c r="R1493" s="87">
        <v>109.11470299774</v>
      </c>
      <c r="S1493" s="87">
        <v>0</v>
      </c>
      <c r="T1493" s="87">
        <v>0</v>
      </c>
      <c r="U1493" s="87">
        <v>0</v>
      </c>
      <c r="V1493" s="87">
        <v>0</v>
      </c>
      <c r="W1493" s="87">
        <v>0</v>
      </c>
      <c r="Z1493" t="e">
        <v>#N/A</v>
      </c>
      <c r="AA1493" t="e">
        <v>#N/A</v>
      </c>
    </row>
    <row r="1494" spans="1:27">
      <c r="A1494" s="51" t="s">
        <v>1776</v>
      </c>
      <c r="B1494" s="51" t="s">
        <v>24</v>
      </c>
      <c r="C1494" s="51">
        <v>5443246</v>
      </c>
      <c r="D1494" s="51" t="s">
        <v>1777</v>
      </c>
      <c r="E1494" s="80">
        <f>+IF(F1494="x",1,0)+IF(G1494="x",0.25,0)+IF(H1494="x",1,0)+IF(I1494="x",0.3,0)</f>
        <v>1</v>
      </c>
      <c r="F1494" s="85" t="s">
        <v>3212</v>
      </c>
      <c r="G1494" s="85"/>
      <c r="H1494" s="85"/>
      <c r="I1494" s="85"/>
      <c r="J1494" s="48"/>
      <c r="K1494" s="48"/>
      <c r="L1494" s="89">
        <f>+L$5*E1494</f>
        <v>1194.3324316200781</v>
      </c>
      <c r="M1494" s="89">
        <f>+M$5*E1494</f>
        <v>339.09242260294559</v>
      </c>
      <c r="N1494" s="89">
        <f>+L1494+M1494</f>
        <v>1533.4248542230237</v>
      </c>
      <c r="O1494" s="89">
        <f>+O$5*E1494</f>
        <v>16954.621130147279</v>
      </c>
      <c r="P1494" s="73" t="e">
        <v>#N/A</v>
      </c>
      <c r="Q1494" s="48" t="e">
        <v>#N/A</v>
      </c>
      <c r="R1494" s="87">
        <v>109.86763150317</v>
      </c>
      <c r="S1494" s="87">
        <v>0</v>
      </c>
      <c r="T1494" s="87">
        <v>0</v>
      </c>
      <c r="U1494" s="87">
        <v>0</v>
      </c>
      <c r="V1494" s="87">
        <v>0</v>
      </c>
      <c r="W1494" s="87">
        <f>+(S1494/100)*R1494</f>
        <v>0</v>
      </c>
      <c r="Z1494" t="e">
        <v>#N/A</v>
      </c>
      <c r="AA1494" t="e">
        <v>#N/A</v>
      </c>
    </row>
    <row r="1495" spans="1:27">
      <c r="A1495" s="52" t="s">
        <v>1779</v>
      </c>
      <c r="B1495" s="52" t="s">
        <v>8</v>
      </c>
      <c r="C1495" s="52">
        <v>5444207</v>
      </c>
      <c r="D1495" s="52" t="s">
        <v>1780</v>
      </c>
      <c r="E1495" s="80">
        <f>+IF(F1495="x",1,0)+IF(G1495="x",0.25,0)+IF(H1495="x",1,0)+IF(I1495="x",0.3,0)</f>
        <v>2.25</v>
      </c>
      <c r="F1495" s="80" t="s">
        <v>3212</v>
      </c>
      <c r="G1495" s="80" t="s">
        <v>3212</v>
      </c>
      <c r="H1495" s="80" t="s">
        <v>3212</v>
      </c>
      <c r="I1495" s="85"/>
      <c r="J1495" s="48"/>
      <c r="K1495" s="48"/>
      <c r="L1495" s="89">
        <f>+L$5*E1495</f>
        <v>2687.2479711451756</v>
      </c>
      <c r="M1495" s="89">
        <f>+M$5*E1495</f>
        <v>762.95795085662758</v>
      </c>
      <c r="N1495" s="89">
        <f>+L1495+M1495</f>
        <v>3450.2059220018032</v>
      </c>
      <c r="O1495" s="89">
        <f>+O$5*E1495</f>
        <v>38147.897542831379</v>
      </c>
      <c r="P1495" s="73">
        <v>0.53</v>
      </c>
      <c r="Q1495" s="48" t="s">
        <v>3228</v>
      </c>
      <c r="R1495" s="87">
        <v>1141.8538955099</v>
      </c>
      <c r="S1495" s="87">
        <v>100</v>
      </c>
      <c r="T1495" s="87">
        <v>1.8635133504868</v>
      </c>
      <c r="U1495" s="87">
        <v>2.0698928833007999</v>
      </c>
      <c r="V1495" s="87">
        <v>1.9727351268133</v>
      </c>
      <c r="W1495" s="87">
        <f>+(S1495/100)*R1495</f>
        <v>1141.8538955099</v>
      </c>
      <c r="Z1495" t="e">
        <v>#N/A</v>
      </c>
      <c r="AA1495" t="e">
        <v>#N/A</v>
      </c>
    </row>
    <row r="1496" spans="1:27">
      <c r="A1496" s="52" t="s">
        <v>1793</v>
      </c>
      <c r="B1496" s="52" t="s">
        <v>8</v>
      </c>
      <c r="C1496" s="52">
        <v>5444199</v>
      </c>
      <c r="D1496" s="52" t="s">
        <v>1794</v>
      </c>
      <c r="E1496" s="80">
        <f>+IF(F1496="x",1,0)+IF(G1496="x",0.25,0)+IF(H1496="x",1,0)+IF(I1496="x",0.3,0)</f>
        <v>2.25</v>
      </c>
      <c r="F1496" s="80" t="s">
        <v>3212</v>
      </c>
      <c r="G1496" s="80" t="s">
        <v>3212</v>
      </c>
      <c r="H1496" s="80" t="s">
        <v>3212</v>
      </c>
      <c r="I1496" s="85"/>
      <c r="J1496" s="48"/>
      <c r="K1496" s="48"/>
      <c r="L1496" s="89">
        <f>+L$5*E1496</f>
        <v>2687.2479711451756</v>
      </c>
      <c r="M1496" s="89">
        <f>+M$5*E1496</f>
        <v>762.95795085662758</v>
      </c>
      <c r="N1496" s="89">
        <f>+L1496+M1496</f>
        <v>3450.2059220018032</v>
      </c>
      <c r="O1496" s="89">
        <f>+O$5*E1496</f>
        <v>38147.897542831379</v>
      </c>
      <c r="P1496" s="73">
        <v>0.77400000000000002</v>
      </c>
      <c r="Q1496" s="48" t="s">
        <v>3228</v>
      </c>
      <c r="R1496" s="87">
        <v>825.81380998824</v>
      </c>
      <c r="S1496" s="87">
        <v>100</v>
      </c>
      <c r="T1496" s="87">
        <v>1.6040407419205001</v>
      </c>
      <c r="U1496" s="87">
        <v>1.8496354818344001</v>
      </c>
      <c r="V1496" s="87">
        <v>1.6845436930166</v>
      </c>
      <c r="W1496" s="87">
        <f>+(S1496/100)*R1496</f>
        <v>825.81380998824</v>
      </c>
      <c r="Z1496" t="e">
        <v>#N/A</v>
      </c>
      <c r="AA1496" t="e">
        <v>#N/A</v>
      </c>
    </row>
    <row r="1497" spans="1:27">
      <c r="A1497" s="52" t="s">
        <v>1781</v>
      </c>
      <c r="B1497" s="52" t="s">
        <v>8</v>
      </c>
      <c r="C1497" s="52">
        <v>5444195</v>
      </c>
      <c r="D1497" s="52" t="s">
        <v>1782</v>
      </c>
      <c r="E1497" s="80">
        <f>+IF(F1497="x",1,0)+IF(G1497="x",0.25,0)+IF(H1497="x",1,0)+IF(I1497="x",0.3,0)</f>
        <v>2.25</v>
      </c>
      <c r="F1497" s="80" t="s">
        <v>3212</v>
      </c>
      <c r="G1497" s="80" t="s">
        <v>3212</v>
      </c>
      <c r="H1497" s="80" t="s">
        <v>3212</v>
      </c>
      <c r="I1497" s="85"/>
      <c r="J1497" s="48"/>
      <c r="K1497" s="48"/>
      <c r="L1497" s="89">
        <f>+L$5*E1497</f>
        <v>2687.2479711451756</v>
      </c>
      <c r="M1497" s="89">
        <f>+M$5*E1497</f>
        <v>762.95795085662758</v>
      </c>
      <c r="N1497" s="89">
        <f>+L1497+M1497</f>
        <v>3450.2059220018032</v>
      </c>
      <c r="O1497" s="89">
        <f>+O$5*E1497</f>
        <v>38147.897542831379</v>
      </c>
      <c r="P1497" s="73">
        <v>0.95499999999999996</v>
      </c>
      <c r="Q1497" s="48" t="s">
        <v>3228</v>
      </c>
      <c r="R1497" s="87">
        <v>860.49124949697</v>
      </c>
      <c r="S1497" s="87">
        <v>100</v>
      </c>
      <c r="T1497" s="87">
        <v>1.4969084262848</v>
      </c>
      <c r="U1497" s="87">
        <v>1.8131537437439</v>
      </c>
      <c r="V1497" s="87">
        <v>1.6124860420823</v>
      </c>
      <c r="W1497" s="87">
        <f>+(S1497/100)*R1497</f>
        <v>860.49124949697</v>
      </c>
      <c r="Z1497" t="e">
        <v>#N/A</v>
      </c>
      <c r="AA1497" t="e">
        <v>#N/A</v>
      </c>
    </row>
    <row r="1498" spans="1:27">
      <c r="A1498" s="52" t="s">
        <v>1783</v>
      </c>
      <c r="B1498" s="52" t="s">
        <v>8</v>
      </c>
      <c r="C1498" s="52">
        <v>5444206</v>
      </c>
      <c r="D1498" s="52" t="s">
        <v>1784</v>
      </c>
      <c r="E1498" s="80">
        <f>+IF(F1498="x",1,0)+IF(G1498="x",0.25,0)+IF(H1498="x",1,0)+IF(I1498="x",0.3,0)</f>
        <v>2.25</v>
      </c>
      <c r="F1498" s="80" t="s">
        <v>3212</v>
      </c>
      <c r="G1498" s="80" t="s">
        <v>3212</v>
      </c>
      <c r="H1498" s="80" t="s">
        <v>3212</v>
      </c>
      <c r="I1498" s="85"/>
      <c r="J1498" s="48"/>
      <c r="K1498" s="48"/>
      <c r="L1498" s="89">
        <f>+L$5*E1498</f>
        <v>2687.2479711451756</v>
      </c>
      <c r="M1498" s="89">
        <f>+M$5*E1498</f>
        <v>762.95795085662758</v>
      </c>
      <c r="N1498" s="89">
        <f>+L1498+M1498</f>
        <v>3450.2059220018032</v>
      </c>
      <c r="O1498" s="89">
        <f>+O$5*E1498</f>
        <v>38147.897542831379</v>
      </c>
      <c r="P1498" s="73">
        <v>0.59699999999999998</v>
      </c>
      <c r="Q1498" s="48" t="s">
        <v>3228</v>
      </c>
      <c r="R1498" s="87">
        <v>1047.9140450026</v>
      </c>
      <c r="S1498" s="87">
        <v>100</v>
      </c>
      <c r="T1498" s="87">
        <v>1.8609900474548</v>
      </c>
      <c r="U1498" s="87">
        <v>2.0747289657593</v>
      </c>
      <c r="V1498" s="87">
        <v>1.9443041768513001</v>
      </c>
      <c r="W1498" s="87">
        <f>+(S1498/100)*R1498</f>
        <v>1047.9140450026</v>
      </c>
      <c r="Z1498" t="e">
        <v>#N/A</v>
      </c>
      <c r="AA1498" t="e">
        <v>#N/A</v>
      </c>
    </row>
    <row r="1499" spans="1:27">
      <c r="A1499" s="52" t="s">
        <v>1785</v>
      </c>
      <c r="B1499" s="52" t="s">
        <v>8</v>
      </c>
      <c r="C1499" s="52">
        <v>5444196</v>
      </c>
      <c r="D1499" s="52" t="s">
        <v>1786</v>
      </c>
      <c r="E1499" s="80">
        <f>+IF(F1499="x",1,0)+IF(G1499="x",0.25,0)+IF(H1499="x",1,0)+IF(I1499="x",0.3,0)</f>
        <v>2.25</v>
      </c>
      <c r="F1499" s="80" t="s">
        <v>3212</v>
      </c>
      <c r="G1499" s="80" t="s">
        <v>3212</v>
      </c>
      <c r="H1499" s="80" t="s">
        <v>3212</v>
      </c>
      <c r="I1499" s="85"/>
      <c r="J1499" s="48"/>
      <c r="K1499" s="48"/>
      <c r="L1499" s="89">
        <f>+L$5*E1499</f>
        <v>2687.2479711451756</v>
      </c>
      <c r="M1499" s="89">
        <f>+M$5*E1499</f>
        <v>762.95795085662758</v>
      </c>
      <c r="N1499" s="89">
        <f>+L1499+M1499</f>
        <v>3450.2059220018032</v>
      </c>
      <c r="O1499" s="89">
        <f>+O$5*E1499</f>
        <v>38147.897542831379</v>
      </c>
      <c r="P1499" s="73">
        <v>0.83599999999999997</v>
      </c>
      <c r="Q1499" s="48" t="s">
        <v>3228</v>
      </c>
      <c r="R1499" s="87">
        <v>864.95092250112998</v>
      </c>
      <c r="S1499" s="87">
        <v>100</v>
      </c>
      <c r="T1499" s="87">
        <v>1.5700821876526001</v>
      </c>
      <c r="U1499" s="87">
        <v>1.8674032688141</v>
      </c>
      <c r="V1499" s="87">
        <v>1.7053654090626</v>
      </c>
      <c r="W1499" s="87">
        <f>+(S1499/100)*R1499</f>
        <v>864.95092250112998</v>
      </c>
      <c r="Z1499" t="e">
        <v>#N/A</v>
      </c>
      <c r="AA1499" t="e">
        <v>#N/A</v>
      </c>
    </row>
    <row r="1500" spans="1:27">
      <c r="A1500" s="52" t="s">
        <v>1787</v>
      </c>
      <c r="B1500" s="52" t="s">
        <v>8</v>
      </c>
      <c r="C1500" s="52">
        <v>5444205</v>
      </c>
      <c r="D1500" s="52" t="s">
        <v>1788</v>
      </c>
      <c r="E1500" s="80">
        <f>+IF(F1500="x",1,0)+IF(G1500="x",0.25,0)+IF(H1500="x",1,0)+IF(I1500="x",0.3,0)</f>
        <v>2.25</v>
      </c>
      <c r="F1500" s="80" t="s">
        <v>3212</v>
      </c>
      <c r="G1500" s="80" t="s">
        <v>3212</v>
      </c>
      <c r="H1500" s="80" t="s">
        <v>3212</v>
      </c>
      <c r="I1500" s="85"/>
      <c r="J1500" s="48"/>
      <c r="K1500" s="48"/>
      <c r="L1500" s="89">
        <f>+L$5*E1500</f>
        <v>2687.2479711451756</v>
      </c>
      <c r="M1500" s="89">
        <f>+M$5*E1500</f>
        <v>762.95795085662758</v>
      </c>
      <c r="N1500" s="89">
        <f>+L1500+M1500</f>
        <v>3450.2059220018032</v>
      </c>
      <c r="O1500" s="89">
        <f>+O$5*E1500</f>
        <v>38147.897542831379</v>
      </c>
      <c r="P1500" s="128">
        <v>0.55600000000000005</v>
      </c>
      <c r="Q1500" s="48" t="s">
        <v>3228</v>
      </c>
      <c r="R1500" s="87">
        <v>958.27701400298997</v>
      </c>
      <c r="S1500" s="87">
        <v>100</v>
      </c>
      <c r="T1500" s="87">
        <v>1.8423812389373999</v>
      </c>
      <c r="U1500" s="87">
        <v>2.0068118572235001</v>
      </c>
      <c r="V1500" s="87">
        <v>1.9248644800796999</v>
      </c>
      <c r="W1500" s="87">
        <f>+(S1500/100)*R1500</f>
        <v>958.27701400298997</v>
      </c>
      <c r="Z1500" t="e">
        <v>#N/A</v>
      </c>
      <c r="AA1500" t="e">
        <v>#N/A</v>
      </c>
    </row>
    <row r="1501" spans="1:27">
      <c r="A1501" s="52" t="s">
        <v>1789</v>
      </c>
      <c r="B1501" s="52" t="s">
        <v>8</v>
      </c>
      <c r="C1501" s="52">
        <v>5444197</v>
      </c>
      <c r="D1501" s="52" t="s">
        <v>1790</v>
      </c>
      <c r="E1501" s="80">
        <f>+IF(F1501="x",1,0)+IF(G1501="x",0.25,0)+IF(H1501="x",1,0)+IF(I1501="x",0.3,0)</f>
        <v>2.25</v>
      </c>
      <c r="F1501" s="80" t="s">
        <v>3212</v>
      </c>
      <c r="G1501" s="80" t="s">
        <v>3212</v>
      </c>
      <c r="H1501" s="80" t="s">
        <v>3212</v>
      </c>
      <c r="I1501" s="85"/>
      <c r="J1501" s="48"/>
      <c r="K1501" s="48"/>
      <c r="L1501" s="89">
        <f>+L$5*E1501</f>
        <v>2687.2479711451756</v>
      </c>
      <c r="M1501" s="89">
        <f>+M$5*E1501</f>
        <v>762.95795085662758</v>
      </c>
      <c r="N1501" s="89">
        <f>+L1501+M1501</f>
        <v>3450.2059220018032</v>
      </c>
      <c r="O1501" s="89">
        <f>+O$5*E1501</f>
        <v>38147.897542831379</v>
      </c>
      <c r="P1501" s="128">
        <v>0.59499999999999997</v>
      </c>
      <c r="Q1501" s="48" t="s">
        <v>3228</v>
      </c>
      <c r="R1501" s="87">
        <v>864.73697850884002</v>
      </c>
      <c r="S1501" s="87">
        <v>100</v>
      </c>
      <c r="T1501" s="87">
        <v>1.6793172359466999</v>
      </c>
      <c r="U1501" s="87">
        <v>1.8923202753067001</v>
      </c>
      <c r="V1501" s="87">
        <v>1.8098823161441</v>
      </c>
      <c r="W1501" s="87">
        <f>+(S1501/100)*R1501</f>
        <v>864.73697850884002</v>
      </c>
      <c r="Z1501" t="e">
        <v>#N/A</v>
      </c>
      <c r="AA1501" t="e">
        <v>#N/A</v>
      </c>
    </row>
    <row r="1502" spans="1:27">
      <c r="A1502" s="52" t="s">
        <v>1791</v>
      </c>
      <c r="B1502" s="52" t="s">
        <v>8</v>
      </c>
      <c r="C1502" s="52">
        <v>5444198</v>
      </c>
      <c r="D1502" s="52" t="s">
        <v>1792</v>
      </c>
      <c r="E1502" s="80">
        <f>+IF(F1502="x",1,0)+IF(G1502="x",0.25,0)+IF(H1502="x",1,0)+IF(I1502="x",0.3,0)</f>
        <v>2.25</v>
      </c>
      <c r="F1502" s="80" t="s">
        <v>3212</v>
      </c>
      <c r="G1502" s="80" t="s">
        <v>3212</v>
      </c>
      <c r="H1502" s="80" t="s">
        <v>3212</v>
      </c>
      <c r="I1502" s="85"/>
      <c r="J1502" s="48"/>
      <c r="K1502" s="48"/>
      <c r="L1502" s="89">
        <f>+L$5*E1502</f>
        <v>2687.2479711451756</v>
      </c>
      <c r="M1502" s="89">
        <f>+M$5*E1502</f>
        <v>762.95795085662758</v>
      </c>
      <c r="N1502" s="89">
        <f>+L1502+M1502</f>
        <v>3450.2059220018032</v>
      </c>
      <c r="O1502" s="89">
        <f>+O$5*E1502</f>
        <v>38147.897542831379</v>
      </c>
      <c r="P1502" s="73">
        <v>0.73</v>
      </c>
      <c r="Q1502" s="48" t="s">
        <v>3228</v>
      </c>
      <c r="R1502" s="87">
        <v>864.91333799661004</v>
      </c>
      <c r="S1502" s="87">
        <v>100</v>
      </c>
      <c r="T1502" s="87">
        <v>1.6569235324860001</v>
      </c>
      <c r="U1502" s="87">
        <v>1.8765499591827</v>
      </c>
      <c r="V1502" s="87">
        <v>1.7502052699818</v>
      </c>
      <c r="W1502" s="87">
        <f>+(S1502/100)*R1502</f>
        <v>864.91333799661004</v>
      </c>
      <c r="Z1502" t="e">
        <v>#N/A</v>
      </c>
      <c r="AA1502" t="e">
        <v>#N/A</v>
      </c>
    </row>
    <row r="1503" spans="1:27">
      <c r="A1503" s="49" t="s">
        <v>1796</v>
      </c>
      <c r="B1503" s="49" t="s">
        <v>64</v>
      </c>
      <c r="C1503" s="49">
        <v>8173306</v>
      </c>
      <c r="D1503" s="49" t="s">
        <v>1797</v>
      </c>
      <c r="E1503" s="126">
        <f>+IF(F1503="x",1,0)+IF(G1503="x",0.25,0)+IF(H1503="x",1,0)+IF(I1503="x",0.3,0)+J1503</f>
        <v>1.3620053972490473</v>
      </c>
      <c r="F1503" s="85" t="s">
        <v>3212</v>
      </c>
      <c r="G1503" s="85"/>
      <c r="H1503" s="85"/>
      <c r="I1503" s="85"/>
      <c r="J1503" s="48">
        <f>0.75*(W1503/10000)</f>
        <v>0.36200539724904746</v>
      </c>
      <c r="K1503" s="48"/>
      <c r="L1503" s="89">
        <f>+L$5*E1503</f>
        <v>1626.6872179761251</v>
      </c>
      <c r="M1503" s="89">
        <f>+M$5*E1503</f>
        <v>461.84570975146676</v>
      </c>
      <c r="N1503" s="89">
        <f>+L1503+M1503</f>
        <v>2088.5329277275919</v>
      </c>
      <c r="O1503" s="89">
        <f>+O$5*E1503</f>
        <v>23092.285487573339</v>
      </c>
      <c r="P1503" s="72"/>
      <c r="Q1503" s="48"/>
      <c r="R1503" s="87">
        <v>4826.7386299868003</v>
      </c>
      <c r="S1503" s="87">
        <v>100</v>
      </c>
      <c r="T1503" s="87">
        <v>2.3147516250610001</v>
      </c>
      <c r="U1503" s="87">
        <v>2.9313669204711998</v>
      </c>
      <c r="V1503" s="87">
        <v>2.8160828338153001</v>
      </c>
      <c r="W1503" s="87">
        <v>4826.7386299872996</v>
      </c>
      <c r="Z1503" t="e">
        <v>#N/A</v>
      </c>
      <c r="AA1503" t="e">
        <v>#N/A</v>
      </c>
    </row>
    <row r="1504" spans="1:27">
      <c r="A1504" s="49" t="s">
        <v>1798</v>
      </c>
      <c r="B1504" s="49" t="s">
        <v>64</v>
      </c>
      <c r="C1504" s="49">
        <v>1332049</v>
      </c>
      <c r="D1504" s="49" t="s">
        <v>1799</v>
      </c>
      <c r="E1504" s="126">
        <f>+IF(F1504="x",1,0)+IF(G1504="x",0.25,0)+IF(H1504="x",1,0)+IF(I1504="x",0.3,0)+J1504</f>
        <v>1.5611642722057151</v>
      </c>
      <c r="F1504" s="80" t="s">
        <v>3212</v>
      </c>
      <c r="G1504" s="85"/>
      <c r="H1504" s="85"/>
      <c r="I1504" s="85"/>
      <c r="J1504" s="48">
        <f>0.75*(W1504/10000)</f>
        <v>0.56116427220571496</v>
      </c>
      <c r="K1504" s="48"/>
      <c r="L1504" s="89">
        <f>+L$5*E1504</f>
        <v>1864.5491213818411</v>
      </c>
      <c r="M1504" s="89">
        <f>+M$5*E1504</f>
        <v>529.37897514340034</v>
      </c>
      <c r="N1504" s="89">
        <f>+L1504+M1504</f>
        <v>2393.9280965252415</v>
      </c>
      <c r="O1504" s="89">
        <f>+O$5*E1504</f>
        <v>26468.948757170016</v>
      </c>
      <c r="P1504" s="72"/>
      <c r="Q1504" s="48"/>
      <c r="R1504" s="87">
        <v>7482.1902960478001</v>
      </c>
      <c r="S1504" s="87">
        <v>100</v>
      </c>
      <c r="T1504" s="87">
        <v>1.6063537597655999</v>
      </c>
      <c r="U1504" s="87">
        <v>2.8118286132813002</v>
      </c>
      <c r="V1504" s="87">
        <v>2.2262844227251</v>
      </c>
      <c r="W1504" s="87">
        <v>7482.1902960762</v>
      </c>
      <c r="Z1504" t="e">
        <v>#N/A</v>
      </c>
      <c r="AA1504" t="e">
        <v>#N/A</v>
      </c>
    </row>
    <row r="1505" spans="1:27">
      <c r="A1505" s="51" t="s">
        <v>1807</v>
      </c>
      <c r="B1505" s="51" t="s">
        <v>24</v>
      </c>
      <c r="C1505" s="51">
        <v>5443262</v>
      </c>
      <c r="D1505" s="51" t="s">
        <v>1808</v>
      </c>
      <c r="E1505" s="80">
        <f>+IF(F1505="x",1,0)+IF(G1505="x",0.25,0)+IF(H1505="x",1,0)+IF(I1505="x",0.3,0)</f>
        <v>1</v>
      </c>
      <c r="F1505" s="85" t="s">
        <v>3212</v>
      </c>
      <c r="G1505" s="85"/>
      <c r="H1505" s="85"/>
      <c r="I1505" s="85"/>
      <c r="J1505" s="48"/>
      <c r="K1505" s="48"/>
      <c r="L1505" s="89">
        <f>+L$5*E1505</f>
        <v>1194.3324316200781</v>
      </c>
      <c r="M1505" s="89">
        <f>+M$5*E1505</f>
        <v>339.09242260294559</v>
      </c>
      <c r="N1505" s="89">
        <f>+L1505+M1505</f>
        <v>1533.4248542230237</v>
      </c>
      <c r="O1505" s="89">
        <f>+O$5*E1505</f>
        <v>16954.621130147279</v>
      </c>
      <c r="P1505" s="73" t="e">
        <v>#N/A</v>
      </c>
      <c r="Q1505" s="48" t="e">
        <v>#N/A</v>
      </c>
      <c r="R1505" s="87">
        <v>233.25182349606001</v>
      </c>
      <c r="S1505" s="87">
        <v>0</v>
      </c>
      <c r="T1505" s="87">
        <v>0</v>
      </c>
      <c r="U1505" s="87">
        <v>0</v>
      </c>
      <c r="V1505" s="87">
        <v>0</v>
      </c>
      <c r="W1505" s="87">
        <f>+(S1505/100)*R1505</f>
        <v>0</v>
      </c>
      <c r="Z1505" t="e">
        <v>#N/A</v>
      </c>
      <c r="AA1505" t="e">
        <v>#N/A</v>
      </c>
    </row>
    <row r="1506" spans="1:27">
      <c r="A1506" s="61" t="s">
        <v>1810</v>
      </c>
      <c r="B1506" s="61" t="s">
        <v>24</v>
      </c>
      <c r="C1506" s="61">
        <v>5443279</v>
      </c>
      <c r="D1506" s="61" t="s">
        <v>1809</v>
      </c>
      <c r="E1506" s="80">
        <f>+IF(F1506="x",1,0)+IF(G1506="x",0.25,0)+IF(H1506="x",1,0)+IF(I1506="x",0.3,0)+J1506+K1506</f>
        <v>1</v>
      </c>
      <c r="F1506" s="80" t="s">
        <v>3212</v>
      </c>
      <c r="G1506" s="85"/>
      <c r="H1506" s="85"/>
      <c r="I1506" s="85"/>
      <c r="J1506" s="48"/>
      <c r="K1506" s="48"/>
      <c r="L1506" s="89">
        <f>+L$5*E1506</f>
        <v>1194.3324316200781</v>
      </c>
      <c r="M1506" s="89">
        <f>+M$5*E1506</f>
        <v>339.09242260294559</v>
      </c>
      <c r="N1506" s="89">
        <f>+L1506+M1506</f>
        <v>1533.4248542230237</v>
      </c>
      <c r="O1506" s="89">
        <f>+O$5*E1506</f>
        <v>16954.621130147279</v>
      </c>
      <c r="P1506" s="72"/>
      <c r="Q1506" s="48"/>
      <c r="R1506" s="87">
        <v>169.33191300389001</v>
      </c>
      <c r="S1506" s="87">
        <v>0</v>
      </c>
      <c r="T1506" s="87">
        <v>0</v>
      </c>
      <c r="U1506" s="87">
        <v>0</v>
      </c>
      <c r="V1506" s="87">
        <v>0</v>
      </c>
      <c r="W1506" s="87">
        <v>0</v>
      </c>
      <c r="Z1506" t="e">
        <v>#N/A</v>
      </c>
      <c r="AA1506" t="e">
        <v>#N/A</v>
      </c>
    </row>
    <row r="1507" spans="1:27">
      <c r="A1507" s="51" t="s">
        <v>720</v>
      </c>
      <c r="B1507" s="51" t="s">
        <v>24</v>
      </c>
      <c r="C1507" s="51">
        <v>5443261</v>
      </c>
      <c r="D1507" s="51" t="s">
        <v>1809</v>
      </c>
      <c r="E1507" s="80">
        <f>+IF(F1507="x",1,0)+IF(G1507="x",0.25,0)+IF(H1507="x",1,0)+IF(I1507="x",0.3,0)</f>
        <v>1</v>
      </c>
      <c r="F1507" s="85" t="s">
        <v>3212</v>
      </c>
      <c r="G1507" s="85"/>
      <c r="H1507" s="85"/>
      <c r="I1507" s="85"/>
      <c r="J1507" s="48"/>
      <c r="K1507" s="48"/>
      <c r="L1507" s="89">
        <f>+L$5*E1507</f>
        <v>1194.3324316200781</v>
      </c>
      <c r="M1507" s="89">
        <f>+M$5*E1507</f>
        <v>339.09242260294559</v>
      </c>
      <c r="N1507" s="89">
        <f>+L1507+M1507</f>
        <v>1533.4248542230237</v>
      </c>
      <c r="O1507" s="89">
        <f>+O$5*E1507</f>
        <v>16954.621130147279</v>
      </c>
      <c r="P1507" s="73" t="e">
        <v>#N/A</v>
      </c>
      <c r="Q1507" s="48" t="e">
        <v>#N/A</v>
      </c>
      <c r="R1507" s="87">
        <v>324.0107954998</v>
      </c>
      <c r="S1507" s="87">
        <v>0</v>
      </c>
      <c r="T1507" s="87">
        <v>0</v>
      </c>
      <c r="U1507" s="87">
        <v>0</v>
      </c>
      <c r="V1507" s="87">
        <v>0</v>
      </c>
      <c r="W1507" s="87">
        <f>+(S1507/100)*R1507</f>
        <v>0</v>
      </c>
      <c r="Z1507" t="e">
        <v>#N/A</v>
      </c>
      <c r="AA1507" t="e">
        <v>#N/A</v>
      </c>
    </row>
    <row r="1508" spans="1:27">
      <c r="A1508" s="51" t="s">
        <v>1811</v>
      </c>
      <c r="B1508" s="51" t="s">
        <v>24</v>
      </c>
      <c r="C1508" s="51">
        <v>5443260</v>
      </c>
      <c r="D1508" s="51" t="s">
        <v>1812</v>
      </c>
      <c r="E1508" s="80">
        <f>+IF(F1508="x",1,0)+IF(G1508="x",0.25,0)+IF(H1508="x",1,0)+IF(I1508="x",0.3,0)</f>
        <v>1</v>
      </c>
      <c r="F1508" s="85" t="s">
        <v>3212</v>
      </c>
      <c r="G1508" s="85"/>
      <c r="H1508" s="85"/>
      <c r="I1508" s="85"/>
      <c r="J1508" s="48"/>
      <c r="K1508" s="48"/>
      <c r="L1508" s="89">
        <f>+L$5*E1508</f>
        <v>1194.3324316200781</v>
      </c>
      <c r="M1508" s="89">
        <f>+M$5*E1508</f>
        <v>339.09242260294559</v>
      </c>
      <c r="N1508" s="89">
        <f>+L1508+M1508</f>
        <v>1533.4248542230237</v>
      </c>
      <c r="O1508" s="89">
        <f>+O$5*E1508</f>
        <v>16954.621130147279</v>
      </c>
      <c r="P1508" s="73" t="e">
        <v>#N/A</v>
      </c>
      <c r="Q1508" s="48" t="e">
        <v>#N/A</v>
      </c>
      <c r="R1508" s="87">
        <v>97.699818001541004</v>
      </c>
      <c r="S1508" s="87">
        <v>0</v>
      </c>
      <c r="T1508" s="87">
        <v>0</v>
      </c>
      <c r="U1508" s="87">
        <v>0</v>
      </c>
      <c r="V1508" s="87">
        <v>0</v>
      </c>
      <c r="W1508" s="87">
        <f>+(S1508/100)*R1508</f>
        <v>0</v>
      </c>
      <c r="Z1508" t="e">
        <v>#N/A</v>
      </c>
      <c r="AA1508" t="e">
        <v>#N/A</v>
      </c>
    </row>
    <row r="1509" spans="1:27">
      <c r="A1509" s="51" t="s">
        <v>1813</v>
      </c>
      <c r="B1509" s="51" t="s">
        <v>24</v>
      </c>
      <c r="C1509" s="51">
        <v>5443259</v>
      </c>
      <c r="D1509" s="51" t="s">
        <v>1814</v>
      </c>
      <c r="E1509" s="80">
        <f>+IF(F1509="x",1,0)+IF(G1509="x",0.25,0)+IF(H1509="x",1,0)+IF(I1509="x",0.3,0)</f>
        <v>1</v>
      </c>
      <c r="F1509" s="85" t="s">
        <v>3212</v>
      </c>
      <c r="G1509" s="85"/>
      <c r="H1509" s="85"/>
      <c r="I1509" s="85"/>
      <c r="J1509" s="48"/>
      <c r="K1509" s="48"/>
      <c r="L1509" s="89">
        <f>+L$5*E1509</f>
        <v>1194.3324316200781</v>
      </c>
      <c r="M1509" s="89">
        <f>+M$5*E1509</f>
        <v>339.09242260294559</v>
      </c>
      <c r="N1509" s="89">
        <f>+L1509+M1509</f>
        <v>1533.4248542230237</v>
      </c>
      <c r="O1509" s="89">
        <f>+O$5*E1509</f>
        <v>16954.621130147279</v>
      </c>
      <c r="P1509" s="73" t="e">
        <v>#N/A</v>
      </c>
      <c r="Q1509" s="48" t="e">
        <v>#N/A</v>
      </c>
      <c r="R1509" s="87">
        <v>284.00198349839002</v>
      </c>
      <c r="S1509" s="87">
        <v>0</v>
      </c>
      <c r="T1509" s="87">
        <v>0</v>
      </c>
      <c r="U1509" s="87">
        <v>0</v>
      </c>
      <c r="V1509" s="87">
        <v>0</v>
      </c>
      <c r="W1509" s="87">
        <f>+(S1509/100)*R1509</f>
        <v>0</v>
      </c>
      <c r="Z1509" t="e">
        <v>#N/A</v>
      </c>
      <c r="AA1509" t="e">
        <v>#N/A</v>
      </c>
    </row>
    <row r="1510" spans="1:27">
      <c r="A1510" s="51" t="s">
        <v>1641</v>
      </c>
      <c r="B1510" s="51" t="s">
        <v>24</v>
      </c>
      <c r="C1510" s="51">
        <v>5443266</v>
      </c>
      <c r="D1510" s="51" t="s">
        <v>1800</v>
      </c>
      <c r="E1510" s="80">
        <f>+IF(F1510="x",1,0)+IF(G1510="x",0.25,0)+IF(H1510="x",1,0)+IF(I1510="x",0.3,0)</f>
        <v>1</v>
      </c>
      <c r="F1510" s="85" t="s">
        <v>3212</v>
      </c>
      <c r="G1510" s="85"/>
      <c r="H1510" s="85"/>
      <c r="I1510" s="85"/>
      <c r="J1510" s="48"/>
      <c r="K1510" s="48"/>
      <c r="L1510" s="89">
        <f>+L$5*E1510</f>
        <v>1194.3324316200781</v>
      </c>
      <c r="M1510" s="89">
        <f>+M$5*E1510</f>
        <v>339.09242260294559</v>
      </c>
      <c r="N1510" s="89">
        <f>+L1510+M1510</f>
        <v>1533.4248542230237</v>
      </c>
      <c r="O1510" s="89">
        <f>+O$5*E1510</f>
        <v>16954.621130147279</v>
      </c>
      <c r="P1510" s="73" t="e">
        <v>#N/A</v>
      </c>
      <c r="Q1510" s="48" t="e">
        <v>#N/A</v>
      </c>
      <c r="R1510" s="87">
        <v>146.25171799981001</v>
      </c>
      <c r="S1510" s="87">
        <v>0</v>
      </c>
      <c r="T1510" s="87">
        <v>0</v>
      </c>
      <c r="U1510" s="87">
        <v>0</v>
      </c>
      <c r="V1510" s="87">
        <v>0</v>
      </c>
      <c r="W1510" s="87">
        <f>+(S1510/100)*R1510</f>
        <v>0</v>
      </c>
      <c r="Z1510" t="e">
        <v>#N/A</v>
      </c>
      <c r="AA1510" t="e">
        <v>#N/A</v>
      </c>
    </row>
    <row r="1511" spans="1:27">
      <c r="A1511" s="51" t="s">
        <v>167</v>
      </c>
      <c r="B1511" s="51" t="s">
        <v>24</v>
      </c>
      <c r="C1511" s="51">
        <v>5443265</v>
      </c>
      <c r="D1511" s="51" t="s">
        <v>1801</v>
      </c>
      <c r="E1511" s="80">
        <f>+IF(F1511="x",1,0)+IF(G1511="x",0.25,0)+IF(H1511="x",1,0)+IF(I1511="x",0.3,0)</f>
        <v>1</v>
      </c>
      <c r="F1511" s="85" t="s">
        <v>3212</v>
      </c>
      <c r="G1511" s="85"/>
      <c r="H1511" s="85"/>
      <c r="I1511" s="85"/>
      <c r="J1511" s="48"/>
      <c r="K1511" s="48"/>
      <c r="L1511" s="89">
        <f>+L$5*E1511</f>
        <v>1194.3324316200781</v>
      </c>
      <c r="M1511" s="89">
        <f>+M$5*E1511</f>
        <v>339.09242260294559</v>
      </c>
      <c r="N1511" s="89">
        <f>+L1511+M1511</f>
        <v>1533.4248542230237</v>
      </c>
      <c r="O1511" s="89">
        <f>+O$5*E1511</f>
        <v>16954.621130147279</v>
      </c>
      <c r="P1511" s="73" t="e">
        <v>#N/A</v>
      </c>
      <c r="Q1511" s="48" t="e">
        <v>#N/A</v>
      </c>
      <c r="R1511" s="87">
        <v>390.63841400099</v>
      </c>
      <c r="S1511" s="87">
        <v>0</v>
      </c>
      <c r="T1511" s="87">
        <v>0</v>
      </c>
      <c r="U1511" s="87">
        <v>0</v>
      </c>
      <c r="V1511" s="87">
        <v>0</v>
      </c>
      <c r="W1511" s="87">
        <f>+(S1511/100)*R1511</f>
        <v>0</v>
      </c>
      <c r="Z1511" t="e">
        <v>#N/A</v>
      </c>
      <c r="AA1511" t="e">
        <v>#N/A</v>
      </c>
    </row>
    <row r="1512" spans="1:27">
      <c r="A1512" s="51" t="s">
        <v>2711</v>
      </c>
      <c r="B1512" s="51" t="s">
        <v>24</v>
      </c>
      <c r="C1512" s="51">
        <v>5443291</v>
      </c>
      <c r="D1512" s="51" t="s">
        <v>2712</v>
      </c>
      <c r="E1512" s="80">
        <f>+IF(F1512="x",1,0)+IF(G1512="x",0.25,0)+IF(H1512="x",1,0)+IF(I1512="x",0.3,0)</f>
        <v>1</v>
      </c>
      <c r="F1512" s="85" t="s">
        <v>3212</v>
      </c>
      <c r="G1512" s="85"/>
      <c r="H1512" s="85"/>
      <c r="I1512" s="85"/>
      <c r="J1512" s="48"/>
      <c r="K1512" s="48"/>
      <c r="L1512" s="89">
        <f>+L$5*E1512</f>
        <v>1194.3324316200781</v>
      </c>
      <c r="M1512" s="89">
        <f>+M$5*E1512</f>
        <v>339.09242260294559</v>
      </c>
      <c r="N1512" s="89">
        <f>+L1512+M1512</f>
        <v>1533.4248542230237</v>
      </c>
      <c r="O1512" s="89">
        <f>+O$5*E1512</f>
        <v>16954.621130147279</v>
      </c>
      <c r="P1512" s="73" t="e">
        <v>#N/A</v>
      </c>
      <c r="Q1512" s="48" t="e">
        <v>#N/A</v>
      </c>
      <c r="R1512" s="87">
        <v>300.16004249251</v>
      </c>
      <c r="S1512" s="87">
        <v>0</v>
      </c>
      <c r="T1512" s="87">
        <v>0</v>
      </c>
      <c r="U1512" s="87">
        <v>0</v>
      </c>
      <c r="V1512" s="87">
        <v>0</v>
      </c>
      <c r="W1512" s="87">
        <f>+(S1512/100)*R1512</f>
        <v>0</v>
      </c>
      <c r="Z1512" t="e">
        <v>#N/A</v>
      </c>
      <c r="AA1512" t="e">
        <v>#N/A</v>
      </c>
    </row>
    <row r="1513" spans="1:27">
      <c r="A1513" s="51" t="s">
        <v>1802</v>
      </c>
      <c r="B1513" s="51" t="s">
        <v>24</v>
      </c>
      <c r="C1513" s="51">
        <v>5443264</v>
      </c>
      <c r="D1513" s="51" t="s">
        <v>1803</v>
      </c>
      <c r="E1513" s="80">
        <f>+IF(F1513="x",1,0)+IF(G1513="x",0.25,0)+IF(H1513="x",1,0)+IF(I1513="x",0.3,0)</f>
        <v>1</v>
      </c>
      <c r="F1513" s="85" t="s">
        <v>3212</v>
      </c>
      <c r="G1513" s="85"/>
      <c r="H1513" s="85"/>
      <c r="I1513" s="85"/>
      <c r="J1513" s="48"/>
      <c r="K1513" s="48"/>
      <c r="L1513" s="89">
        <f>+L$5*E1513</f>
        <v>1194.3324316200781</v>
      </c>
      <c r="M1513" s="89">
        <f>+M$5*E1513</f>
        <v>339.09242260294559</v>
      </c>
      <c r="N1513" s="89">
        <f>+L1513+M1513</f>
        <v>1533.4248542230237</v>
      </c>
      <c r="O1513" s="89">
        <f>+O$5*E1513</f>
        <v>16954.621130147279</v>
      </c>
      <c r="P1513" s="73" t="e">
        <v>#N/A</v>
      </c>
      <c r="Q1513" s="48" t="e">
        <v>#N/A</v>
      </c>
      <c r="R1513" s="87">
        <v>132.83398249948999</v>
      </c>
      <c r="S1513" s="87">
        <v>0</v>
      </c>
      <c r="T1513" s="87">
        <v>0</v>
      </c>
      <c r="U1513" s="87">
        <v>0</v>
      </c>
      <c r="V1513" s="87">
        <v>0</v>
      </c>
      <c r="W1513" s="87">
        <f>+(S1513/100)*R1513</f>
        <v>0</v>
      </c>
      <c r="Z1513" t="e">
        <v>#N/A</v>
      </c>
      <c r="AA1513" t="e">
        <v>#N/A</v>
      </c>
    </row>
    <row r="1514" spans="1:27">
      <c r="A1514" s="51" t="s">
        <v>1495</v>
      </c>
      <c r="B1514" s="51" t="s">
        <v>24</v>
      </c>
      <c r="C1514" s="51">
        <v>5443285</v>
      </c>
      <c r="D1514" s="51" t="s">
        <v>1804</v>
      </c>
      <c r="E1514" s="80">
        <f>+IF(F1514="x",1,0)+IF(G1514="x",0.25,0)+IF(H1514="x",1,0)+IF(I1514="x",0.3,0)</f>
        <v>1</v>
      </c>
      <c r="F1514" s="85" t="s">
        <v>3212</v>
      </c>
      <c r="G1514" s="85"/>
      <c r="H1514" s="85"/>
      <c r="I1514" s="85"/>
      <c r="J1514" s="48"/>
      <c r="K1514" s="48"/>
      <c r="L1514" s="89">
        <f>+L$5*E1514</f>
        <v>1194.3324316200781</v>
      </c>
      <c r="M1514" s="89">
        <f>+M$5*E1514</f>
        <v>339.09242260294559</v>
      </c>
      <c r="N1514" s="89">
        <f>+L1514+M1514</f>
        <v>1533.4248542230237</v>
      </c>
      <c r="O1514" s="89">
        <f>+O$5*E1514</f>
        <v>16954.621130147279</v>
      </c>
      <c r="P1514" s="73" t="e">
        <v>#N/A</v>
      </c>
      <c r="Q1514" s="48" t="e">
        <v>#N/A</v>
      </c>
      <c r="R1514" s="87">
        <v>240.90206150604999</v>
      </c>
      <c r="S1514" s="87">
        <v>0</v>
      </c>
      <c r="T1514" s="87">
        <v>0</v>
      </c>
      <c r="U1514" s="87">
        <v>0</v>
      </c>
      <c r="V1514" s="87">
        <v>0</v>
      </c>
      <c r="W1514" s="87">
        <f>+(S1514/100)*R1514</f>
        <v>0</v>
      </c>
      <c r="Z1514" t="e">
        <v>#N/A</v>
      </c>
      <c r="AA1514" t="e">
        <v>#N/A</v>
      </c>
    </row>
    <row r="1515" spans="1:27">
      <c r="A1515" s="51" t="s">
        <v>200</v>
      </c>
      <c r="B1515" s="51" t="s">
        <v>24</v>
      </c>
      <c r="C1515" s="51">
        <v>5443284</v>
      </c>
      <c r="D1515" s="51" t="s">
        <v>1806</v>
      </c>
      <c r="E1515" s="80">
        <f>+IF(F1515="x",1,0)+IF(G1515="x",0.25,0)+IF(H1515="x",1,0)+IF(I1515="x",0.3,0)</f>
        <v>1</v>
      </c>
      <c r="F1515" s="85" t="s">
        <v>3212</v>
      </c>
      <c r="G1515" s="85"/>
      <c r="H1515" s="85"/>
      <c r="I1515" s="85"/>
      <c r="J1515" s="48"/>
      <c r="K1515" s="48"/>
      <c r="L1515" s="89">
        <f>+L$5*E1515</f>
        <v>1194.3324316200781</v>
      </c>
      <c r="M1515" s="89">
        <f>+M$5*E1515</f>
        <v>339.09242260294559</v>
      </c>
      <c r="N1515" s="89">
        <f>+L1515+M1515</f>
        <v>1533.4248542230237</v>
      </c>
      <c r="O1515" s="89">
        <f>+O$5*E1515</f>
        <v>16954.621130147279</v>
      </c>
      <c r="P1515" s="73" t="e">
        <v>#N/A</v>
      </c>
      <c r="Q1515" s="48" t="e">
        <v>#N/A</v>
      </c>
      <c r="R1515" s="87">
        <v>302.88258249594003</v>
      </c>
      <c r="S1515" s="87">
        <v>0</v>
      </c>
      <c r="T1515" s="87">
        <v>0</v>
      </c>
      <c r="U1515" s="87">
        <v>0</v>
      </c>
      <c r="V1515" s="87">
        <v>0</v>
      </c>
      <c r="W1515" s="87">
        <f>+(S1515/100)*R1515</f>
        <v>0</v>
      </c>
      <c r="Z1515" t="e">
        <v>#N/A</v>
      </c>
      <c r="AA1515" t="e">
        <v>#N/A</v>
      </c>
    </row>
    <row r="1516" spans="1:27">
      <c r="A1516" s="51" t="s">
        <v>1648</v>
      </c>
      <c r="B1516" s="51" t="s">
        <v>24</v>
      </c>
      <c r="C1516" s="51">
        <v>5443283</v>
      </c>
      <c r="D1516" s="51" t="s">
        <v>1815</v>
      </c>
      <c r="E1516" s="80">
        <f>+IF(F1516="x",1,0)+IF(G1516="x",0.25,0)+IF(H1516="x",1,0)+IF(I1516="x",0.3,0)</f>
        <v>1</v>
      </c>
      <c r="F1516" s="85" t="s">
        <v>3212</v>
      </c>
      <c r="G1516" s="85"/>
      <c r="H1516" s="85"/>
      <c r="I1516" s="85"/>
      <c r="J1516" s="48"/>
      <c r="K1516" s="48"/>
      <c r="L1516" s="89">
        <f>+L$5*E1516</f>
        <v>1194.3324316200781</v>
      </c>
      <c r="M1516" s="89">
        <f>+M$5*E1516</f>
        <v>339.09242260294559</v>
      </c>
      <c r="N1516" s="89">
        <f>+L1516+M1516</f>
        <v>1533.4248542230237</v>
      </c>
      <c r="O1516" s="89">
        <f>+O$5*E1516</f>
        <v>16954.621130147279</v>
      </c>
      <c r="P1516" s="73" t="e">
        <v>#N/A</v>
      </c>
      <c r="Q1516" s="48" t="e">
        <v>#N/A</v>
      </c>
      <c r="R1516" s="87">
        <v>145.52103700169999</v>
      </c>
      <c r="S1516" s="87">
        <v>0</v>
      </c>
      <c r="T1516" s="87">
        <v>0</v>
      </c>
      <c r="U1516" s="87">
        <v>0</v>
      </c>
      <c r="V1516" s="87">
        <v>0</v>
      </c>
      <c r="W1516" s="87">
        <f>+(S1516/100)*R1516</f>
        <v>0</v>
      </c>
      <c r="Z1516" t="e">
        <v>#N/A</v>
      </c>
      <c r="AA1516" t="e">
        <v>#N/A</v>
      </c>
    </row>
    <row r="1517" spans="1:27">
      <c r="A1517" s="51" t="s">
        <v>1830</v>
      </c>
      <c r="B1517" s="51" t="s">
        <v>24</v>
      </c>
      <c r="C1517" s="51">
        <v>5443414</v>
      </c>
      <c r="D1517" s="51" t="s">
        <v>1831</v>
      </c>
      <c r="E1517" s="80">
        <f>+IF(F1517="x",1,0)+IF(G1517="x",0.25,0)+IF(H1517="x",1,0)+IF(I1517="x",0.3,0)</f>
        <v>1</v>
      </c>
      <c r="F1517" s="85" t="s">
        <v>3212</v>
      </c>
      <c r="G1517" s="85"/>
      <c r="H1517" s="85"/>
      <c r="I1517" s="85"/>
      <c r="J1517" s="48"/>
      <c r="K1517" s="48"/>
      <c r="L1517" s="89">
        <f>+L$5*E1517</f>
        <v>1194.3324316200781</v>
      </c>
      <c r="M1517" s="89">
        <f>+M$5*E1517</f>
        <v>339.09242260294559</v>
      </c>
      <c r="N1517" s="89">
        <f>+L1517+M1517</f>
        <v>1533.4248542230237</v>
      </c>
      <c r="O1517" s="89">
        <f>+O$5*E1517</f>
        <v>16954.621130147279</v>
      </c>
      <c r="P1517" s="73" t="e">
        <v>#N/A</v>
      </c>
      <c r="Q1517" s="48" t="e">
        <v>#N/A</v>
      </c>
      <c r="R1517" s="87">
        <v>74.347507496457993</v>
      </c>
      <c r="S1517" s="87">
        <v>0</v>
      </c>
      <c r="T1517" s="87">
        <v>0</v>
      </c>
      <c r="U1517" s="87">
        <v>0</v>
      </c>
      <c r="V1517" s="87">
        <v>0</v>
      </c>
      <c r="W1517" s="87">
        <f>+(S1517/100)*R1517</f>
        <v>0</v>
      </c>
      <c r="Z1517" t="e">
        <v>#N/A</v>
      </c>
      <c r="AA1517" t="e">
        <v>#N/A</v>
      </c>
    </row>
    <row r="1518" spans="1:27">
      <c r="A1518" s="51" t="s">
        <v>1832</v>
      </c>
      <c r="B1518" s="51" t="s">
        <v>24</v>
      </c>
      <c r="C1518" s="51">
        <v>5443337</v>
      </c>
      <c r="D1518" s="51" t="s">
        <v>1833</v>
      </c>
      <c r="E1518" s="80">
        <f>+IF(F1518="x",1,0)+IF(G1518="x",0.25,0)+IF(H1518="x",1,0)+IF(I1518="x",0.3,0)</f>
        <v>1</v>
      </c>
      <c r="F1518" s="85" t="s">
        <v>3212</v>
      </c>
      <c r="G1518" s="85"/>
      <c r="H1518" s="85"/>
      <c r="I1518" s="85"/>
      <c r="J1518" s="48"/>
      <c r="K1518" s="48"/>
      <c r="L1518" s="89">
        <f>+L$5*E1518</f>
        <v>1194.3324316200781</v>
      </c>
      <c r="M1518" s="89">
        <f>+M$5*E1518</f>
        <v>339.09242260294559</v>
      </c>
      <c r="N1518" s="89">
        <f>+L1518+M1518</f>
        <v>1533.4248542230237</v>
      </c>
      <c r="O1518" s="89">
        <f>+O$5*E1518</f>
        <v>16954.621130147279</v>
      </c>
      <c r="P1518" s="73" t="e">
        <v>#N/A</v>
      </c>
      <c r="Q1518" s="48" t="e">
        <v>#N/A</v>
      </c>
      <c r="R1518" s="87">
        <v>435.88450948718003</v>
      </c>
      <c r="S1518" s="87">
        <v>0</v>
      </c>
      <c r="T1518" s="87">
        <v>0</v>
      </c>
      <c r="U1518" s="87">
        <v>0</v>
      </c>
      <c r="V1518" s="87">
        <v>0</v>
      </c>
      <c r="W1518" s="87">
        <f>+(S1518/100)*R1518</f>
        <v>0</v>
      </c>
      <c r="Z1518" t="e">
        <v>#N/A</v>
      </c>
      <c r="AA1518" t="e">
        <v>#N/A</v>
      </c>
    </row>
    <row r="1519" spans="1:27">
      <c r="A1519" s="51" t="s">
        <v>1834</v>
      </c>
      <c r="B1519" s="51" t="s">
        <v>24</v>
      </c>
      <c r="C1519" s="51">
        <v>5443411</v>
      </c>
      <c r="D1519" s="51" t="s">
        <v>1835</v>
      </c>
      <c r="E1519" s="80">
        <f>+IF(F1519="x",1,0)+IF(G1519="x",0.25,0)+IF(H1519="x",1,0)+IF(I1519="x",0.3,0)</f>
        <v>1</v>
      </c>
      <c r="F1519" s="85" t="s">
        <v>3212</v>
      </c>
      <c r="G1519" s="85"/>
      <c r="H1519" s="85"/>
      <c r="I1519" s="85"/>
      <c r="J1519" s="48"/>
      <c r="K1519" s="48"/>
      <c r="L1519" s="89">
        <f>+L$5*E1519</f>
        <v>1194.3324316200781</v>
      </c>
      <c r="M1519" s="89">
        <f>+M$5*E1519</f>
        <v>339.09242260294559</v>
      </c>
      <c r="N1519" s="89">
        <f>+L1519+M1519</f>
        <v>1533.4248542230237</v>
      </c>
      <c r="O1519" s="89">
        <f>+O$5*E1519</f>
        <v>16954.621130147279</v>
      </c>
      <c r="P1519" s="128" t="e">
        <v>#N/A</v>
      </c>
      <c r="Q1519" s="48" t="e">
        <v>#N/A</v>
      </c>
      <c r="R1519" s="87">
        <v>448.08716949823003</v>
      </c>
      <c r="S1519" s="87">
        <v>0</v>
      </c>
      <c r="T1519" s="87">
        <v>0</v>
      </c>
      <c r="U1519" s="87">
        <v>0</v>
      </c>
      <c r="V1519" s="87">
        <v>0</v>
      </c>
      <c r="W1519" s="87">
        <f>+(S1519/100)*R1519</f>
        <v>0</v>
      </c>
      <c r="Z1519" t="e">
        <v>#N/A</v>
      </c>
      <c r="AA1519" t="e">
        <v>#N/A</v>
      </c>
    </row>
    <row r="1520" spans="1:27">
      <c r="A1520" s="51" t="s">
        <v>1836</v>
      </c>
      <c r="B1520" s="51" t="s">
        <v>24</v>
      </c>
      <c r="C1520" s="51">
        <v>5443336</v>
      </c>
      <c r="D1520" s="51" t="s">
        <v>1837</v>
      </c>
      <c r="E1520" s="80">
        <f>+IF(F1520="x",1,0)+IF(G1520="x",0.25,0)+IF(H1520="x",1,0)+IF(I1520="x",0.3,0)</f>
        <v>1</v>
      </c>
      <c r="F1520" s="85" t="s">
        <v>3212</v>
      </c>
      <c r="G1520" s="85"/>
      <c r="H1520" s="85"/>
      <c r="I1520" s="85"/>
      <c r="J1520" s="48"/>
      <c r="K1520" s="48"/>
      <c r="L1520" s="89">
        <f>+L$5*E1520</f>
        <v>1194.3324316200781</v>
      </c>
      <c r="M1520" s="89">
        <f>+M$5*E1520</f>
        <v>339.09242260294559</v>
      </c>
      <c r="N1520" s="89">
        <f>+L1520+M1520</f>
        <v>1533.4248542230237</v>
      </c>
      <c r="O1520" s="89">
        <f>+O$5*E1520</f>
        <v>16954.621130147279</v>
      </c>
      <c r="P1520" s="73" t="e">
        <v>#N/A</v>
      </c>
      <c r="Q1520" s="48" t="e">
        <v>#N/A</v>
      </c>
      <c r="R1520" s="87">
        <v>1104.3878530128</v>
      </c>
      <c r="S1520" s="87">
        <v>0</v>
      </c>
      <c r="T1520" s="87">
        <v>0</v>
      </c>
      <c r="U1520" s="87">
        <v>0</v>
      </c>
      <c r="V1520" s="87">
        <v>0</v>
      </c>
      <c r="W1520" s="87">
        <f>+(S1520/100)*R1520</f>
        <v>0</v>
      </c>
      <c r="Z1520" t="e">
        <v>#N/A</v>
      </c>
      <c r="AA1520" t="e">
        <v>#N/A</v>
      </c>
    </row>
    <row r="1521" spans="1:27">
      <c r="A1521" s="51" t="s">
        <v>1838</v>
      </c>
      <c r="B1521" s="51" t="s">
        <v>24</v>
      </c>
      <c r="C1521" s="51">
        <v>5443409</v>
      </c>
      <c r="D1521" s="51" t="s">
        <v>1839</v>
      </c>
      <c r="E1521" s="80">
        <f>+IF(F1521="x",1,0)+IF(G1521="x",0.25,0)+IF(H1521="x",1,0)+IF(I1521="x",0.3,0)</f>
        <v>1</v>
      </c>
      <c r="F1521" s="85" t="s">
        <v>3212</v>
      </c>
      <c r="G1521" s="85"/>
      <c r="H1521" s="85"/>
      <c r="I1521" s="85"/>
      <c r="J1521" s="48"/>
      <c r="K1521" s="48"/>
      <c r="L1521" s="89">
        <f>+L$5*E1521</f>
        <v>1194.3324316200781</v>
      </c>
      <c r="M1521" s="89">
        <f>+M$5*E1521</f>
        <v>339.09242260294559</v>
      </c>
      <c r="N1521" s="89">
        <f>+L1521+M1521</f>
        <v>1533.4248542230237</v>
      </c>
      <c r="O1521" s="89">
        <f>+O$5*E1521</f>
        <v>16954.621130147279</v>
      </c>
      <c r="P1521" s="73" t="e">
        <v>#N/A</v>
      </c>
      <c r="Q1521" s="48" t="e">
        <v>#N/A</v>
      </c>
      <c r="R1521" s="87">
        <v>494.63185250434998</v>
      </c>
      <c r="S1521" s="87">
        <v>0</v>
      </c>
      <c r="T1521" s="87">
        <v>0</v>
      </c>
      <c r="U1521" s="87">
        <v>0</v>
      </c>
      <c r="V1521" s="87">
        <v>0</v>
      </c>
      <c r="W1521" s="87">
        <f>+(S1521/100)*R1521</f>
        <v>0</v>
      </c>
      <c r="Z1521" t="e">
        <v>#N/A</v>
      </c>
      <c r="AA1521" t="e">
        <v>#N/A</v>
      </c>
    </row>
    <row r="1522" spans="1:27">
      <c r="A1522" s="51" t="s">
        <v>1840</v>
      </c>
      <c r="B1522" s="51" t="s">
        <v>24</v>
      </c>
      <c r="C1522" s="51">
        <v>5443335</v>
      </c>
      <c r="D1522" s="51" t="s">
        <v>1841</v>
      </c>
      <c r="E1522" s="80">
        <f>+IF(F1522="x",1,0)+IF(G1522="x",0.25,0)+IF(H1522="x",1,0)+IF(I1522="x",0.3,0)</f>
        <v>1</v>
      </c>
      <c r="F1522" s="85" t="s">
        <v>3212</v>
      </c>
      <c r="G1522" s="85"/>
      <c r="H1522" s="85"/>
      <c r="I1522" s="85"/>
      <c r="J1522" s="48"/>
      <c r="K1522" s="48"/>
      <c r="L1522" s="89">
        <f>+L$5*E1522</f>
        <v>1194.3324316200781</v>
      </c>
      <c r="M1522" s="89">
        <f>+M$5*E1522</f>
        <v>339.09242260294559</v>
      </c>
      <c r="N1522" s="89">
        <f>+L1522+M1522</f>
        <v>1533.4248542230237</v>
      </c>
      <c r="O1522" s="89">
        <f>+O$5*E1522</f>
        <v>16954.621130147279</v>
      </c>
      <c r="P1522" s="73" t="e">
        <v>#N/A</v>
      </c>
      <c r="Q1522" s="48" t="e">
        <v>#N/A</v>
      </c>
      <c r="R1522" s="87">
        <v>208.45679700440999</v>
      </c>
      <c r="S1522" s="87">
        <v>0</v>
      </c>
      <c r="T1522" s="87">
        <v>0</v>
      </c>
      <c r="U1522" s="87">
        <v>0</v>
      </c>
      <c r="V1522" s="87">
        <v>0</v>
      </c>
      <c r="W1522" s="87">
        <f>+(S1522/100)*R1522</f>
        <v>0</v>
      </c>
      <c r="Z1522" t="e">
        <v>#N/A</v>
      </c>
      <c r="AA1522" t="e">
        <v>#N/A</v>
      </c>
    </row>
    <row r="1523" spans="1:27">
      <c r="A1523" s="51" t="s">
        <v>1842</v>
      </c>
      <c r="B1523" s="51" t="s">
        <v>24</v>
      </c>
      <c r="C1523" s="51">
        <v>5443334</v>
      </c>
      <c r="D1523" s="51" t="s">
        <v>1843</v>
      </c>
      <c r="E1523" s="80">
        <f>+IF(F1523="x",1,0)+IF(G1523="x",0.25,0)+IF(H1523="x",1,0)+IF(I1523="x",0.3,0)</f>
        <v>1</v>
      </c>
      <c r="F1523" s="85" t="s">
        <v>3212</v>
      </c>
      <c r="G1523" s="85"/>
      <c r="H1523" s="85"/>
      <c r="I1523" s="85"/>
      <c r="J1523" s="48"/>
      <c r="K1523" s="48"/>
      <c r="L1523" s="89">
        <f>+L$5*E1523</f>
        <v>1194.3324316200781</v>
      </c>
      <c r="M1523" s="89">
        <f>+M$5*E1523</f>
        <v>339.09242260294559</v>
      </c>
      <c r="N1523" s="89">
        <f>+L1523+M1523</f>
        <v>1533.4248542230237</v>
      </c>
      <c r="O1523" s="89">
        <f>+O$5*E1523</f>
        <v>16954.621130147279</v>
      </c>
      <c r="P1523" s="73" t="e">
        <v>#N/A</v>
      </c>
      <c r="Q1523" s="48" t="e">
        <v>#N/A</v>
      </c>
      <c r="R1523" s="87">
        <v>218.59291899492001</v>
      </c>
      <c r="S1523" s="87">
        <v>0</v>
      </c>
      <c r="T1523" s="87">
        <v>0</v>
      </c>
      <c r="U1523" s="87">
        <v>0</v>
      </c>
      <c r="V1523" s="87">
        <v>0</v>
      </c>
      <c r="W1523" s="87">
        <f>+(S1523/100)*R1523</f>
        <v>0</v>
      </c>
      <c r="Z1523" t="e">
        <v>#N/A</v>
      </c>
      <c r="AA1523" t="e">
        <v>#N/A</v>
      </c>
    </row>
    <row r="1524" spans="1:27">
      <c r="A1524" s="51" t="s">
        <v>1844</v>
      </c>
      <c r="B1524" s="51" t="s">
        <v>24</v>
      </c>
      <c r="C1524" s="51">
        <v>7007493</v>
      </c>
      <c r="D1524" s="51" t="s">
        <v>1845</v>
      </c>
      <c r="E1524" s="80">
        <f>+IF(F1524="x",1,0)+IF(G1524="x",0.25,0)+IF(H1524="x",1,0)+IF(I1524="x",0.3,0)</f>
        <v>1</v>
      </c>
      <c r="F1524" s="85" t="s">
        <v>3212</v>
      </c>
      <c r="G1524" s="85"/>
      <c r="H1524" s="85"/>
      <c r="I1524" s="85"/>
      <c r="J1524" s="48"/>
      <c r="K1524" s="48"/>
      <c r="L1524" s="89">
        <f>+L$5*E1524</f>
        <v>1194.3324316200781</v>
      </c>
      <c r="M1524" s="89">
        <f>+M$5*E1524</f>
        <v>339.09242260294559</v>
      </c>
      <c r="N1524" s="89">
        <f>+L1524+M1524</f>
        <v>1533.4248542230237</v>
      </c>
      <c r="O1524" s="89">
        <f>+O$5*E1524</f>
        <v>16954.621130147279</v>
      </c>
      <c r="P1524" s="73" t="e">
        <v>#N/A</v>
      </c>
      <c r="Q1524" s="48" t="e">
        <v>#N/A</v>
      </c>
      <c r="R1524" s="87">
        <v>1005.6740194803</v>
      </c>
      <c r="S1524" s="87">
        <v>0</v>
      </c>
      <c r="T1524" s="87">
        <v>0</v>
      </c>
      <c r="U1524" s="87">
        <v>0</v>
      </c>
      <c r="V1524" s="87">
        <v>0</v>
      </c>
      <c r="W1524" s="87">
        <f>+(S1524/100)*R1524</f>
        <v>0</v>
      </c>
      <c r="Z1524" t="e">
        <v>#N/A</v>
      </c>
      <c r="AA1524" t="e">
        <v>#N/A</v>
      </c>
    </row>
    <row r="1525" spans="1:27">
      <c r="A1525" s="51" t="s">
        <v>1846</v>
      </c>
      <c r="B1525" s="51" t="s">
        <v>24</v>
      </c>
      <c r="C1525" s="51">
        <v>5443333</v>
      </c>
      <c r="D1525" s="51" t="s">
        <v>1847</v>
      </c>
      <c r="E1525" s="80">
        <f>+IF(F1525="x",1,0)+IF(G1525="x",0.25,0)+IF(H1525="x",1,0)+IF(I1525="x",0.3,0)</f>
        <v>1</v>
      </c>
      <c r="F1525" s="85" t="s">
        <v>3212</v>
      </c>
      <c r="G1525" s="85"/>
      <c r="H1525" s="85"/>
      <c r="I1525" s="85"/>
      <c r="J1525" s="48"/>
      <c r="K1525" s="48"/>
      <c r="L1525" s="89">
        <f>+L$5*E1525</f>
        <v>1194.3324316200781</v>
      </c>
      <c r="M1525" s="89">
        <f>+M$5*E1525</f>
        <v>339.09242260294559</v>
      </c>
      <c r="N1525" s="89">
        <f>+L1525+M1525</f>
        <v>1533.4248542230237</v>
      </c>
      <c r="O1525" s="89">
        <f>+O$5*E1525</f>
        <v>16954.621130147279</v>
      </c>
      <c r="P1525" s="73" t="e">
        <v>#N/A</v>
      </c>
      <c r="Q1525" s="48" t="e">
        <v>#N/A</v>
      </c>
      <c r="R1525" s="87">
        <v>341.05391300707998</v>
      </c>
      <c r="S1525" s="87">
        <v>0</v>
      </c>
      <c r="T1525" s="87">
        <v>0</v>
      </c>
      <c r="U1525" s="87">
        <v>0</v>
      </c>
      <c r="V1525" s="87">
        <v>0</v>
      </c>
      <c r="W1525" s="87">
        <f>+(S1525/100)*R1525</f>
        <v>0</v>
      </c>
      <c r="Z1525" t="e">
        <v>#N/A</v>
      </c>
      <c r="AA1525" t="e">
        <v>#N/A</v>
      </c>
    </row>
    <row r="1526" spans="1:27">
      <c r="A1526" s="51" t="s">
        <v>1816</v>
      </c>
      <c r="B1526" s="51" t="s">
        <v>24</v>
      </c>
      <c r="C1526" s="51">
        <v>5443427</v>
      </c>
      <c r="D1526" s="51" t="s">
        <v>1817</v>
      </c>
      <c r="E1526" s="80">
        <f>+IF(F1526="x",1,0)+IF(G1526="x",0.25,0)+IF(H1526="x",1,0)+IF(I1526="x",0.3,0)</f>
        <v>1</v>
      </c>
      <c r="F1526" s="85" t="s">
        <v>3212</v>
      </c>
      <c r="G1526" s="85"/>
      <c r="H1526" s="85"/>
      <c r="I1526" s="85"/>
      <c r="J1526" s="48"/>
      <c r="K1526" s="48"/>
      <c r="L1526" s="89">
        <f>+L$5*E1526</f>
        <v>1194.3324316200781</v>
      </c>
      <c r="M1526" s="89">
        <f>+M$5*E1526</f>
        <v>339.09242260294559</v>
      </c>
      <c r="N1526" s="89">
        <f>+L1526+M1526</f>
        <v>1533.4248542230237</v>
      </c>
      <c r="O1526" s="89">
        <f>+O$5*E1526</f>
        <v>16954.621130147279</v>
      </c>
      <c r="P1526" s="73" t="e">
        <v>#N/A</v>
      </c>
      <c r="Q1526" s="48" t="e">
        <v>#N/A</v>
      </c>
      <c r="R1526" s="87">
        <v>406.01740099597998</v>
      </c>
      <c r="S1526" s="87">
        <v>0</v>
      </c>
      <c r="T1526" s="87">
        <v>0</v>
      </c>
      <c r="U1526" s="87">
        <v>0</v>
      </c>
      <c r="V1526" s="87">
        <v>0</v>
      </c>
      <c r="W1526" s="87">
        <f>+(S1526/100)*R1526</f>
        <v>0</v>
      </c>
      <c r="Z1526" t="e">
        <v>#N/A</v>
      </c>
      <c r="AA1526" t="e">
        <v>#N/A</v>
      </c>
    </row>
    <row r="1527" spans="1:27">
      <c r="A1527" s="51" t="s">
        <v>1848</v>
      </c>
      <c r="B1527" s="51" t="s">
        <v>24</v>
      </c>
      <c r="C1527" s="51">
        <v>5443403</v>
      </c>
      <c r="D1527" s="51" t="s">
        <v>1849</v>
      </c>
      <c r="E1527" s="80">
        <f>+IF(F1527="x",1,0)+IF(G1527="x",0.25,0)+IF(H1527="x",1,0)+IF(I1527="x",0.3,0)</f>
        <v>1</v>
      </c>
      <c r="F1527" s="85" t="s">
        <v>3212</v>
      </c>
      <c r="G1527" s="85"/>
      <c r="H1527" s="85"/>
      <c r="I1527" s="85"/>
      <c r="J1527" s="48"/>
      <c r="K1527" s="48"/>
      <c r="L1527" s="89">
        <f>+L$5*E1527</f>
        <v>1194.3324316200781</v>
      </c>
      <c r="M1527" s="89">
        <f>+M$5*E1527</f>
        <v>339.09242260294559</v>
      </c>
      <c r="N1527" s="89">
        <f>+L1527+M1527</f>
        <v>1533.4248542230237</v>
      </c>
      <c r="O1527" s="89">
        <f>+O$5*E1527</f>
        <v>16954.621130147279</v>
      </c>
      <c r="P1527" s="73" t="e">
        <v>#N/A</v>
      </c>
      <c r="Q1527" s="48" t="e">
        <v>#N/A</v>
      </c>
      <c r="R1527" s="87">
        <v>428.26078850972999</v>
      </c>
      <c r="S1527" s="87">
        <v>0</v>
      </c>
      <c r="T1527" s="87">
        <v>0</v>
      </c>
      <c r="U1527" s="87">
        <v>0</v>
      </c>
      <c r="V1527" s="87">
        <v>0</v>
      </c>
      <c r="W1527" s="87">
        <f>+(S1527/100)*R1527</f>
        <v>0</v>
      </c>
      <c r="Z1527" t="e">
        <v>#N/A</v>
      </c>
      <c r="AA1527" t="e">
        <v>#N/A</v>
      </c>
    </row>
    <row r="1528" spans="1:27">
      <c r="A1528" s="51" t="s">
        <v>1850</v>
      </c>
      <c r="B1528" s="51" t="s">
        <v>24</v>
      </c>
      <c r="C1528" s="51">
        <v>5443332</v>
      </c>
      <c r="D1528" s="51" t="s">
        <v>1851</v>
      </c>
      <c r="E1528" s="80">
        <f>+IF(F1528="x",1,0)+IF(G1528="x",0.25,0)+IF(H1528="x",1,0)+IF(I1528="x",0.3,0)</f>
        <v>1</v>
      </c>
      <c r="F1528" s="85" t="s">
        <v>3212</v>
      </c>
      <c r="G1528" s="85"/>
      <c r="H1528" s="85"/>
      <c r="I1528" s="85"/>
      <c r="J1528" s="48"/>
      <c r="K1528" s="48"/>
      <c r="L1528" s="89">
        <f>+L$5*E1528</f>
        <v>1194.3324316200781</v>
      </c>
      <c r="M1528" s="89">
        <f>+M$5*E1528</f>
        <v>339.09242260294559</v>
      </c>
      <c r="N1528" s="89">
        <f>+L1528+M1528</f>
        <v>1533.4248542230237</v>
      </c>
      <c r="O1528" s="89">
        <f>+O$5*E1528</f>
        <v>16954.621130147279</v>
      </c>
      <c r="P1528" s="73" t="e">
        <v>#N/A</v>
      </c>
      <c r="Q1528" s="48" t="e">
        <v>#N/A</v>
      </c>
      <c r="R1528" s="87">
        <v>151.34317999509</v>
      </c>
      <c r="S1528" s="87">
        <v>0</v>
      </c>
      <c r="T1528" s="87">
        <v>0</v>
      </c>
      <c r="U1528" s="87">
        <v>0</v>
      </c>
      <c r="V1528" s="87">
        <v>0</v>
      </c>
      <c r="W1528" s="87">
        <f>+(S1528/100)*R1528</f>
        <v>0</v>
      </c>
      <c r="Z1528" t="e">
        <v>#N/A</v>
      </c>
      <c r="AA1528" t="e">
        <v>#N/A</v>
      </c>
    </row>
    <row r="1529" spans="1:27">
      <c r="A1529" s="51" t="s">
        <v>1852</v>
      </c>
      <c r="B1529" s="51" t="s">
        <v>24</v>
      </c>
      <c r="C1529" s="51">
        <v>5443401</v>
      </c>
      <c r="D1529" s="51" t="s">
        <v>1853</v>
      </c>
      <c r="E1529" s="80">
        <f>+IF(F1529="x",1,0)+IF(G1529="x",0.25,0)+IF(H1529="x",1,0)+IF(I1529="x",0.3,0)</f>
        <v>1</v>
      </c>
      <c r="F1529" s="85" t="s">
        <v>3212</v>
      </c>
      <c r="G1529" s="85"/>
      <c r="H1529" s="85"/>
      <c r="I1529" s="85"/>
      <c r="J1529" s="48"/>
      <c r="K1529" s="48"/>
      <c r="L1529" s="89">
        <f>+L$5*E1529</f>
        <v>1194.3324316200781</v>
      </c>
      <c r="M1529" s="89">
        <f>+M$5*E1529</f>
        <v>339.09242260294559</v>
      </c>
      <c r="N1529" s="89">
        <f>+L1529+M1529</f>
        <v>1533.4248542230237</v>
      </c>
      <c r="O1529" s="89">
        <f>+O$5*E1529</f>
        <v>16954.621130147279</v>
      </c>
      <c r="P1529" s="73" t="e">
        <v>#N/A</v>
      </c>
      <c r="Q1529" s="48" t="e">
        <v>#N/A</v>
      </c>
      <c r="R1529" s="87">
        <v>506.42836599816002</v>
      </c>
      <c r="S1529" s="87">
        <v>0</v>
      </c>
      <c r="T1529" s="87">
        <v>0</v>
      </c>
      <c r="U1529" s="87">
        <v>0</v>
      </c>
      <c r="V1529" s="87">
        <v>0</v>
      </c>
      <c r="W1529" s="87">
        <f>+(S1529/100)*R1529</f>
        <v>0</v>
      </c>
      <c r="Z1529" t="e">
        <v>#N/A</v>
      </c>
      <c r="AA1529" t="e">
        <v>#N/A</v>
      </c>
    </row>
    <row r="1530" spans="1:27">
      <c r="A1530" s="51" t="s">
        <v>1854</v>
      </c>
      <c r="B1530" s="51" t="s">
        <v>24</v>
      </c>
      <c r="C1530" s="51">
        <v>5443331</v>
      </c>
      <c r="D1530" s="51" t="s">
        <v>1855</v>
      </c>
      <c r="E1530" s="80">
        <f>+IF(F1530="x",1,0)+IF(G1530="x",0.25,0)+IF(H1530="x",1,0)+IF(I1530="x",0.3,0)</f>
        <v>1</v>
      </c>
      <c r="F1530" s="85" t="s">
        <v>3212</v>
      </c>
      <c r="G1530" s="85"/>
      <c r="H1530" s="85"/>
      <c r="I1530" s="85"/>
      <c r="J1530" s="48"/>
      <c r="K1530" s="48"/>
      <c r="L1530" s="89">
        <f>+L$5*E1530</f>
        <v>1194.3324316200781</v>
      </c>
      <c r="M1530" s="89">
        <f>+M$5*E1530</f>
        <v>339.09242260294559</v>
      </c>
      <c r="N1530" s="89">
        <f>+L1530+M1530</f>
        <v>1533.4248542230237</v>
      </c>
      <c r="O1530" s="89">
        <f>+O$5*E1530</f>
        <v>16954.621130147279</v>
      </c>
      <c r="P1530" s="73" t="e">
        <v>#N/A</v>
      </c>
      <c r="Q1530" s="48" t="e">
        <v>#N/A</v>
      </c>
      <c r="R1530" s="87">
        <v>52.172422999147003</v>
      </c>
      <c r="S1530" s="87">
        <v>0</v>
      </c>
      <c r="T1530" s="87">
        <v>0</v>
      </c>
      <c r="U1530" s="87">
        <v>0</v>
      </c>
      <c r="V1530" s="87">
        <v>0</v>
      </c>
      <c r="W1530" s="87">
        <f>+(S1530/100)*R1530</f>
        <v>0</v>
      </c>
      <c r="Z1530" t="e">
        <v>#N/A</v>
      </c>
      <c r="AA1530" t="e">
        <v>#N/A</v>
      </c>
    </row>
    <row r="1531" spans="1:27">
      <c r="A1531" s="51" t="s">
        <v>1856</v>
      </c>
      <c r="B1531" s="51" t="s">
        <v>24</v>
      </c>
      <c r="C1531" s="51">
        <v>5443398</v>
      </c>
      <c r="D1531" s="51" t="s">
        <v>1857</v>
      </c>
      <c r="E1531" s="80">
        <f>+IF(F1531="x",1,0)+IF(G1531="x",0.25,0)+IF(H1531="x",1,0)+IF(I1531="x",0.3,0)</f>
        <v>1</v>
      </c>
      <c r="F1531" s="85" t="s">
        <v>3212</v>
      </c>
      <c r="G1531" s="85"/>
      <c r="H1531" s="85"/>
      <c r="I1531" s="85"/>
      <c r="J1531" s="48"/>
      <c r="K1531" s="48"/>
      <c r="L1531" s="89">
        <f>+L$5*E1531</f>
        <v>1194.3324316200781</v>
      </c>
      <c r="M1531" s="89">
        <f>+M$5*E1531</f>
        <v>339.09242260294559</v>
      </c>
      <c r="N1531" s="89">
        <f>+L1531+M1531</f>
        <v>1533.4248542230237</v>
      </c>
      <c r="O1531" s="89">
        <f>+O$5*E1531</f>
        <v>16954.621130147279</v>
      </c>
      <c r="P1531" s="73" t="e">
        <v>#N/A</v>
      </c>
      <c r="Q1531" s="48" t="e">
        <v>#N/A</v>
      </c>
      <c r="R1531" s="87">
        <v>705.42656050273001</v>
      </c>
      <c r="S1531" s="87">
        <v>0</v>
      </c>
      <c r="T1531" s="87">
        <v>0</v>
      </c>
      <c r="U1531" s="87">
        <v>0</v>
      </c>
      <c r="V1531" s="87">
        <v>0</v>
      </c>
      <c r="W1531" s="87">
        <f>+(S1531/100)*R1531</f>
        <v>0</v>
      </c>
      <c r="Z1531" t="e">
        <v>#N/A</v>
      </c>
      <c r="AA1531" t="e">
        <v>#N/A</v>
      </c>
    </row>
    <row r="1532" spans="1:27">
      <c r="A1532" s="51" t="s">
        <v>181</v>
      </c>
      <c r="B1532" s="51" t="s">
        <v>24</v>
      </c>
      <c r="C1532" s="51">
        <v>5443330</v>
      </c>
      <c r="D1532" s="51" t="s">
        <v>1858</v>
      </c>
      <c r="E1532" s="80">
        <f>+IF(F1532="x",1,0)+IF(G1532="x",0.25,0)+IF(H1532="x",1,0)+IF(I1532="x",0.3,0)</f>
        <v>1</v>
      </c>
      <c r="F1532" s="85" t="s">
        <v>3212</v>
      </c>
      <c r="G1532" s="85"/>
      <c r="H1532" s="85"/>
      <c r="I1532" s="85"/>
      <c r="J1532" s="48"/>
      <c r="K1532" s="48"/>
      <c r="L1532" s="89">
        <f>+L$5*E1532</f>
        <v>1194.3324316200781</v>
      </c>
      <c r="M1532" s="89">
        <f>+M$5*E1532</f>
        <v>339.09242260294559</v>
      </c>
      <c r="N1532" s="89">
        <f>+L1532+M1532</f>
        <v>1533.4248542230237</v>
      </c>
      <c r="O1532" s="89">
        <f>+O$5*E1532</f>
        <v>16954.621130147279</v>
      </c>
      <c r="P1532" s="73" t="e">
        <v>#N/A</v>
      </c>
      <c r="Q1532" s="48" t="e">
        <v>#N/A</v>
      </c>
      <c r="R1532" s="87">
        <v>140.47874649866</v>
      </c>
      <c r="S1532" s="87">
        <v>0</v>
      </c>
      <c r="T1532" s="87">
        <v>0</v>
      </c>
      <c r="U1532" s="87">
        <v>0</v>
      </c>
      <c r="V1532" s="87">
        <v>0</v>
      </c>
      <c r="W1532" s="87">
        <f>+(S1532/100)*R1532</f>
        <v>0</v>
      </c>
      <c r="Z1532" t="e">
        <v>#N/A</v>
      </c>
      <c r="AA1532" t="e">
        <v>#N/A</v>
      </c>
    </row>
    <row r="1533" spans="1:27">
      <c r="A1533" s="51" t="s">
        <v>1859</v>
      </c>
      <c r="B1533" s="51" t="s">
        <v>24</v>
      </c>
      <c r="C1533" s="51">
        <v>5443396</v>
      </c>
      <c r="D1533" s="51" t="s">
        <v>1860</v>
      </c>
      <c r="E1533" s="80">
        <f>+IF(F1533="x",1,0)+IF(G1533="x",0.25,0)+IF(H1533="x",1,0)+IF(I1533="x",0.3,0)</f>
        <v>1</v>
      </c>
      <c r="F1533" s="85" t="s">
        <v>3212</v>
      </c>
      <c r="G1533" s="85"/>
      <c r="H1533" s="85"/>
      <c r="I1533" s="85"/>
      <c r="J1533" s="48"/>
      <c r="K1533" s="48"/>
      <c r="L1533" s="89">
        <f>+L$5*E1533</f>
        <v>1194.3324316200781</v>
      </c>
      <c r="M1533" s="89">
        <f>+M$5*E1533</f>
        <v>339.09242260294559</v>
      </c>
      <c r="N1533" s="89">
        <f>+L1533+M1533</f>
        <v>1533.4248542230237</v>
      </c>
      <c r="O1533" s="89">
        <f>+O$5*E1533</f>
        <v>16954.621130147279</v>
      </c>
      <c r="P1533" s="73" t="e">
        <v>#N/A</v>
      </c>
      <c r="Q1533" s="48" t="e">
        <v>#N/A</v>
      </c>
      <c r="R1533" s="87">
        <v>500.91384600536003</v>
      </c>
      <c r="S1533" s="87">
        <v>0</v>
      </c>
      <c r="T1533" s="87">
        <v>0</v>
      </c>
      <c r="U1533" s="87">
        <v>0</v>
      </c>
      <c r="V1533" s="87">
        <v>0</v>
      </c>
      <c r="W1533" s="87">
        <f>+(S1533/100)*R1533</f>
        <v>0</v>
      </c>
      <c r="Z1533" t="e">
        <v>#N/A</v>
      </c>
      <c r="AA1533" t="e">
        <v>#N/A</v>
      </c>
    </row>
    <row r="1534" spans="1:27">
      <c r="A1534" s="51" t="s">
        <v>1805</v>
      </c>
      <c r="B1534" s="51" t="s">
        <v>24</v>
      </c>
      <c r="C1534" s="51">
        <v>5443377</v>
      </c>
      <c r="D1534" s="51" t="s">
        <v>1861</v>
      </c>
      <c r="E1534" s="80">
        <f>+IF(F1534="x",1,0)+IF(G1534="x",0.25,0)+IF(H1534="x",1,0)+IF(I1534="x",0.3,0)</f>
        <v>1</v>
      </c>
      <c r="F1534" s="85" t="s">
        <v>3212</v>
      </c>
      <c r="G1534" s="85"/>
      <c r="H1534" s="85"/>
      <c r="I1534" s="85"/>
      <c r="J1534" s="48"/>
      <c r="K1534" s="48"/>
      <c r="L1534" s="89">
        <f>+L$5*E1534</f>
        <v>1194.3324316200781</v>
      </c>
      <c r="M1534" s="89">
        <f>+M$5*E1534</f>
        <v>339.09242260294559</v>
      </c>
      <c r="N1534" s="89">
        <f>+L1534+M1534</f>
        <v>1533.4248542230237</v>
      </c>
      <c r="O1534" s="89">
        <f>+O$5*E1534</f>
        <v>16954.621130147279</v>
      </c>
      <c r="P1534" s="73" t="e">
        <v>#N/A</v>
      </c>
      <c r="Q1534" s="48" t="e">
        <v>#N/A</v>
      </c>
      <c r="R1534" s="87">
        <v>150.48085649925</v>
      </c>
      <c r="S1534" s="87">
        <v>0</v>
      </c>
      <c r="T1534" s="87">
        <v>0</v>
      </c>
      <c r="U1534" s="87">
        <v>0</v>
      </c>
      <c r="V1534" s="87">
        <v>0</v>
      </c>
      <c r="W1534" s="87">
        <f>+(S1534/100)*R1534</f>
        <v>0</v>
      </c>
      <c r="Z1534" t="e">
        <v>#N/A</v>
      </c>
      <c r="AA1534" t="e">
        <v>#N/A</v>
      </c>
    </row>
    <row r="1535" spans="1:27">
      <c r="A1535" s="51" t="s">
        <v>1862</v>
      </c>
      <c r="B1535" s="51" t="s">
        <v>24</v>
      </c>
      <c r="C1535" s="51">
        <v>5443394</v>
      </c>
      <c r="D1535" s="51" t="s">
        <v>1863</v>
      </c>
      <c r="E1535" s="80">
        <f>+IF(F1535="x",1,0)+IF(G1535="x",0.25,0)+IF(H1535="x",1,0)+IF(I1535="x",0.3,0)</f>
        <v>1</v>
      </c>
      <c r="F1535" s="85" t="s">
        <v>3212</v>
      </c>
      <c r="G1535" s="85"/>
      <c r="H1535" s="85"/>
      <c r="I1535" s="85"/>
      <c r="J1535" s="48"/>
      <c r="K1535" s="48"/>
      <c r="L1535" s="89">
        <f>+L$5*E1535</f>
        <v>1194.3324316200781</v>
      </c>
      <c r="M1535" s="89">
        <f>+M$5*E1535</f>
        <v>339.09242260294559</v>
      </c>
      <c r="N1535" s="89">
        <f>+L1535+M1535</f>
        <v>1533.4248542230237</v>
      </c>
      <c r="O1535" s="89">
        <f>+O$5*E1535</f>
        <v>16954.621130147279</v>
      </c>
      <c r="P1535" s="73" t="e">
        <v>#N/A</v>
      </c>
      <c r="Q1535" s="48" t="e">
        <v>#N/A</v>
      </c>
      <c r="R1535" s="87">
        <v>537.57188048118996</v>
      </c>
      <c r="S1535" s="87">
        <v>0</v>
      </c>
      <c r="T1535" s="87">
        <v>0</v>
      </c>
      <c r="U1535" s="87">
        <v>0</v>
      </c>
      <c r="V1535" s="87">
        <v>0</v>
      </c>
      <c r="W1535" s="87">
        <f>+(S1535/100)*R1535</f>
        <v>0</v>
      </c>
      <c r="Z1535" t="e">
        <v>#N/A</v>
      </c>
      <c r="AA1535" t="e">
        <v>#N/A</v>
      </c>
    </row>
    <row r="1536" spans="1:27">
      <c r="A1536" s="51" t="s">
        <v>90</v>
      </c>
      <c r="B1536" s="51" t="s">
        <v>24</v>
      </c>
      <c r="C1536" s="51">
        <v>5443378</v>
      </c>
      <c r="D1536" s="51" t="s">
        <v>1864</v>
      </c>
      <c r="E1536" s="80">
        <f>+IF(F1536="x",1,0)+IF(G1536="x",0.25,0)+IF(H1536="x",1,0)+IF(I1536="x",0.3,0)</f>
        <v>1</v>
      </c>
      <c r="F1536" s="85" t="s">
        <v>3212</v>
      </c>
      <c r="G1536" s="85"/>
      <c r="H1536" s="85"/>
      <c r="I1536" s="85"/>
      <c r="J1536" s="48"/>
      <c r="K1536" s="48"/>
      <c r="L1536" s="89">
        <f>+L$5*E1536</f>
        <v>1194.3324316200781</v>
      </c>
      <c r="M1536" s="89">
        <f>+M$5*E1536</f>
        <v>339.09242260294559</v>
      </c>
      <c r="N1536" s="89">
        <f>+L1536+M1536</f>
        <v>1533.4248542230237</v>
      </c>
      <c r="O1536" s="89">
        <f>+O$5*E1536</f>
        <v>16954.621130147279</v>
      </c>
      <c r="P1536" s="73" t="e">
        <v>#N/A</v>
      </c>
      <c r="Q1536" s="48" t="e">
        <v>#N/A</v>
      </c>
      <c r="R1536" s="87">
        <v>70.821340002121005</v>
      </c>
      <c r="S1536" s="87">
        <v>0</v>
      </c>
      <c r="T1536" s="87">
        <v>0</v>
      </c>
      <c r="U1536" s="87">
        <v>0</v>
      </c>
      <c r="V1536" s="87">
        <v>0</v>
      </c>
      <c r="W1536" s="87">
        <f>+(S1536/100)*R1536</f>
        <v>0</v>
      </c>
      <c r="Z1536" t="e">
        <v>#N/A</v>
      </c>
      <c r="AA1536" t="e">
        <v>#N/A</v>
      </c>
    </row>
    <row r="1537" spans="1:27">
      <c r="A1537" s="51" t="s">
        <v>1818</v>
      </c>
      <c r="B1537" s="51" t="s">
        <v>24</v>
      </c>
      <c r="C1537" s="51">
        <v>5443341</v>
      </c>
      <c r="D1537" s="51" t="s">
        <v>1819</v>
      </c>
      <c r="E1537" s="80">
        <f>+IF(F1537="x",1,0)+IF(G1537="x",0.25,0)+IF(H1537="x",1,0)+IF(I1537="x",0.3,0)</f>
        <v>1</v>
      </c>
      <c r="F1537" s="85" t="s">
        <v>3212</v>
      </c>
      <c r="G1537" s="85"/>
      <c r="H1537" s="85"/>
      <c r="I1537" s="85"/>
      <c r="J1537" s="48"/>
      <c r="K1537" s="48"/>
      <c r="L1537" s="89">
        <f>+L$5*E1537</f>
        <v>1194.3324316200781</v>
      </c>
      <c r="M1537" s="89">
        <f>+M$5*E1537</f>
        <v>339.09242260294559</v>
      </c>
      <c r="N1537" s="89">
        <f>+L1537+M1537</f>
        <v>1533.4248542230237</v>
      </c>
      <c r="O1537" s="89">
        <f>+O$5*E1537</f>
        <v>16954.621130147279</v>
      </c>
      <c r="P1537" s="73" t="e">
        <v>#N/A</v>
      </c>
      <c r="Q1537" s="48" t="e">
        <v>#N/A</v>
      </c>
      <c r="R1537" s="87">
        <v>272.19279299777997</v>
      </c>
      <c r="S1537" s="87">
        <v>0</v>
      </c>
      <c r="T1537" s="87">
        <v>0</v>
      </c>
      <c r="U1537" s="87">
        <v>0</v>
      </c>
      <c r="V1537" s="87">
        <v>0</v>
      </c>
      <c r="W1537" s="87">
        <f>+(S1537/100)*R1537</f>
        <v>0</v>
      </c>
      <c r="Z1537" t="e">
        <v>#N/A</v>
      </c>
      <c r="AA1537" t="e">
        <v>#N/A</v>
      </c>
    </row>
    <row r="1538" spans="1:27">
      <c r="A1538" s="51" t="s">
        <v>1865</v>
      </c>
      <c r="B1538" s="51" t="s">
        <v>24</v>
      </c>
      <c r="C1538" s="51">
        <v>5443392</v>
      </c>
      <c r="D1538" s="51" t="s">
        <v>1866</v>
      </c>
      <c r="E1538" s="80">
        <f>+IF(F1538="x",1,0)+IF(G1538="x",0.25,0)+IF(H1538="x",1,0)+IF(I1538="x",0.3,0)</f>
        <v>1</v>
      </c>
      <c r="F1538" s="85" t="s">
        <v>3212</v>
      </c>
      <c r="G1538" s="85"/>
      <c r="H1538" s="85"/>
      <c r="I1538" s="85"/>
      <c r="J1538" s="48"/>
      <c r="K1538" s="48"/>
      <c r="L1538" s="89">
        <f>+L$5*E1538</f>
        <v>1194.3324316200781</v>
      </c>
      <c r="M1538" s="89">
        <f>+M$5*E1538</f>
        <v>339.09242260294559</v>
      </c>
      <c r="N1538" s="89">
        <f>+L1538+M1538</f>
        <v>1533.4248542230237</v>
      </c>
      <c r="O1538" s="89">
        <f>+O$5*E1538</f>
        <v>16954.621130147279</v>
      </c>
      <c r="P1538" s="73" t="e">
        <v>#N/A</v>
      </c>
      <c r="Q1538" s="48" t="e">
        <v>#N/A</v>
      </c>
      <c r="R1538" s="87">
        <v>468.62867502386001</v>
      </c>
      <c r="S1538" s="87">
        <v>0</v>
      </c>
      <c r="T1538" s="87">
        <v>0</v>
      </c>
      <c r="U1538" s="87">
        <v>0</v>
      </c>
      <c r="V1538" s="87">
        <v>0</v>
      </c>
      <c r="W1538" s="87">
        <f>+(S1538/100)*R1538</f>
        <v>0</v>
      </c>
      <c r="Z1538" t="e">
        <v>#N/A</v>
      </c>
      <c r="AA1538" t="e">
        <v>#N/A</v>
      </c>
    </row>
    <row r="1539" spans="1:27">
      <c r="A1539" s="51" t="s">
        <v>1867</v>
      </c>
      <c r="B1539" s="51" t="s">
        <v>24</v>
      </c>
      <c r="C1539" s="51">
        <v>5443379</v>
      </c>
      <c r="D1539" s="51" t="s">
        <v>1868</v>
      </c>
      <c r="E1539" s="80">
        <f>+IF(F1539="x",1,0)+IF(G1539="x",0.25,0)+IF(H1539="x",1,0)+IF(I1539="x",0.3,0)</f>
        <v>1</v>
      </c>
      <c r="F1539" s="85" t="s">
        <v>3212</v>
      </c>
      <c r="G1539" s="85"/>
      <c r="H1539" s="85"/>
      <c r="I1539" s="85"/>
      <c r="J1539" s="48"/>
      <c r="K1539" s="48"/>
      <c r="L1539" s="89">
        <f>+L$5*E1539</f>
        <v>1194.3324316200781</v>
      </c>
      <c r="M1539" s="89">
        <f>+M$5*E1539</f>
        <v>339.09242260294559</v>
      </c>
      <c r="N1539" s="89">
        <f>+L1539+M1539</f>
        <v>1533.4248542230237</v>
      </c>
      <c r="O1539" s="89">
        <f>+O$5*E1539</f>
        <v>16954.621130147279</v>
      </c>
      <c r="P1539" s="73" t="e">
        <v>#N/A</v>
      </c>
      <c r="Q1539" s="48" t="e">
        <v>#N/A</v>
      </c>
      <c r="R1539" s="87">
        <v>140.86516549792</v>
      </c>
      <c r="S1539" s="87">
        <v>0</v>
      </c>
      <c r="T1539" s="87">
        <v>0</v>
      </c>
      <c r="U1539" s="87">
        <v>0</v>
      </c>
      <c r="V1539" s="87">
        <v>0</v>
      </c>
      <c r="W1539" s="87">
        <f>+(S1539/100)*R1539</f>
        <v>0</v>
      </c>
      <c r="Z1539" t="e">
        <v>#N/A</v>
      </c>
      <c r="AA1539" t="e">
        <v>#N/A</v>
      </c>
    </row>
    <row r="1540" spans="1:27">
      <c r="A1540" s="61" t="s">
        <v>1871</v>
      </c>
      <c r="B1540" s="61" t="s">
        <v>24</v>
      </c>
      <c r="C1540" s="61">
        <v>10079963</v>
      </c>
      <c r="D1540" s="61" t="s">
        <v>1870</v>
      </c>
      <c r="E1540" s="80">
        <f>+IF(F1540="x",1,0)+IF(G1540="x",0.25,0)+IF(H1540="x",1,0)+IF(I1540="x",0.3,0)+J1540+K1540</f>
        <v>1</v>
      </c>
      <c r="F1540" s="80" t="s">
        <v>3212</v>
      </c>
      <c r="G1540" s="85"/>
      <c r="H1540" s="85"/>
      <c r="I1540" s="85"/>
      <c r="J1540" s="48"/>
      <c r="K1540" s="48"/>
      <c r="L1540" s="89">
        <f>+L$5*E1540</f>
        <v>1194.3324316200781</v>
      </c>
      <c r="M1540" s="89">
        <f>+M$5*E1540</f>
        <v>339.09242260294559</v>
      </c>
      <c r="N1540" s="89">
        <f>+L1540+M1540</f>
        <v>1533.4248542230237</v>
      </c>
      <c r="O1540" s="89">
        <f>+O$5*E1540</f>
        <v>16954.621130147279</v>
      </c>
      <c r="P1540" s="127"/>
      <c r="Q1540" s="48"/>
      <c r="R1540" s="87">
        <v>183.14395200647999</v>
      </c>
      <c r="S1540" s="87">
        <v>0</v>
      </c>
      <c r="T1540" s="87">
        <v>0</v>
      </c>
      <c r="U1540" s="87">
        <v>0</v>
      </c>
      <c r="V1540" s="87">
        <v>0</v>
      </c>
      <c r="W1540" s="87">
        <v>0</v>
      </c>
      <c r="Z1540" t="e">
        <v>#N/A</v>
      </c>
      <c r="AA1540" t="e">
        <v>#N/A</v>
      </c>
    </row>
    <row r="1541" spans="1:27">
      <c r="A1541" s="61" t="s">
        <v>2103</v>
      </c>
      <c r="B1541" s="61" t="s">
        <v>24</v>
      </c>
      <c r="C1541" s="61">
        <v>9428419</v>
      </c>
      <c r="D1541" s="61" t="s">
        <v>1870</v>
      </c>
      <c r="E1541" s="80">
        <f>+IF(F1541="x",1,0)+IF(G1541="x",0.25,0)+IF(H1541="x",1,0)+IF(I1541="x",0.3,0)+J1541+K1541</f>
        <v>1</v>
      </c>
      <c r="F1541" s="80" t="s">
        <v>3212</v>
      </c>
      <c r="G1541" s="85"/>
      <c r="H1541" s="85"/>
      <c r="I1541" s="85"/>
      <c r="J1541" s="48"/>
      <c r="K1541" s="48"/>
      <c r="L1541" s="89">
        <f>+L$5*E1541</f>
        <v>1194.3324316200781</v>
      </c>
      <c r="M1541" s="89">
        <f>+M$5*E1541</f>
        <v>339.09242260294559</v>
      </c>
      <c r="N1541" s="89">
        <f>+L1541+M1541</f>
        <v>1533.4248542230237</v>
      </c>
      <c r="O1541" s="89">
        <f>+O$5*E1541</f>
        <v>16954.621130147279</v>
      </c>
      <c r="P1541" s="72"/>
      <c r="Q1541" s="48"/>
      <c r="R1541" s="87">
        <v>302.43467450192998</v>
      </c>
      <c r="S1541" s="87">
        <v>0</v>
      </c>
      <c r="T1541" s="87">
        <v>0</v>
      </c>
      <c r="U1541" s="87">
        <v>0</v>
      </c>
      <c r="V1541" s="87">
        <v>0</v>
      </c>
      <c r="W1541" s="87">
        <v>0</v>
      </c>
      <c r="Z1541" t="e">
        <v>#N/A</v>
      </c>
      <c r="AA1541" t="e">
        <v>#N/A</v>
      </c>
    </row>
    <row r="1542" spans="1:27">
      <c r="A1542" s="51" t="s">
        <v>2102</v>
      </c>
      <c r="B1542" s="51" t="s">
        <v>24</v>
      </c>
      <c r="C1542" s="51">
        <v>9428419</v>
      </c>
      <c r="D1542" s="51" t="s">
        <v>1870</v>
      </c>
      <c r="E1542" s="80">
        <f>+IF(F1542="x",1,0)+IF(G1542="x",0.25,0)+IF(H1542="x",1,0)+IF(I1542="x",0.3,0)</f>
        <v>1</v>
      </c>
      <c r="F1542" s="85" t="s">
        <v>3212</v>
      </c>
      <c r="G1542" s="85"/>
      <c r="H1542" s="85"/>
      <c r="I1542" s="85"/>
      <c r="J1542" s="48"/>
      <c r="K1542" s="48"/>
      <c r="L1542" s="89">
        <f>+L$5*E1542</f>
        <v>1194.3324316200781</v>
      </c>
      <c r="M1542" s="89">
        <f>+M$5*E1542</f>
        <v>339.09242260294559</v>
      </c>
      <c r="N1542" s="89">
        <f>+L1542+M1542</f>
        <v>1533.4248542230237</v>
      </c>
      <c r="O1542" s="89">
        <f>+O$5*E1542</f>
        <v>16954.621130147279</v>
      </c>
      <c r="P1542" s="73" t="e">
        <v>#N/A</v>
      </c>
      <c r="Q1542" s="48" t="e">
        <v>#N/A</v>
      </c>
      <c r="R1542" s="87">
        <v>136.54478949809001</v>
      </c>
      <c r="S1542" s="87">
        <v>0</v>
      </c>
      <c r="T1542" s="87">
        <v>0</v>
      </c>
      <c r="U1542" s="87">
        <v>0</v>
      </c>
      <c r="V1542" s="87">
        <v>0</v>
      </c>
      <c r="W1542" s="87">
        <f>+(S1542/100)*R1542</f>
        <v>0</v>
      </c>
      <c r="Z1542" t="e">
        <v>#N/A</v>
      </c>
      <c r="AA1542" t="e">
        <v>#N/A</v>
      </c>
    </row>
    <row r="1543" spans="1:27">
      <c r="A1543" s="51" t="s">
        <v>1869</v>
      </c>
      <c r="B1543" s="51" t="s">
        <v>24</v>
      </c>
      <c r="C1543" s="51">
        <v>10079963</v>
      </c>
      <c r="D1543" s="51" t="s">
        <v>1870</v>
      </c>
      <c r="E1543" s="80">
        <f>+IF(F1543="x",1,0)+IF(G1543="x",0.25,0)+IF(H1543="x",1,0)+IF(I1543="x",0.3,0)</f>
        <v>1</v>
      </c>
      <c r="F1543" s="85" t="s">
        <v>3212</v>
      </c>
      <c r="G1543" s="85"/>
      <c r="H1543" s="85"/>
      <c r="I1543" s="85"/>
      <c r="J1543" s="48"/>
      <c r="K1543" s="48"/>
      <c r="L1543" s="89">
        <f>+L$5*E1543</f>
        <v>1194.3324316200781</v>
      </c>
      <c r="M1543" s="89">
        <f>+M$5*E1543</f>
        <v>339.09242260294559</v>
      </c>
      <c r="N1543" s="89">
        <f>+L1543+M1543</f>
        <v>1533.4248542230237</v>
      </c>
      <c r="O1543" s="89">
        <f>+O$5*E1543</f>
        <v>16954.621130147279</v>
      </c>
      <c r="P1543" s="73" t="e">
        <v>#N/A</v>
      </c>
      <c r="Q1543" s="48" t="e">
        <v>#N/A</v>
      </c>
      <c r="R1543" s="87">
        <v>66.585056998325001</v>
      </c>
      <c r="S1543" s="87">
        <v>0</v>
      </c>
      <c r="T1543" s="87">
        <v>0</v>
      </c>
      <c r="U1543" s="87">
        <v>0</v>
      </c>
      <c r="V1543" s="87">
        <v>0</v>
      </c>
      <c r="W1543" s="87">
        <f>+(S1543/100)*R1543</f>
        <v>0</v>
      </c>
      <c r="Z1543" t="e">
        <v>#N/A</v>
      </c>
      <c r="AA1543" t="e">
        <v>#N/A</v>
      </c>
    </row>
    <row r="1544" spans="1:27">
      <c r="A1544" s="51" t="s">
        <v>1872</v>
      </c>
      <c r="B1544" s="51" t="s">
        <v>24</v>
      </c>
      <c r="C1544" s="51">
        <v>5443382</v>
      </c>
      <c r="D1544" s="51" t="s">
        <v>1873</v>
      </c>
      <c r="E1544" s="80">
        <f>+IF(F1544="x",1,0)+IF(G1544="x",0.25,0)+IF(H1544="x",1,0)+IF(I1544="x",0.3,0)</f>
        <v>1</v>
      </c>
      <c r="F1544" s="85" t="s">
        <v>3212</v>
      </c>
      <c r="G1544" s="85"/>
      <c r="H1544" s="85"/>
      <c r="I1544" s="85"/>
      <c r="J1544" s="48"/>
      <c r="K1544" s="48"/>
      <c r="L1544" s="89">
        <f>+L$5*E1544</f>
        <v>1194.3324316200781</v>
      </c>
      <c r="M1544" s="89">
        <f>+M$5*E1544</f>
        <v>339.09242260294559</v>
      </c>
      <c r="N1544" s="89">
        <f>+L1544+M1544</f>
        <v>1533.4248542230237</v>
      </c>
      <c r="O1544" s="89">
        <f>+O$5*E1544</f>
        <v>16954.621130147279</v>
      </c>
      <c r="P1544" s="73" t="e">
        <v>#N/A</v>
      </c>
      <c r="Q1544" s="48" t="e">
        <v>#N/A</v>
      </c>
      <c r="R1544" s="87">
        <v>57.135881500667999</v>
      </c>
      <c r="S1544" s="87">
        <v>0</v>
      </c>
      <c r="T1544" s="87">
        <v>0</v>
      </c>
      <c r="U1544" s="87">
        <v>0</v>
      </c>
      <c r="V1544" s="87">
        <v>0</v>
      </c>
      <c r="W1544" s="87">
        <f>+(S1544/100)*R1544</f>
        <v>0</v>
      </c>
      <c r="Z1544" t="e">
        <v>#N/A</v>
      </c>
      <c r="AA1544" t="e">
        <v>#N/A</v>
      </c>
    </row>
    <row r="1545" spans="1:27">
      <c r="A1545" s="51" t="s">
        <v>1874</v>
      </c>
      <c r="B1545" s="51" t="s">
        <v>24</v>
      </c>
      <c r="C1545" s="51">
        <v>5443383</v>
      </c>
      <c r="D1545" s="51" t="s">
        <v>1875</v>
      </c>
      <c r="E1545" s="80">
        <f>+IF(F1545="x",1,0)+IF(G1545="x",0.25,0)+IF(H1545="x",1,0)+IF(I1545="x",0.3,0)</f>
        <v>1</v>
      </c>
      <c r="F1545" s="85" t="s">
        <v>3212</v>
      </c>
      <c r="G1545" s="85"/>
      <c r="H1545" s="85"/>
      <c r="I1545" s="85"/>
      <c r="J1545" s="48"/>
      <c r="K1545" s="48"/>
      <c r="L1545" s="89">
        <f>+L$5*E1545</f>
        <v>1194.3324316200781</v>
      </c>
      <c r="M1545" s="89">
        <f>+M$5*E1545</f>
        <v>339.09242260294559</v>
      </c>
      <c r="N1545" s="89">
        <f>+L1545+M1545</f>
        <v>1533.4248542230237</v>
      </c>
      <c r="O1545" s="89">
        <f>+O$5*E1545</f>
        <v>16954.621130147279</v>
      </c>
      <c r="P1545" s="73" t="e">
        <v>#N/A</v>
      </c>
      <c r="Q1545" s="48" t="e">
        <v>#N/A</v>
      </c>
      <c r="R1545" s="87">
        <v>100.91824649754</v>
      </c>
      <c r="S1545" s="87">
        <v>0</v>
      </c>
      <c r="T1545" s="87">
        <v>0</v>
      </c>
      <c r="U1545" s="87">
        <v>0</v>
      </c>
      <c r="V1545" s="87">
        <v>0</v>
      </c>
      <c r="W1545" s="87">
        <f>+(S1545/100)*R1545</f>
        <v>0</v>
      </c>
      <c r="Z1545" t="e">
        <v>#N/A</v>
      </c>
      <c r="AA1545" t="e">
        <v>#N/A</v>
      </c>
    </row>
    <row r="1546" spans="1:27">
      <c r="A1546" s="51" t="s">
        <v>1820</v>
      </c>
      <c r="B1546" s="51" t="s">
        <v>24</v>
      </c>
      <c r="C1546" s="51">
        <v>5443423</v>
      </c>
      <c r="D1546" s="51" t="s">
        <v>1821</v>
      </c>
      <c r="E1546" s="80">
        <f>+IF(F1546="x",1,0)+IF(G1546="x",0.25,0)+IF(H1546="x",1,0)+IF(I1546="x",0.3,0)</f>
        <v>1</v>
      </c>
      <c r="F1546" s="85" t="s">
        <v>3212</v>
      </c>
      <c r="G1546" s="85"/>
      <c r="H1546" s="85"/>
      <c r="I1546" s="85"/>
      <c r="J1546" s="48"/>
      <c r="K1546" s="48"/>
      <c r="L1546" s="89">
        <f>+L$5*E1546</f>
        <v>1194.3324316200781</v>
      </c>
      <c r="M1546" s="89">
        <f>+M$5*E1546</f>
        <v>339.09242260294559</v>
      </c>
      <c r="N1546" s="89">
        <f>+L1546+M1546</f>
        <v>1533.4248542230237</v>
      </c>
      <c r="O1546" s="89">
        <f>+O$5*E1546</f>
        <v>16954.621130147279</v>
      </c>
      <c r="P1546" s="73" t="e">
        <v>#N/A</v>
      </c>
      <c r="Q1546" s="48" t="e">
        <v>#N/A</v>
      </c>
      <c r="R1546" s="87">
        <v>284.89056000639999</v>
      </c>
      <c r="S1546" s="87">
        <v>0</v>
      </c>
      <c r="T1546" s="87">
        <v>0</v>
      </c>
      <c r="U1546" s="87">
        <v>0</v>
      </c>
      <c r="V1546" s="87">
        <v>0</v>
      </c>
      <c r="W1546" s="87">
        <f>+(S1546/100)*R1546</f>
        <v>0</v>
      </c>
      <c r="Z1546" t="e">
        <v>#N/A</v>
      </c>
      <c r="AA1546" t="e">
        <v>#N/A</v>
      </c>
    </row>
    <row r="1547" spans="1:27">
      <c r="A1547" s="51" t="s">
        <v>1822</v>
      </c>
      <c r="B1547" s="51" t="s">
        <v>24</v>
      </c>
      <c r="C1547" s="51">
        <v>5443340</v>
      </c>
      <c r="D1547" s="51" t="s">
        <v>1823</v>
      </c>
      <c r="E1547" s="80">
        <f>+IF(F1547="x",1,0)+IF(G1547="x",0.25,0)+IF(H1547="x",1,0)+IF(I1547="x",0.3,0)</f>
        <v>1</v>
      </c>
      <c r="F1547" s="85" t="s">
        <v>3212</v>
      </c>
      <c r="G1547" s="85"/>
      <c r="H1547" s="85"/>
      <c r="I1547" s="85"/>
      <c r="J1547" s="48"/>
      <c r="K1547" s="48"/>
      <c r="L1547" s="89">
        <f>+L$5*E1547</f>
        <v>1194.3324316200781</v>
      </c>
      <c r="M1547" s="89">
        <f>+M$5*E1547</f>
        <v>339.09242260294559</v>
      </c>
      <c r="N1547" s="89">
        <f>+L1547+M1547</f>
        <v>1533.4248542230237</v>
      </c>
      <c r="O1547" s="89">
        <f>+O$5*E1547</f>
        <v>16954.621130147279</v>
      </c>
      <c r="P1547" s="73" t="e">
        <v>#N/A</v>
      </c>
      <c r="Q1547" s="48" t="e">
        <v>#N/A</v>
      </c>
      <c r="R1547" s="87">
        <v>679.84390800160998</v>
      </c>
      <c r="S1547" s="87">
        <v>0</v>
      </c>
      <c r="T1547" s="87">
        <v>0</v>
      </c>
      <c r="U1547" s="87">
        <v>0</v>
      </c>
      <c r="V1547" s="87">
        <v>0</v>
      </c>
      <c r="W1547" s="87">
        <f>+(S1547/100)*R1547</f>
        <v>0</v>
      </c>
      <c r="Z1547" t="e">
        <v>#N/A</v>
      </c>
      <c r="AA1547" t="e">
        <v>#N/A</v>
      </c>
    </row>
    <row r="1548" spans="1:27">
      <c r="A1548" s="51" t="s">
        <v>1824</v>
      </c>
      <c r="B1548" s="51" t="s">
        <v>24</v>
      </c>
      <c r="C1548" s="51">
        <v>5443420</v>
      </c>
      <c r="D1548" s="51" t="s">
        <v>1825</v>
      </c>
      <c r="E1548" s="80">
        <f>+IF(F1548="x",1,0)+IF(G1548="x",0.25,0)+IF(H1548="x",1,0)+IF(I1548="x",0.3,0)</f>
        <v>1</v>
      </c>
      <c r="F1548" s="85" t="s">
        <v>3212</v>
      </c>
      <c r="G1548" s="85"/>
      <c r="H1548" s="85"/>
      <c r="I1548" s="85"/>
      <c r="J1548" s="48"/>
      <c r="K1548" s="48"/>
      <c r="L1548" s="89">
        <f>+L$5*E1548</f>
        <v>1194.3324316200781</v>
      </c>
      <c r="M1548" s="89">
        <f>+M$5*E1548</f>
        <v>339.09242260294559</v>
      </c>
      <c r="N1548" s="89">
        <f>+L1548+M1548</f>
        <v>1533.4248542230237</v>
      </c>
      <c r="O1548" s="89">
        <f>+O$5*E1548</f>
        <v>16954.621130147279</v>
      </c>
      <c r="P1548" s="128" t="e">
        <v>#N/A</v>
      </c>
      <c r="Q1548" s="48" t="e">
        <v>#N/A</v>
      </c>
      <c r="R1548" s="87">
        <v>274.38775549804001</v>
      </c>
      <c r="S1548" s="87">
        <v>0</v>
      </c>
      <c r="T1548" s="87">
        <v>0</v>
      </c>
      <c r="U1548" s="87">
        <v>0</v>
      </c>
      <c r="V1548" s="87">
        <v>0</v>
      </c>
      <c r="W1548" s="87">
        <f>+(S1548/100)*R1548</f>
        <v>0</v>
      </c>
      <c r="Z1548" t="e">
        <v>#N/A</v>
      </c>
      <c r="AA1548" t="e">
        <v>#N/A</v>
      </c>
    </row>
    <row r="1549" spans="1:27">
      <c r="A1549" s="51" t="s">
        <v>995</v>
      </c>
      <c r="B1549" s="51" t="s">
        <v>24</v>
      </c>
      <c r="C1549" s="51">
        <v>5443339</v>
      </c>
      <c r="D1549" s="51" t="s">
        <v>1826</v>
      </c>
      <c r="E1549" s="80">
        <f>+IF(F1549="x",1,0)+IF(G1549="x",0.25,0)+IF(H1549="x",1,0)+IF(I1549="x",0.3,0)</f>
        <v>1</v>
      </c>
      <c r="F1549" s="85" t="s">
        <v>3212</v>
      </c>
      <c r="G1549" s="85"/>
      <c r="H1549" s="85"/>
      <c r="I1549" s="85"/>
      <c r="J1549" s="48"/>
      <c r="K1549" s="48"/>
      <c r="L1549" s="89">
        <f>+L$5*E1549</f>
        <v>1194.3324316200781</v>
      </c>
      <c r="M1549" s="89">
        <f>+M$5*E1549</f>
        <v>339.09242260294559</v>
      </c>
      <c r="N1549" s="89">
        <f>+L1549+M1549</f>
        <v>1533.4248542230237</v>
      </c>
      <c r="O1549" s="89">
        <f>+O$5*E1549</f>
        <v>16954.621130147279</v>
      </c>
      <c r="P1549" s="73" t="e">
        <v>#N/A</v>
      </c>
      <c r="Q1549" s="48" t="e">
        <v>#N/A</v>
      </c>
      <c r="R1549" s="87">
        <v>475.50402849863002</v>
      </c>
      <c r="S1549" s="87">
        <v>0</v>
      </c>
      <c r="T1549" s="87">
        <v>0</v>
      </c>
      <c r="U1549" s="87">
        <v>0</v>
      </c>
      <c r="V1549" s="87">
        <v>0</v>
      </c>
      <c r="W1549" s="87">
        <f>+(S1549/100)*R1549</f>
        <v>0</v>
      </c>
      <c r="Z1549" t="e">
        <v>#N/A</v>
      </c>
      <c r="AA1549" t="e">
        <v>#N/A</v>
      </c>
    </row>
    <row r="1550" spans="1:27">
      <c r="A1550" s="51" t="s">
        <v>1827</v>
      </c>
      <c r="B1550" s="51" t="s">
        <v>24</v>
      </c>
      <c r="C1550" s="51">
        <v>5443418</v>
      </c>
      <c r="D1550" s="51" t="s">
        <v>1828</v>
      </c>
      <c r="E1550" s="80">
        <f>+IF(F1550="x",1,0)+IF(G1550="x",0.25,0)+IF(H1550="x",1,0)+IF(I1550="x",0.3,0)</f>
        <v>1</v>
      </c>
      <c r="F1550" s="85" t="s">
        <v>3212</v>
      </c>
      <c r="G1550" s="85"/>
      <c r="H1550" s="85"/>
      <c r="I1550" s="85"/>
      <c r="J1550" s="48"/>
      <c r="K1550" s="48"/>
      <c r="L1550" s="89">
        <f>+L$5*E1550</f>
        <v>1194.3324316200781</v>
      </c>
      <c r="M1550" s="89">
        <f>+M$5*E1550</f>
        <v>339.09242260294559</v>
      </c>
      <c r="N1550" s="89">
        <f>+L1550+M1550</f>
        <v>1533.4248542230237</v>
      </c>
      <c r="O1550" s="89">
        <f>+O$5*E1550</f>
        <v>16954.621130147279</v>
      </c>
      <c r="P1550" s="73" t="e">
        <v>#N/A</v>
      </c>
      <c r="Q1550" s="48" t="e">
        <v>#N/A</v>
      </c>
      <c r="R1550" s="87">
        <v>324.58692449500001</v>
      </c>
      <c r="S1550" s="87">
        <v>0</v>
      </c>
      <c r="T1550" s="87">
        <v>0</v>
      </c>
      <c r="U1550" s="87">
        <v>0</v>
      </c>
      <c r="V1550" s="87">
        <v>0</v>
      </c>
      <c r="W1550" s="87">
        <f>+(S1550/100)*R1550</f>
        <v>0</v>
      </c>
      <c r="Z1550" t="e">
        <v>#N/A</v>
      </c>
      <c r="AA1550" t="e">
        <v>#N/A</v>
      </c>
    </row>
    <row r="1551" spans="1:27">
      <c r="A1551" s="51" t="s">
        <v>1469</v>
      </c>
      <c r="B1551" s="51" t="s">
        <v>24</v>
      </c>
      <c r="C1551" s="51">
        <v>5443338</v>
      </c>
      <c r="D1551" s="51" t="s">
        <v>1829</v>
      </c>
      <c r="E1551" s="80">
        <f>+IF(F1551="x",1,0)+IF(G1551="x",0.25,0)+IF(H1551="x",1,0)+IF(I1551="x",0.3,0)</f>
        <v>1</v>
      </c>
      <c r="F1551" s="85" t="s">
        <v>3212</v>
      </c>
      <c r="G1551" s="85"/>
      <c r="H1551" s="85"/>
      <c r="I1551" s="85"/>
      <c r="J1551" s="48"/>
      <c r="K1551" s="48"/>
      <c r="L1551" s="89">
        <f>+L$5*E1551</f>
        <v>1194.3324316200781</v>
      </c>
      <c r="M1551" s="89">
        <f>+M$5*E1551</f>
        <v>339.09242260294559</v>
      </c>
      <c r="N1551" s="89">
        <f>+L1551+M1551</f>
        <v>1533.4248542230237</v>
      </c>
      <c r="O1551" s="89">
        <f>+O$5*E1551</f>
        <v>16954.621130147279</v>
      </c>
      <c r="P1551" s="73" t="e">
        <v>#N/A</v>
      </c>
      <c r="Q1551" s="48" t="e">
        <v>#N/A</v>
      </c>
      <c r="R1551" s="87">
        <v>389.75352849520999</v>
      </c>
      <c r="S1551" s="87">
        <v>0</v>
      </c>
      <c r="T1551" s="87">
        <v>0</v>
      </c>
      <c r="U1551" s="87">
        <v>0</v>
      </c>
      <c r="V1551" s="87">
        <v>0</v>
      </c>
      <c r="W1551" s="87">
        <f>+(S1551/100)*R1551</f>
        <v>0</v>
      </c>
      <c r="Z1551" t="e">
        <v>#N/A</v>
      </c>
      <c r="AA1551" t="e">
        <v>#N/A</v>
      </c>
    </row>
    <row r="1552" spans="1:27">
      <c r="A1552" s="51" t="s">
        <v>145</v>
      </c>
      <c r="B1552" s="51" t="s">
        <v>8</v>
      </c>
      <c r="C1552" s="51">
        <v>10066798</v>
      </c>
      <c r="D1552" s="51" t="s">
        <v>3059</v>
      </c>
      <c r="E1552" s="80">
        <f>+IF(F1552="x",1,0)+IF(G1552="x",0.25,0)+IF(H1552="x",1,0)+IF(I1552="x",0.3,0)</f>
        <v>1</v>
      </c>
      <c r="F1552" s="85" t="s">
        <v>3212</v>
      </c>
      <c r="G1552" s="85"/>
      <c r="H1552" s="85"/>
      <c r="I1552" s="85"/>
      <c r="J1552" s="48"/>
      <c r="K1552" s="48"/>
      <c r="L1552" s="89">
        <f>+L$5*E1552</f>
        <v>1194.3324316200781</v>
      </c>
      <c r="M1552" s="89">
        <f>+M$5*E1552</f>
        <v>339.09242260294559</v>
      </c>
      <c r="N1552" s="89">
        <f>+L1552+M1552</f>
        <v>1533.4248542230237</v>
      </c>
      <c r="O1552" s="89">
        <f>+O$5*E1552</f>
        <v>16954.621130147279</v>
      </c>
      <c r="P1552" s="73" t="e">
        <v>#N/A</v>
      </c>
      <c r="Q1552" s="48" t="e">
        <v>#N/A</v>
      </c>
      <c r="R1552" s="87">
        <v>1136.4347350068001</v>
      </c>
      <c r="S1552" s="87">
        <v>0</v>
      </c>
      <c r="T1552" s="87">
        <v>0</v>
      </c>
      <c r="U1552" s="87">
        <v>0</v>
      </c>
      <c r="V1552" s="87">
        <v>0</v>
      </c>
      <c r="W1552" s="87">
        <f>+(S1552/100)*R1552</f>
        <v>0</v>
      </c>
      <c r="Z1552" t="e">
        <v>#N/A</v>
      </c>
      <c r="AA1552" t="e">
        <v>#N/A</v>
      </c>
    </row>
    <row r="1553" spans="1:27">
      <c r="A1553" s="51" t="s">
        <v>3019</v>
      </c>
      <c r="B1553" s="51" t="s">
        <v>8</v>
      </c>
      <c r="C1553" s="51">
        <v>10066786</v>
      </c>
      <c r="D1553" s="51" t="s">
        <v>3020</v>
      </c>
      <c r="E1553" s="80">
        <f>+IF(F1553="x",1,0)+IF(G1553="x",0.25,0)+IF(H1553="x",1,0)+IF(I1553="x",0.3,0)</f>
        <v>1</v>
      </c>
      <c r="F1553" s="85" t="s">
        <v>3212</v>
      </c>
      <c r="G1553" s="85"/>
      <c r="H1553" s="85"/>
      <c r="I1553" s="85"/>
      <c r="J1553" s="48"/>
      <c r="K1553" s="48"/>
      <c r="L1553" s="89">
        <f>+L$5*E1553</f>
        <v>1194.3324316200781</v>
      </c>
      <c r="M1553" s="89">
        <f>+M$5*E1553</f>
        <v>339.09242260294559</v>
      </c>
      <c r="N1553" s="89">
        <f>+L1553+M1553</f>
        <v>1533.4248542230237</v>
      </c>
      <c r="O1553" s="89">
        <f>+O$5*E1553</f>
        <v>16954.621130147279</v>
      </c>
      <c r="P1553" s="73" t="e">
        <v>#N/A</v>
      </c>
      <c r="Q1553" s="48" t="e">
        <v>#N/A</v>
      </c>
      <c r="R1553" s="87">
        <v>786.58544699786</v>
      </c>
      <c r="S1553" s="87">
        <v>0</v>
      </c>
      <c r="T1553" s="87">
        <v>0</v>
      </c>
      <c r="U1553" s="87">
        <v>0</v>
      </c>
      <c r="V1553" s="87">
        <v>0</v>
      </c>
      <c r="W1553" s="87">
        <f>+(S1553/100)*R1553</f>
        <v>0</v>
      </c>
      <c r="Z1553" t="e">
        <v>#N/A</v>
      </c>
      <c r="AA1553" t="e">
        <v>#N/A</v>
      </c>
    </row>
    <row r="1554" spans="1:27">
      <c r="A1554" s="51" t="s">
        <v>3021</v>
      </c>
      <c r="B1554" s="51" t="s">
        <v>8</v>
      </c>
      <c r="C1554" s="51">
        <v>10066787</v>
      </c>
      <c r="D1554" s="51" t="s">
        <v>3022</v>
      </c>
      <c r="E1554" s="80">
        <f>+IF(F1554="x",1,0)+IF(G1554="x",0.25,0)+IF(H1554="x",1,0)+IF(I1554="x",0.3,0)</f>
        <v>1</v>
      </c>
      <c r="F1554" s="85" t="s">
        <v>3212</v>
      </c>
      <c r="G1554" s="85"/>
      <c r="H1554" s="85"/>
      <c r="I1554" s="85"/>
      <c r="J1554" s="48"/>
      <c r="K1554" s="48"/>
      <c r="L1554" s="89">
        <f>+L$5*E1554</f>
        <v>1194.3324316200781</v>
      </c>
      <c r="M1554" s="89">
        <f>+M$5*E1554</f>
        <v>339.09242260294559</v>
      </c>
      <c r="N1554" s="89">
        <f>+L1554+M1554</f>
        <v>1533.4248542230237</v>
      </c>
      <c r="O1554" s="89">
        <f>+O$5*E1554</f>
        <v>16954.621130147279</v>
      </c>
      <c r="P1554" s="73" t="e">
        <v>#N/A</v>
      </c>
      <c r="Q1554" s="48" t="e">
        <v>#N/A</v>
      </c>
      <c r="R1554" s="87">
        <v>1255.7678989998999</v>
      </c>
      <c r="S1554" s="87">
        <v>0</v>
      </c>
      <c r="T1554" s="87">
        <v>0</v>
      </c>
      <c r="U1554" s="87">
        <v>0</v>
      </c>
      <c r="V1554" s="87">
        <v>0</v>
      </c>
      <c r="W1554" s="87">
        <f>+(S1554/100)*R1554</f>
        <v>0</v>
      </c>
      <c r="Z1554" t="e">
        <v>#N/A</v>
      </c>
      <c r="AA1554" t="e">
        <v>#N/A</v>
      </c>
    </row>
    <row r="1555" spans="1:27">
      <c r="A1555" s="51" t="s">
        <v>3023</v>
      </c>
      <c r="B1555" s="51" t="s">
        <v>8</v>
      </c>
      <c r="C1555" s="51">
        <v>10066788</v>
      </c>
      <c r="D1555" s="51" t="s">
        <v>3024</v>
      </c>
      <c r="E1555" s="80">
        <f>+IF(F1555="x",1,0)+IF(G1555="x",0.25,0)+IF(H1555="x",1,0)+IF(I1555="x",0.3,0)</f>
        <v>1</v>
      </c>
      <c r="F1555" s="85" t="s">
        <v>3212</v>
      </c>
      <c r="G1555" s="85"/>
      <c r="H1555" s="85"/>
      <c r="I1555" s="85"/>
      <c r="J1555" s="48"/>
      <c r="K1555" s="48"/>
      <c r="L1555" s="89">
        <f>+L$5*E1555</f>
        <v>1194.3324316200781</v>
      </c>
      <c r="M1555" s="89">
        <f>+M$5*E1555</f>
        <v>339.09242260294559</v>
      </c>
      <c r="N1555" s="89">
        <f>+L1555+M1555</f>
        <v>1533.4248542230237</v>
      </c>
      <c r="O1555" s="89">
        <f>+O$5*E1555</f>
        <v>16954.621130147279</v>
      </c>
      <c r="P1555" s="73" t="e">
        <v>#N/A</v>
      </c>
      <c r="Q1555" s="48" t="e">
        <v>#N/A</v>
      </c>
      <c r="R1555" s="87">
        <v>1087.4199290065999</v>
      </c>
      <c r="S1555" s="87">
        <v>0</v>
      </c>
      <c r="T1555" s="87">
        <v>0</v>
      </c>
      <c r="U1555" s="87">
        <v>0</v>
      </c>
      <c r="V1555" s="87">
        <v>0</v>
      </c>
      <c r="W1555" s="87">
        <f>+(S1555/100)*R1555</f>
        <v>0</v>
      </c>
      <c r="Z1555" t="e">
        <v>#N/A</v>
      </c>
      <c r="AA1555" t="e">
        <v>#N/A</v>
      </c>
    </row>
    <row r="1556" spans="1:27">
      <c r="A1556" s="51" t="s">
        <v>3025</v>
      </c>
      <c r="B1556" s="51" t="s">
        <v>8</v>
      </c>
      <c r="C1556" s="51">
        <v>10066789</v>
      </c>
      <c r="D1556" s="51" t="s">
        <v>3026</v>
      </c>
      <c r="E1556" s="80">
        <f>+IF(F1556="x",1,0)+IF(G1556="x",0.25,0)+IF(H1556="x",1,0)+IF(I1556="x",0.3,0)</f>
        <v>1</v>
      </c>
      <c r="F1556" s="85" t="s">
        <v>3212</v>
      </c>
      <c r="G1556" s="85"/>
      <c r="H1556" s="85"/>
      <c r="I1556" s="85"/>
      <c r="J1556" s="48"/>
      <c r="K1556" s="48"/>
      <c r="L1556" s="89">
        <f>+L$5*E1556</f>
        <v>1194.3324316200781</v>
      </c>
      <c r="M1556" s="89">
        <f>+M$5*E1556</f>
        <v>339.09242260294559</v>
      </c>
      <c r="N1556" s="89">
        <f>+L1556+M1556</f>
        <v>1533.4248542230237</v>
      </c>
      <c r="O1556" s="89">
        <f>+O$5*E1556</f>
        <v>16954.621130147279</v>
      </c>
      <c r="P1556" s="73" t="e">
        <v>#N/A</v>
      </c>
      <c r="Q1556" s="48" t="e">
        <v>#N/A</v>
      </c>
      <c r="R1556" s="87">
        <v>701.73208849771004</v>
      </c>
      <c r="S1556" s="87">
        <v>0</v>
      </c>
      <c r="T1556" s="87">
        <v>0</v>
      </c>
      <c r="U1556" s="87">
        <v>0</v>
      </c>
      <c r="V1556" s="87">
        <v>0</v>
      </c>
      <c r="W1556" s="87">
        <f>+(S1556/100)*R1556</f>
        <v>0</v>
      </c>
      <c r="Z1556" t="e">
        <v>#N/A</v>
      </c>
      <c r="AA1556" t="e">
        <v>#N/A</v>
      </c>
    </row>
    <row r="1557" spans="1:27">
      <c r="A1557" s="49" t="s">
        <v>533</v>
      </c>
      <c r="B1557" s="49" t="s">
        <v>8</v>
      </c>
      <c r="C1557" s="49">
        <v>5444459</v>
      </c>
      <c r="D1557" s="49" t="s">
        <v>2680</v>
      </c>
      <c r="E1557" s="126">
        <f>+IF(F1557="x",1,0)+IF(G1557="x",0.25,0)+IF(H1557="x",1,0)+IF(I1557="x",0.3,0)+J1557</f>
        <v>3.0597848899477</v>
      </c>
      <c r="F1557" s="80" t="s">
        <v>3212</v>
      </c>
      <c r="G1557" s="85" t="s">
        <v>3213</v>
      </c>
      <c r="H1557" s="85"/>
      <c r="I1557" s="85"/>
      <c r="J1557" s="48">
        <f>0.75*(W1557/10000)</f>
        <v>2.0597848899477</v>
      </c>
      <c r="K1557" s="48"/>
      <c r="L1557" s="89">
        <f>+L$5*E1557</f>
        <v>3654.4003278456094</v>
      </c>
      <c r="M1557" s="89">
        <f>+M$5*E1557</f>
        <v>1037.5498709762528</v>
      </c>
      <c r="N1557" s="89">
        <f>+L1557+M1557</f>
        <v>4691.9501988218617</v>
      </c>
      <c r="O1557" s="89">
        <f>+O$5*E1557</f>
        <v>51877.493548812643</v>
      </c>
      <c r="P1557" s="72"/>
      <c r="Q1557" s="48"/>
      <c r="R1557" s="87">
        <v>48965.442334539999</v>
      </c>
      <c r="S1557" s="87">
        <v>56.088099999999997</v>
      </c>
      <c r="T1557" s="87">
        <v>2.5232338812201998E-3</v>
      </c>
      <c r="U1557" s="87">
        <v>1.7749898433685001</v>
      </c>
      <c r="V1557" s="87">
        <v>0.48648657428247</v>
      </c>
      <c r="W1557" s="87">
        <v>27463.798532635999</v>
      </c>
      <c r="Z1557" t="e">
        <v>#N/A</v>
      </c>
      <c r="AA1557" t="e">
        <v>#N/A</v>
      </c>
    </row>
    <row r="1558" spans="1:27">
      <c r="A1558" s="56" t="s">
        <v>2682</v>
      </c>
      <c r="B1558" s="56" t="s">
        <v>8</v>
      </c>
      <c r="C1558" s="56">
        <v>9567699</v>
      </c>
      <c r="D1558" s="56" t="s">
        <v>2680</v>
      </c>
      <c r="E1558" s="80">
        <f>+IF(F1558="x",1,0)+IF(G1558="x",0.25,0)+IF(H1558="x",1,0)+IF(I1558="x",0.3,0)+K1558</f>
        <v>1.5811916851733649</v>
      </c>
      <c r="F1558" s="80" t="s">
        <v>3212</v>
      </c>
      <c r="G1558" s="85"/>
      <c r="H1558" s="85"/>
      <c r="I1558" s="85"/>
      <c r="J1558" s="81" t="s">
        <v>3213</v>
      </c>
      <c r="K1558" s="48">
        <v>0.58119168517336495</v>
      </c>
      <c r="L1558" s="89">
        <f>+L$5*E1558</f>
        <v>1888.4685102105539</v>
      </c>
      <c r="M1558" s="89">
        <f>+M$5*E1558</f>
        <v>536.17011912507041</v>
      </c>
      <c r="N1558" s="89">
        <f>+L1558+M1558</f>
        <v>2424.6386293356245</v>
      </c>
      <c r="O1558" s="89">
        <f>+O$5*E1558</f>
        <v>26808.505956253517</v>
      </c>
      <c r="P1558" s="127"/>
      <c r="Q1558" s="48"/>
      <c r="R1558" s="87">
        <v>3874.6112344890998</v>
      </c>
      <c r="S1558" s="87">
        <v>100</v>
      </c>
      <c r="T1558" s="87">
        <v>1.0351567268371999</v>
      </c>
      <c r="U1558" s="87">
        <v>2.0597999095917001</v>
      </c>
      <c r="V1558" s="87">
        <v>1.757467056022</v>
      </c>
      <c r="W1558" s="87">
        <v>3874.6112344887001</v>
      </c>
      <c r="Z1558" t="e">
        <v>#N/A</v>
      </c>
      <c r="AA1558" t="e">
        <v>#N/A</v>
      </c>
    </row>
    <row r="1559" spans="1:27">
      <c r="A1559" s="51" t="s">
        <v>3027</v>
      </c>
      <c r="B1559" s="51" t="s">
        <v>8</v>
      </c>
      <c r="C1559" s="51">
        <v>10066790</v>
      </c>
      <c r="D1559" s="51" t="s">
        <v>2680</v>
      </c>
      <c r="E1559" s="80">
        <f>+IF(F1559="x",1,0)+IF(G1559="x",0.25,0)+IF(H1559="x",1,0)+IF(I1559="x",0.3,0)</f>
        <v>1</v>
      </c>
      <c r="F1559" s="85" t="s">
        <v>3212</v>
      </c>
      <c r="G1559" s="85"/>
      <c r="H1559" s="85"/>
      <c r="I1559" s="85"/>
      <c r="J1559" s="48"/>
      <c r="K1559" s="48"/>
      <c r="L1559" s="89">
        <f>+L$5*E1559</f>
        <v>1194.3324316200781</v>
      </c>
      <c r="M1559" s="89">
        <f>+M$5*E1559</f>
        <v>339.09242260294559</v>
      </c>
      <c r="N1559" s="89">
        <f>+L1559+M1559</f>
        <v>1533.4248542230237</v>
      </c>
      <c r="O1559" s="89">
        <f>+O$5*E1559</f>
        <v>16954.621130147279</v>
      </c>
      <c r="P1559" s="73" t="e">
        <v>#N/A</v>
      </c>
      <c r="Q1559" s="48" t="e">
        <v>#N/A</v>
      </c>
      <c r="R1559" s="87">
        <v>854.11661499852005</v>
      </c>
      <c r="S1559" s="87">
        <v>0</v>
      </c>
      <c r="T1559" s="87">
        <v>0</v>
      </c>
      <c r="U1559" s="87">
        <v>0</v>
      </c>
      <c r="V1559" s="87">
        <v>0</v>
      </c>
      <c r="W1559" s="87">
        <f>+(S1559/100)*R1559</f>
        <v>0</v>
      </c>
      <c r="Z1559" t="e">
        <v>#N/A</v>
      </c>
      <c r="AA1559" t="e">
        <v>#N/A</v>
      </c>
    </row>
    <row r="1560" spans="1:27">
      <c r="A1560" s="53" t="s">
        <v>2681</v>
      </c>
      <c r="B1560" s="53" t="s">
        <v>8</v>
      </c>
      <c r="C1560" s="53">
        <v>5444459</v>
      </c>
      <c r="D1560" s="53" t="s">
        <v>2680</v>
      </c>
      <c r="E1560" s="80">
        <f>+IF(F1560="x",1,0)+IF(G1560="x",0.25,0)+IF(H1560="x",1,0)+IF(I1560="x",0.3,0)+J1560+K1560</f>
        <v>0.25</v>
      </c>
      <c r="F1560" s="80" t="s">
        <v>3213</v>
      </c>
      <c r="G1560" s="85" t="s">
        <v>3212</v>
      </c>
      <c r="H1560" s="85"/>
      <c r="I1560" s="85"/>
      <c r="J1560" s="86">
        <v>0</v>
      </c>
      <c r="K1560" s="48"/>
      <c r="L1560" s="89">
        <f>+L$5*E1560</f>
        <v>298.58310790501952</v>
      </c>
      <c r="M1560" s="89">
        <f>+M$5*E1560</f>
        <v>84.773105650736397</v>
      </c>
      <c r="N1560" s="89">
        <f>+L1560+M1560</f>
        <v>383.35621355575591</v>
      </c>
      <c r="O1560" s="89">
        <f>+O$5*E1560</f>
        <v>4238.6552825368199</v>
      </c>
      <c r="P1560" s="72"/>
      <c r="Q1560" s="48"/>
      <c r="R1560" s="87">
        <v>2338.8803019942002</v>
      </c>
      <c r="S1560" s="87">
        <v>97.819900000000004</v>
      </c>
      <c r="T1560" s="87">
        <v>1.9449926912785E-2</v>
      </c>
      <c r="U1560" s="87">
        <v>0.72553485631943004</v>
      </c>
      <c r="V1560" s="87">
        <v>0.50262612367378001</v>
      </c>
      <c r="W1560" s="87">
        <v>2287.8905377218998</v>
      </c>
      <c r="Z1560" t="e">
        <v>#N/A</v>
      </c>
      <c r="AA1560" t="e">
        <v>#N/A</v>
      </c>
    </row>
    <row r="1561" spans="1:27">
      <c r="A1561" s="53" t="s">
        <v>534</v>
      </c>
      <c r="B1561" s="53" t="s">
        <v>8</v>
      </c>
      <c r="C1561" s="53">
        <v>5444459</v>
      </c>
      <c r="D1561" s="53" t="s">
        <v>2680</v>
      </c>
      <c r="E1561" s="80">
        <f>+IF(F1561="x",1,0)+IF(G1561="x",0.25,0)+IF(H1561="x",1,0)+IF(I1561="x",0.3,0)+J1561+K1561</f>
        <v>0.25</v>
      </c>
      <c r="F1561" s="80" t="s">
        <v>3213</v>
      </c>
      <c r="G1561" s="85" t="s">
        <v>3212</v>
      </c>
      <c r="H1561" s="85"/>
      <c r="I1561" s="85"/>
      <c r="J1561" s="81">
        <v>0</v>
      </c>
      <c r="K1561" s="48"/>
      <c r="L1561" s="89">
        <f>+L$5*E1561</f>
        <v>298.58310790501952</v>
      </c>
      <c r="M1561" s="89">
        <f>+M$5*E1561</f>
        <v>84.773105650736397</v>
      </c>
      <c r="N1561" s="89">
        <f>+L1561+M1561</f>
        <v>383.35621355575591</v>
      </c>
      <c r="O1561" s="89">
        <f>+O$5*E1561</f>
        <v>4238.6552825368199</v>
      </c>
      <c r="P1561" s="127"/>
      <c r="Q1561" s="48"/>
      <c r="R1561" s="87">
        <v>2192.456549985</v>
      </c>
      <c r="S1561" s="87">
        <v>71.738900000000001</v>
      </c>
      <c r="T1561" s="87">
        <v>3.9530664682388E-2</v>
      </c>
      <c r="U1561" s="87">
        <v>0.78956192731857</v>
      </c>
      <c r="V1561" s="87">
        <v>0.55485360857931998</v>
      </c>
      <c r="W1561" s="87">
        <v>1572.8431532744</v>
      </c>
      <c r="Z1561" t="e">
        <v>#N/A</v>
      </c>
      <c r="AA1561" t="e">
        <v>#N/A</v>
      </c>
    </row>
    <row r="1562" spans="1:27">
      <c r="A1562" s="53" t="s">
        <v>2683</v>
      </c>
      <c r="B1562" s="53" t="s">
        <v>8</v>
      </c>
      <c r="C1562" s="53">
        <v>5444459</v>
      </c>
      <c r="D1562" s="53" t="s">
        <v>2680</v>
      </c>
      <c r="E1562" s="80">
        <f>+IF(F1562="x",1,0)+IF(G1562="x",0.25,0)+IF(H1562="x",1,0)+IF(I1562="x",0.3,0)+J1562+K1562</f>
        <v>0.25</v>
      </c>
      <c r="F1562" s="80" t="s">
        <v>3213</v>
      </c>
      <c r="G1562" s="85" t="s">
        <v>3212</v>
      </c>
      <c r="H1562" s="85"/>
      <c r="I1562" s="85"/>
      <c r="J1562" s="81">
        <v>0</v>
      </c>
      <c r="K1562" s="48"/>
      <c r="L1562" s="89">
        <f>+L$5*E1562</f>
        <v>298.58310790501952</v>
      </c>
      <c r="M1562" s="89">
        <f>+M$5*E1562</f>
        <v>84.773105650736397</v>
      </c>
      <c r="N1562" s="89">
        <f>+L1562+M1562</f>
        <v>383.35621355575591</v>
      </c>
      <c r="O1562" s="89">
        <f>+O$5*E1562</f>
        <v>4238.6552825368199</v>
      </c>
      <c r="P1562" s="72"/>
      <c r="Q1562" s="48"/>
      <c r="R1562" s="87">
        <v>670.28504449579998</v>
      </c>
      <c r="S1562" s="87">
        <v>100</v>
      </c>
      <c r="T1562" s="87">
        <v>7.2648108005524001E-2</v>
      </c>
      <c r="U1562" s="87">
        <v>0.41717466711998002</v>
      </c>
      <c r="V1562" s="87">
        <v>0.24387772395429999</v>
      </c>
      <c r="W1562" s="87">
        <v>670.28504449665002</v>
      </c>
      <c r="Z1562" t="e">
        <v>#N/A</v>
      </c>
      <c r="AA1562" t="e">
        <v>#N/A</v>
      </c>
    </row>
    <row r="1563" spans="1:27">
      <c r="A1563" s="51" t="s">
        <v>2083</v>
      </c>
      <c r="B1563" s="51" t="s">
        <v>8</v>
      </c>
      <c r="C1563" s="51">
        <v>5444664</v>
      </c>
      <c r="D1563" s="51" t="s">
        <v>3083</v>
      </c>
      <c r="E1563" s="80">
        <f>+IF(F1563="x",1,0)+IF(G1563="x",0.25,0)+IF(H1563="x",1,0)+IF(I1563="x",0.3,0)</f>
        <v>1</v>
      </c>
      <c r="F1563" s="85" t="s">
        <v>3212</v>
      </c>
      <c r="G1563" s="85"/>
      <c r="H1563" s="85"/>
      <c r="I1563" s="85"/>
      <c r="J1563" s="48"/>
      <c r="K1563" s="48"/>
      <c r="L1563" s="89">
        <f>+L$5*E1563</f>
        <v>1194.3324316200781</v>
      </c>
      <c r="M1563" s="89">
        <f>+M$5*E1563</f>
        <v>339.09242260294559</v>
      </c>
      <c r="N1563" s="89">
        <f>+L1563+M1563</f>
        <v>1533.4248542230237</v>
      </c>
      <c r="O1563" s="89">
        <f>+O$5*E1563</f>
        <v>16954.621130147279</v>
      </c>
      <c r="P1563" s="73" t="e">
        <v>#N/A</v>
      </c>
      <c r="Q1563" s="48" t="e">
        <v>#N/A</v>
      </c>
      <c r="R1563" s="87">
        <v>894.63235450001002</v>
      </c>
      <c r="S1563" s="87">
        <v>0</v>
      </c>
      <c r="T1563" s="87">
        <v>0</v>
      </c>
      <c r="U1563" s="87">
        <v>0</v>
      </c>
      <c r="V1563" s="87">
        <v>0</v>
      </c>
      <c r="W1563" s="87">
        <f>+(S1563/100)*R1563</f>
        <v>0</v>
      </c>
      <c r="Z1563" t="e">
        <v>#N/A</v>
      </c>
      <c r="AA1563" t="e">
        <v>#N/A</v>
      </c>
    </row>
    <row r="1564" spans="1:27">
      <c r="A1564" s="51" t="s">
        <v>3028</v>
      </c>
      <c r="B1564" s="51" t="s">
        <v>8</v>
      </c>
      <c r="C1564" s="51">
        <v>10066791</v>
      </c>
      <c r="D1564" s="51" t="s">
        <v>3029</v>
      </c>
      <c r="E1564" s="80">
        <f>+IF(F1564="x",1,0)+IF(G1564="x",0.25,0)+IF(H1564="x",1,0)+IF(I1564="x",0.3,0)</f>
        <v>1</v>
      </c>
      <c r="F1564" s="85" t="s">
        <v>3212</v>
      </c>
      <c r="G1564" s="85"/>
      <c r="H1564" s="85"/>
      <c r="I1564" s="85"/>
      <c r="J1564" s="48"/>
      <c r="K1564" s="48"/>
      <c r="L1564" s="89">
        <f>+L$5*E1564</f>
        <v>1194.3324316200781</v>
      </c>
      <c r="M1564" s="89">
        <f>+M$5*E1564</f>
        <v>339.09242260294559</v>
      </c>
      <c r="N1564" s="89">
        <f>+L1564+M1564</f>
        <v>1533.4248542230237</v>
      </c>
      <c r="O1564" s="89">
        <f>+O$5*E1564</f>
        <v>16954.621130147279</v>
      </c>
      <c r="P1564" s="73" t="e">
        <v>#N/A</v>
      </c>
      <c r="Q1564" s="48" t="e">
        <v>#N/A</v>
      </c>
      <c r="R1564" s="87">
        <v>920.50642599833998</v>
      </c>
      <c r="S1564" s="87">
        <v>0</v>
      </c>
      <c r="T1564" s="87">
        <v>0</v>
      </c>
      <c r="U1564" s="87">
        <v>0</v>
      </c>
      <c r="V1564" s="87">
        <v>0</v>
      </c>
      <c r="W1564" s="87">
        <f>+(S1564/100)*R1564</f>
        <v>0</v>
      </c>
      <c r="Z1564" t="e">
        <v>#N/A</v>
      </c>
      <c r="AA1564" t="e">
        <v>#N/A</v>
      </c>
    </row>
    <row r="1565" spans="1:27">
      <c r="A1565" s="51" t="s">
        <v>3030</v>
      </c>
      <c r="B1565" s="51" t="s">
        <v>8</v>
      </c>
      <c r="C1565" s="51">
        <v>10066792</v>
      </c>
      <c r="D1565" s="51" t="s">
        <v>3031</v>
      </c>
      <c r="E1565" s="80">
        <f>+IF(F1565="x",1,0)+IF(G1565="x",0.25,0)+IF(H1565="x",1,0)+IF(I1565="x",0.3,0)</f>
        <v>1</v>
      </c>
      <c r="F1565" s="85" t="s">
        <v>3212</v>
      </c>
      <c r="G1565" s="85"/>
      <c r="H1565" s="85"/>
      <c r="I1565" s="85"/>
      <c r="J1565" s="48"/>
      <c r="K1565" s="48"/>
      <c r="L1565" s="89">
        <f>+L$5*E1565</f>
        <v>1194.3324316200781</v>
      </c>
      <c r="M1565" s="89">
        <f>+M$5*E1565</f>
        <v>339.09242260294559</v>
      </c>
      <c r="N1565" s="89">
        <f>+L1565+M1565</f>
        <v>1533.4248542230237</v>
      </c>
      <c r="O1565" s="89">
        <f>+O$5*E1565</f>
        <v>16954.621130147279</v>
      </c>
      <c r="P1565" s="73" t="e">
        <v>#N/A</v>
      </c>
      <c r="Q1565" s="48" t="e">
        <v>#N/A</v>
      </c>
      <c r="R1565" s="87">
        <v>1499.0430270073</v>
      </c>
      <c r="S1565" s="87">
        <v>0</v>
      </c>
      <c r="T1565" s="87">
        <v>0</v>
      </c>
      <c r="U1565" s="87">
        <v>0</v>
      </c>
      <c r="V1565" s="87">
        <v>0</v>
      </c>
      <c r="W1565" s="87">
        <f>+(S1565/100)*R1565</f>
        <v>0</v>
      </c>
      <c r="Z1565" t="e">
        <v>#N/A</v>
      </c>
      <c r="AA1565" t="e">
        <v>#N/A</v>
      </c>
    </row>
    <row r="1566" spans="1:27">
      <c r="A1566" s="51" t="s">
        <v>3032</v>
      </c>
      <c r="B1566" s="51" t="s">
        <v>8</v>
      </c>
      <c r="C1566" s="51">
        <v>10066793</v>
      </c>
      <c r="D1566" s="51" t="s">
        <v>3033</v>
      </c>
      <c r="E1566" s="80">
        <f>+IF(F1566="x",1,0)+IF(G1566="x",0.25,0)+IF(H1566="x",1,0)+IF(I1566="x",0.3,0)</f>
        <v>1</v>
      </c>
      <c r="F1566" s="85" t="s">
        <v>3212</v>
      </c>
      <c r="G1566" s="85"/>
      <c r="H1566" s="85"/>
      <c r="I1566" s="85"/>
      <c r="J1566" s="48"/>
      <c r="K1566" s="48"/>
      <c r="L1566" s="89">
        <f>+L$5*E1566</f>
        <v>1194.3324316200781</v>
      </c>
      <c r="M1566" s="89">
        <f>+M$5*E1566</f>
        <v>339.09242260294559</v>
      </c>
      <c r="N1566" s="89">
        <f>+L1566+M1566</f>
        <v>1533.4248542230237</v>
      </c>
      <c r="O1566" s="89">
        <f>+O$5*E1566</f>
        <v>16954.621130147279</v>
      </c>
      <c r="P1566" s="73" t="e">
        <v>#N/A</v>
      </c>
      <c r="Q1566" s="48" t="e">
        <v>#N/A</v>
      </c>
      <c r="R1566" s="87">
        <v>920.19120800918995</v>
      </c>
      <c r="S1566" s="87">
        <v>0</v>
      </c>
      <c r="T1566" s="87">
        <v>0</v>
      </c>
      <c r="U1566" s="87">
        <v>0</v>
      </c>
      <c r="V1566" s="87">
        <v>0</v>
      </c>
      <c r="W1566" s="87">
        <f>+(S1566/100)*R1566</f>
        <v>0</v>
      </c>
      <c r="Z1566" t="e">
        <v>#N/A</v>
      </c>
      <c r="AA1566" t="e">
        <v>#N/A</v>
      </c>
    </row>
    <row r="1567" spans="1:27">
      <c r="A1567" s="51" t="s">
        <v>149</v>
      </c>
      <c r="B1567" s="51" t="s">
        <v>8</v>
      </c>
      <c r="C1567" s="51">
        <v>10066797</v>
      </c>
      <c r="D1567" s="51" t="s">
        <v>3038</v>
      </c>
      <c r="E1567" s="80">
        <f>+IF(F1567="x",1,0)+IF(G1567="x",0.25,0)+IF(H1567="x",1,0)+IF(I1567="x",0.3,0)</f>
        <v>1</v>
      </c>
      <c r="F1567" s="85" t="s">
        <v>3212</v>
      </c>
      <c r="G1567" s="85"/>
      <c r="H1567" s="85"/>
      <c r="I1567" s="85"/>
      <c r="J1567" s="48"/>
      <c r="K1567" s="48"/>
      <c r="L1567" s="89">
        <f>+L$5*E1567</f>
        <v>1194.3324316200781</v>
      </c>
      <c r="M1567" s="89">
        <f>+M$5*E1567</f>
        <v>339.09242260294559</v>
      </c>
      <c r="N1567" s="89">
        <f>+L1567+M1567</f>
        <v>1533.4248542230237</v>
      </c>
      <c r="O1567" s="89">
        <f>+O$5*E1567</f>
        <v>16954.621130147279</v>
      </c>
      <c r="P1567" s="73" t="e">
        <v>#N/A</v>
      </c>
      <c r="Q1567" s="48" t="e">
        <v>#N/A</v>
      </c>
      <c r="R1567" s="87">
        <v>1072.3039189885999</v>
      </c>
      <c r="S1567" s="87">
        <v>0</v>
      </c>
      <c r="T1567" s="87">
        <v>0</v>
      </c>
      <c r="U1567" s="87">
        <v>0</v>
      </c>
      <c r="V1567" s="87">
        <v>0</v>
      </c>
      <c r="W1567" s="87">
        <f>+(S1567/100)*R1567</f>
        <v>0</v>
      </c>
      <c r="Z1567" t="e">
        <v>#N/A</v>
      </c>
      <c r="AA1567" t="e">
        <v>#N/A</v>
      </c>
    </row>
    <row r="1568" spans="1:27">
      <c r="A1568" s="51" t="s">
        <v>3013</v>
      </c>
      <c r="B1568" s="51" t="s">
        <v>8</v>
      </c>
      <c r="C1568" s="51">
        <v>10066783</v>
      </c>
      <c r="D1568" s="51" t="s">
        <v>3014</v>
      </c>
      <c r="E1568" s="80">
        <f>+IF(F1568="x",1,0)+IF(G1568="x",0.25,0)+IF(H1568="x",1,0)+IF(I1568="x",0.3,0)</f>
        <v>1</v>
      </c>
      <c r="F1568" s="85" t="s">
        <v>3212</v>
      </c>
      <c r="G1568" s="85"/>
      <c r="H1568" s="85"/>
      <c r="I1568" s="85"/>
      <c r="J1568" s="48"/>
      <c r="K1568" s="48"/>
      <c r="L1568" s="89">
        <f>+L$5*E1568</f>
        <v>1194.3324316200781</v>
      </c>
      <c r="M1568" s="89">
        <f>+M$5*E1568</f>
        <v>339.09242260294559</v>
      </c>
      <c r="N1568" s="89">
        <f>+L1568+M1568</f>
        <v>1533.4248542230237</v>
      </c>
      <c r="O1568" s="89">
        <f>+O$5*E1568</f>
        <v>16954.621130147279</v>
      </c>
      <c r="P1568" s="73" t="e">
        <v>#N/A</v>
      </c>
      <c r="Q1568" s="48" t="e">
        <v>#N/A</v>
      </c>
      <c r="R1568" s="87">
        <v>978.52089598935004</v>
      </c>
      <c r="S1568" s="87">
        <v>0</v>
      </c>
      <c r="T1568" s="87">
        <v>0</v>
      </c>
      <c r="U1568" s="87">
        <v>0</v>
      </c>
      <c r="V1568" s="87">
        <v>0</v>
      </c>
      <c r="W1568" s="87">
        <f>+(S1568/100)*R1568</f>
        <v>0</v>
      </c>
      <c r="Z1568" t="e">
        <v>#N/A</v>
      </c>
      <c r="AA1568" t="e">
        <v>#N/A</v>
      </c>
    </row>
    <row r="1569" spans="1:27">
      <c r="A1569" s="51" t="s">
        <v>153</v>
      </c>
      <c r="B1569" s="51" t="s">
        <v>8</v>
      </c>
      <c r="C1569" s="51">
        <v>10066796</v>
      </c>
      <c r="D1569" s="51" t="s">
        <v>3037</v>
      </c>
      <c r="E1569" s="80">
        <f>+IF(F1569="x",1,0)+IF(G1569="x",0.25,0)+IF(H1569="x",1,0)+IF(I1569="x",0.3,0)</f>
        <v>1</v>
      </c>
      <c r="F1569" s="85" t="s">
        <v>3212</v>
      </c>
      <c r="G1569" s="85"/>
      <c r="H1569" s="85"/>
      <c r="I1569" s="85"/>
      <c r="J1569" s="48"/>
      <c r="K1569" s="48"/>
      <c r="L1569" s="89">
        <f>+L$5*E1569</f>
        <v>1194.3324316200781</v>
      </c>
      <c r="M1569" s="89">
        <f>+M$5*E1569</f>
        <v>339.09242260294559</v>
      </c>
      <c r="N1569" s="89">
        <f>+L1569+M1569</f>
        <v>1533.4248542230237</v>
      </c>
      <c r="O1569" s="89">
        <f>+O$5*E1569</f>
        <v>16954.621130147279</v>
      </c>
      <c r="P1569" s="73" t="e">
        <v>#N/A</v>
      </c>
      <c r="Q1569" s="48" t="e">
        <v>#N/A</v>
      </c>
      <c r="R1569" s="87">
        <v>919.83957700990004</v>
      </c>
      <c r="S1569" s="87">
        <v>0</v>
      </c>
      <c r="T1569" s="87">
        <v>0</v>
      </c>
      <c r="U1569" s="87">
        <v>0</v>
      </c>
      <c r="V1569" s="87">
        <v>0</v>
      </c>
      <c r="W1569" s="87">
        <f>+(S1569/100)*R1569</f>
        <v>0</v>
      </c>
      <c r="Z1569" t="e">
        <v>#N/A</v>
      </c>
      <c r="AA1569" t="e">
        <v>#N/A</v>
      </c>
    </row>
    <row r="1570" spans="1:27">
      <c r="A1570" s="51" t="s">
        <v>3015</v>
      </c>
      <c r="B1570" s="51" t="s">
        <v>8</v>
      </c>
      <c r="C1570" s="51">
        <v>10066784</v>
      </c>
      <c r="D1570" s="51" t="s">
        <v>3016</v>
      </c>
      <c r="E1570" s="80">
        <f>+IF(F1570="x",1,0)+IF(G1570="x",0.25,0)+IF(H1570="x",1,0)+IF(I1570="x",0.3,0)</f>
        <v>1</v>
      </c>
      <c r="F1570" s="85" t="s">
        <v>3212</v>
      </c>
      <c r="G1570" s="85"/>
      <c r="H1570" s="85"/>
      <c r="I1570" s="85"/>
      <c r="J1570" s="48"/>
      <c r="K1570" s="48"/>
      <c r="L1570" s="89">
        <f>+L$5*E1570</f>
        <v>1194.3324316200781</v>
      </c>
      <c r="M1570" s="89">
        <f>+M$5*E1570</f>
        <v>339.09242260294559</v>
      </c>
      <c r="N1570" s="89">
        <f>+L1570+M1570</f>
        <v>1533.4248542230237</v>
      </c>
      <c r="O1570" s="89">
        <f>+O$5*E1570</f>
        <v>16954.621130147279</v>
      </c>
      <c r="P1570" s="73" t="e">
        <v>#N/A</v>
      </c>
      <c r="Q1570" s="48" t="e">
        <v>#N/A</v>
      </c>
      <c r="R1570" s="87">
        <v>759.86494598386003</v>
      </c>
      <c r="S1570" s="87">
        <v>0</v>
      </c>
      <c r="T1570" s="87">
        <v>0</v>
      </c>
      <c r="U1570" s="87">
        <v>0</v>
      </c>
      <c r="V1570" s="87">
        <v>0</v>
      </c>
      <c r="W1570" s="87">
        <f>+(S1570/100)*R1570</f>
        <v>0</v>
      </c>
      <c r="Z1570" t="e">
        <v>#N/A</v>
      </c>
      <c r="AA1570" t="e">
        <v>#N/A</v>
      </c>
    </row>
    <row r="1571" spans="1:27">
      <c r="A1571" s="51" t="s">
        <v>3034</v>
      </c>
      <c r="B1571" s="51" t="s">
        <v>8</v>
      </c>
      <c r="C1571" s="51">
        <v>10066794</v>
      </c>
      <c r="D1571" s="51" t="s">
        <v>3035</v>
      </c>
      <c r="E1571" s="80">
        <f>+IF(F1571="x",1,0)+IF(G1571="x",0.25,0)+IF(H1571="x",1,0)+IF(I1571="x",0.3,0)</f>
        <v>1</v>
      </c>
      <c r="F1571" s="85" t="s">
        <v>3212</v>
      </c>
      <c r="G1571" s="85"/>
      <c r="H1571" s="85"/>
      <c r="I1571" s="85"/>
      <c r="J1571" s="48"/>
      <c r="K1571" s="48"/>
      <c r="L1571" s="89">
        <f>+L$5*E1571</f>
        <v>1194.3324316200781</v>
      </c>
      <c r="M1571" s="89">
        <f>+M$5*E1571</f>
        <v>339.09242260294559</v>
      </c>
      <c r="N1571" s="89">
        <f>+L1571+M1571</f>
        <v>1533.4248542230237</v>
      </c>
      <c r="O1571" s="89">
        <f>+O$5*E1571</f>
        <v>16954.621130147279</v>
      </c>
      <c r="P1571" s="73" t="e">
        <v>#N/A</v>
      </c>
      <c r="Q1571" s="48" t="e">
        <v>#N/A</v>
      </c>
      <c r="R1571" s="87">
        <v>757.38016649543999</v>
      </c>
      <c r="S1571" s="87">
        <v>0</v>
      </c>
      <c r="T1571" s="87">
        <v>0</v>
      </c>
      <c r="U1571" s="87">
        <v>0</v>
      </c>
      <c r="V1571" s="87">
        <v>0</v>
      </c>
      <c r="W1571" s="87">
        <f>+(S1571/100)*R1571</f>
        <v>0</v>
      </c>
      <c r="Z1571" t="e">
        <v>#N/A</v>
      </c>
      <c r="AA1571" t="e">
        <v>#N/A</v>
      </c>
    </row>
    <row r="1572" spans="1:27">
      <c r="A1572" s="51" t="s">
        <v>3017</v>
      </c>
      <c r="B1572" s="51" t="s">
        <v>8</v>
      </c>
      <c r="C1572" s="51">
        <v>10066785</v>
      </c>
      <c r="D1572" s="51" t="s">
        <v>3018</v>
      </c>
      <c r="E1572" s="80">
        <f>+IF(F1572="x",1,0)+IF(G1572="x",0.25,0)+IF(H1572="x",1,0)+IF(I1572="x",0.3,0)</f>
        <v>1</v>
      </c>
      <c r="F1572" s="85" t="s">
        <v>3212</v>
      </c>
      <c r="G1572" s="85"/>
      <c r="H1572" s="85"/>
      <c r="I1572" s="85"/>
      <c r="J1572" s="48"/>
      <c r="K1572" s="48"/>
      <c r="L1572" s="89">
        <f>+L$5*E1572</f>
        <v>1194.3324316200781</v>
      </c>
      <c r="M1572" s="89">
        <f>+M$5*E1572</f>
        <v>339.09242260294559</v>
      </c>
      <c r="N1572" s="89">
        <f>+L1572+M1572</f>
        <v>1533.4248542230237</v>
      </c>
      <c r="O1572" s="89">
        <f>+O$5*E1572</f>
        <v>16954.621130147279</v>
      </c>
      <c r="P1572" s="73" t="e">
        <v>#N/A</v>
      </c>
      <c r="Q1572" s="48" t="e">
        <v>#N/A</v>
      </c>
      <c r="R1572" s="87">
        <v>835.76022199762997</v>
      </c>
      <c r="S1572" s="87">
        <v>0</v>
      </c>
      <c r="T1572" s="87">
        <v>0</v>
      </c>
      <c r="U1572" s="87">
        <v>0</v>
      </c>
      <c r="V1572" s="87">
        <v>0</v>
      </c>
      <c r="W1572" s="87">
        <f>+(S1572/100)*R1572</f>
        <v>0</v>
      </c>
      <c r="Z1572" t="e">
        <v>#N/A</v>
      </c>
      <c r="AA1572" t="e">
        <v>#N/A</v>
      </c>
    </row>
    <row r="1573" spans="1:27">
      <c r="A1573" s="51" t="s">
        <v>157</v>
      </c>
      <c r="B1573" s="51" t="s">
        <v>8</v>
      </c>
      <c r="C1573" s="51">
        <v>10066795</v>
      </c>
      <c r="D1573" s="51" t="s">
        <v>3036</v>
      </c>
      <c r="E1573" s="80">
        <f>+IF(F1573="x",1,0)+IF(G1573="x",0.25,0)+IF(H1573="x",1,0)+IF(I1573="x",0.3,0)</f>
        <v>1</v>
      </c>
      <c r="F1573" s="85" t="s">
        <v>3212</v>
      </c>
      <c r="G1573" s="85"/>
      <c r="H1573" s="85"/>
      <c r="I1573" s="85"/>
      <c r="J1573" s="48"/>
      <c r="K1573" s="48"/>
      <c r="L1573" s="89">
        <f>+L$5*E1573</f>
        <v>1194.3324316200781</v>
      </c>
      <c r="M1573" s="89">
        <f>+M$5*E1573</f>
        <v>339.09242260294559</v>
      </c>
      <c r="N1573" s="89">
        <f>+L1573+M1573</f>
        <v>1533.4248542230237</v>
      </c>
      <c r="O1573" s="89">
        <f>+O$5*E1573</f>
        <v>16954.621130147279</v>
      </c>
      <c r="P1573" s="73" t="e">
        <v>#N/A</v>
      </c>
      <c r="Q1573" s="48" t="e">
        <v>#N/A</v>
      </c>
      <c r="R1573" s="87">
        <v>764.72810149741997</v>
      </c>
      <c r="S1573" s="87">
        <v>0</v>
      </c>
      <c r="T1573" s="87">
        <v>0</v>
      </c>
      <c r="U1573" s="87">
        <v>0</v>
      </c>
      <c r="V1573" s="87">
        <v>0</v>
      </c>
      <c r="W1573" s="87">
        <f>+(S1573/100)*R1573</f>
        <v>0</v>
      </c>
      <c r="Z1573" t="e">
        <v>#N/A</v>
      </c>
      <c r="AA1573" t="e">
        <v>#N/A</v>
      </c>
    </row>
    <row r="1574" spans="1:27">
      <c r="A1574" s="52" t="s">
        <v>2854</v>
      </c>
      <c r="B1574" s="52" t="s">
        <v>8</v>
      </c>
      <c r="C1574" s="52">
        <v>8346574</v>
      </c>
      <c r="D1574" s="52" t="s">
        <v>2855</v>
      </c>
      <c r="E1574" s="80">
        <f>+IF(F1574="x",1,0)+IF(G1574="x",0.25,0)+IF(H1574="x",1,0)+IF(I1574="x",0.3,0)</f>
        <v>2.25</v>
      </c>
      <c r="F1574" s="80" t="s">
        <v>3212</v>
      </c>
      <c r="G1574" s="80" t="s">
        <v>3212</v>
      </c>
      <c r="H1574" s="80" t="s">
        <v>3212</v>
      </c>
      <c r="I1574" s="85"/>
      <c r="J1574" s="48"/>
      <c r="K1574" s="48"/>
      <c r="L1574" s="89">
        <f>+L$5*E1574</f>
        <v>2687.2479711451756</v>
      </c>
      <c r="M1574" s="89">
        <f>+M$5*E1574</f>
        <v>762.95795085662758</v>
      </c>
      <c r="N1574" s="89">
        <f>+L1574+M1574</f>
        <v>3450.2059220018032</v>
      </c>
      <c r="O1574" s="89">
        <f>+O$5*E1574</f>
        <v>38147.897542831379</v>
      </c>
      <c r="P1574" s="73">
        <v>1.796</v>
      </c>
      <c r="Q1574" s="48" t="s">
        <v>3228</v>
      </c>
      <c r="R1574" s="87">
        <v>854.06382749827003</v>
      </c>
      <c r="S1574" s="87">
        <v>100</v>
      </c>
      <c r="T1574" s="87">
        <v>0.18051634728909</v>
      </c>
      <c r="U1574" s="87">
        <v>0.97039365768432995</v>
      </c>
      <c r="V1574" s="87">
        <v>0.54422169290332001</v>
      </c>
      <c r="W1574" s="87">
        <f>+(S1574/100)*R1574</f>
        <v>854.06382749827003</v>
      </c>
      <c r="Z1574" t="e">
        <v>#N/A</v>
      </c>
      <c r="AA1574" t="e">
        <v>#N/A</v>
      </c>
    </row>
    <row r="1575" spans="1:27">
      <c r="A1575" s="52" t="s">
        <v>2912</v>
      </c>
      <c r="B1575" s="52" t="s">
        <v>8</v>
      </c>
      <c r="C1575" s="52">
        <v>9554962</v>
      </c>
      <c r="D1575" s="52" t="s">
        <v>2913</v>
      </c>
      <c r="E1575" s="80">
        <f>+IF(F1575="x",1,0)+IF(G1575="x",0.25,0)+IF(H1575="x",1,0)+IF(I1575="x",0.3,0)</f>
        <v>1.25</v>
      </c>
      <c r="F1575" s="80" t="s">
        <v>3212</v>
      </c>
      <c r="G1575" s="80" t="s">
        <v>3212</v>
      </c>
      <c r="H1575" s="80" t="s">
        <v>3213</v>
      </c>
      <c r="I1575" s="85"/>
      <c r="J1575" s="48"/>
      <c r="K1575" s="48"/>
      <c r="L1575" s="89">
        <f>+L$5*E1575</f>
        <v>1492.9155395250975</v>
      </c>
      <c r="M1575" s="89">
        <f>+M$5*E1575</f>
        <v>423.86552825368199</v>
      </c>
      <c r="N1575" s="89">
        <f>+L1575+M1575</f>
        <v>1916.7810677787795</v>
      </c>
      <c r="O1575" s="89">
        <f>+O$5*E1575</f>
        <v>21193.276412684099</v>
      </c>
      <c r="P1575" s="73">
        <v>2.395</v>
      </c>
      <c r="Q1575" s="48" t="s">
        <v>3228</v>
      </c>
      <c r="R1575" s="87">
        <v>836.21458000004998</v>
      </c>
      <c r="S1575" s="87">
        <v>42.5045</v>
      </c>
      <c r="T1575" s="87">
        <v>2.628368511796E-2</v>
      </c>
      <c r="U1575" s="87">
        <v>0.69862037897109996</v>
      </c>
      <c r="V1575" s="87">
        <v>0.24780675108628</v>
      </c>
      <c r="W1575" s="87">
        <f>+(S1575/100)*R1575</f>
        <v>355.42882615612126</v>
      </c>
      <c r="Z1575" t="e">
        <v>#N/A</v>
      </c>
      <c r="AA1575" t="e">
        <v>#N/A</v>
      </c>
    </row>
    <row r="1576" spans="1:27">
      <c r="A1576" s="52" t="s">
        <v>2864</v>
      </c>
      <c r="B1576" s="52" t="s">
        <v>8</v>
      </c>
      <c r="C1576" s="52">
        <v>8346579</v>
      </c>
      <c r="D1576" s="52" t="s">
        <v>2865</v>
      </c>
      <c r="E1576" s="80">
        <f>+IF(F1576="x",1,0)+IF(G1576="x",0.25,0)+IF(H1576="x",1,0)+IF(I1576="x",0.3,0)</f>
        <v>1.25</v>
      </c>
      <c r="F1576" s="80" t="s">
        <v>3212</v>
      </c>
      <c r="G1576" s="80" t="s">
        <v>3212</v>
      </c>
      <c r="H1576" s="80" t="s">
        <v>3213</v>
      </c>
      <c r="I1576" s="85"/>
      <c r="J1576" s="48"/>
      <c r="K1576" s="48"/>
      <c r="L1576" s="89">
        <f>+L$5*E1576</f>
        <v>1492.9155395250975</v>
      </c>
      <c r="M1576" s="89">
        <f>+M$5*E1576</f>
        <v>423.86552825368199</v>
      </c>
      <c r="N1576" s="89">
        <f>+L1576+M1576</f>
        <v>1916.7810677787795</v>
      </c>
      <c r="O1576" s="89">
        <f>+O$5*E1576</f>
        <v>21193.276412684099</v>
      </c>
      <c r="P1576" s="73">
        <v>2.2839999999999998</v>
      </c>
      <c r="Q1576" s="48" t="s">
        <v>3228</v>
      </c>
      <c r="R1576" s="87">
        <v>858.84704100200997</v>
      </c>
      <c r="S1576" s="87">
        <v>96.964799999999997</v>
      </c>
      <c r="T1576" s="87">
        <v>1.3246977701783E-2</v>
      </c>
      <c r="U1576" s="87">
        <v>0.37112563848495</v>
      </c>
      <c r="V1576" s="87">
        <v>0.17156259323865</v>
      </c>
      <c r="W1576" s="87">
        <f>+(S1576/100)*R1576</f>
        <v>832.77931561351693</v>
      </c>
      <c r="Z1576" t="e">
        <v>#N/A</v>
      </c>
      <c r="AA1576" t="e">
        <v>#N/A</v>
      </c>
    </row>
    <row r="1577" spans="1:27">
      <c r="A1577" s="52" t="s">
        <v>2924</v>
      </c>
      <c r="B1577" s="52" t="s">
        <v>8</v>
      </c>
      <c r="C1577" s="52">
        <v>9762261</v>
      </c>
      <c r="D1577" s="52" t="s">
        <v>2925</v>
      </c>
      <c r="E1577" s="80">
        <f>+IF(F1577="x",1,0)+IF(G1577="x",0.25,0)+IF(H1577="x",1,0)+IF(I1577="x",0.3,0)</f>
        <v>1.25</v>
      </c>
      <c r="F1577" s="85" t="s">
        <v>3212</v>
      </c>
      <c r="G1577" s="85" t="s">
        <v>3212</v>
      </c>
      <c r="H1577" s="85"/>
      <c r="I1577" s="85"/>
      <c r="J1577" s="48"/>
      <c r="K1577" s="48"/>
      <c r="L1577" s="89">
        <f>+L$5*E1577</f>
        <v>1492.9155395250975</v>
      </c>
      <c r="M1577" s="89">
        <f>+M$5*E1577</f>
        <v>423.86552825368199</v>
      </c>
      <c r="N1577" s="89">
        <f>+L1577+M1577</f>
        <v>1916.7810677787795</v>
      </c>
      <c r="O1577" s="89">
        <f>+O$5*E1577</f>
        <v>21193.276412684099</v>
      </c>
      <c r="P1577" s="73">
        <v>2.6960000000000002</v>
      </c>
      <c r="Q1577" s="48" t="s">
        <v>3228</v>
      </c>
      <c r="R1577" s="87">
        <v>850.00614549807995</v>
      </c>
      <c r="S1577" s="87">
        <v>32.732999999999997</v>
      </c>
      <c r="T1577" s="87">
        <v>5.5616278201341997E-2</v>
      </c>
      <c r="U1577" s="87">
        <v>0.92623710632323997</v>
      </c>
      <c r="V1577" s="87">
        <v>0.46093356564803001</v>
      </c>
      <c r="W1577" s="87">
        <f>+(S1577/100)*R1577</f>
        <v>278.23251160588649</v>
      </c>
      <c r="Z1577" t="e">
        <v>#N/A</v>
      </c>
      <c r="AA1577" t="e">
        <v>#N/A</v>
      </c>
    </row>
    <row r="1578" spans="1:27">
      <c r="A1578" s="52" t="s">
        <v>2866</v>
      </c>
      <c r="B1578" s="52" t="s">
        <v>8</v>
      </c>
      <c r="C1578" s="52">
        <v>8346580</v>
      </c>
      <c r="D1578" s="52" t="s">
        <v>2867</v>
      </c>
      <c r="E1578" s="80">
        <f>+IF(F1578="x",1,0)+IF(G1578="x",0.25,0)+IF(H1578="x",1,0)+IF(I1578="x",0.3,0)</f>
        <v>2.25</v>
      </c>
      <c r="F1578" s="80" t="s">
        <v>3212</v>
      </c>
      <c r="G1578" s="80" t="s">
        <v>3212</v>
      </c>
      <c r="H1578" s="80" t="s">
        <v>3212</v>
      </c>
      <c r="I1578" s="85"/>
      <c r="J1578" s="48"/>
      <c r="K1578" s="48"/>
      <c r="L1578" s="89">
        <f>+L$5*E1578</f>
        <v>2687.2479711451756</v>
      </c>
      <c r="M1578" s="89">
        <f>+M$5*E1578</f>
        <v>762.95795085662758</v>
      </c>
      <c r="N1578" s="89">
        <f>+L1578+M1578</f>
        <v>3450.2059220018032</v>
      </c>
      <c r="O1578" s="89">
        <f>+O$5*E1578</f>
        <v>38147.897542831379</v>
      </c>
      <c r="P1578" s="73">
        <v>2.0299999999999998</v>
      </c>
      <c r="Q1578" s="48" t="s">
        <v>3228</v>
      </c>
      <c r="R1578" s="87">
        <v>903.78026249594996</v>
      </c>
      <c r="S1578" s="87">
        <v>100</v>
      </c>
      <c r="T1578" s="87">
        <v>0.11543794721365</v>
      </c>
      <c r="U1578" s="87">
        <v>0.37722346186638001</v>
      </c>
      <c r="V1578" s="87">
        <v>0.25594613208358002</v>
      </c>
      <c r="W1578" s="87">
        <f>+(S1578/100)*R1578</f>
        <v>903.78026249594996</v>
      </c>
      <c r="Z1578" t="e">
        <v>#N/A</v>
      </c>
      <c r="AA1578" t="e">
        <v>#N/A</v>
      </c>
    </row>
    <row r="1579" spans="1:27">
      <c r="A1579" s="52" t="s">
        <v>2926</v>
      </c>
      <c r="B1579" s="52" t="s">
        <v>8</v>
      </c>
      <c r="C1579" s="52">
        <v>9762263</v>
      </c>
      <c r="D1579" s="52" t="s">
        <v>2927</v>
      </c>
      <c r="E1579" s="80">
        <f>+IF(F1579="x",1,0)+IF(G1579="x",0.25,0)+IF(H1579="x",1,0)+IF(I1579="x",0.3,0)</f>
        <v>1.25</v>
      </c>
      <c r="F1579" s="80" t="s">
        <v>3212</v>
      </c>
      <c r="G1579" s="80" t="s">
        <v>3212</v>
      </c>
      <c r="H1579" s="85"/>
      <c r="I1579" s="85"/>
      <c r="J1579" s="48"/>
      <c r="K1579" s="48"/>
      <c r="L1579" s="89">
        <f>+L$5*E1579</f>
        <v>1492.9155395250975</v>
      </c>
      <c r="M1579" s="89">
        <f>+M$5*E1579</f>
        <v>423.86552825368199</v>
      </c>
      <c r="N1579" s="89">
        <f>+L1579+M1579</f>
        <v>1916.7810677787795</v>
      </c>
      <c r="O1579" s="89">
        <f>+O$5*E1579</f>
        <v>21193.276412684099</v>
      </c>
      <c r="P1579" s="73">
        <v>2.3559999999999999</v>
      </c>
      <c r="Q1579" s="48" t="s">
        <v>3228</v>
      </c>
      <c r="R1579" s="87">
        <v>906.45011450851996</v>
      </c>
      <c r="S1579" s="87">
        <v>80.840599999999995</v>
      </c>
      <c r="T1579" s="87">
        <v>5.5616278201341997E-2</v>
      </c>
      <c r="U1579" s="87">
        <v>0.97049880027770996</v>
      </c>
      <c r="V1579" s="87">
        <v>0.42699870032854997</v>
      </c>
      <c r="W1579" s="87">
        <f>+(S1579/100)*R1579</f>
        <v>732.7797112693745</v>
      </c>
      <c r="Z1579" t="e">
        <v>#N/A</v>
      </c>
      <c r="AA1579" t="e">
        <v>#N/A</v>
      </c>
    </row>
    <row r="1580" spans="1:27">
      <c r="A1580" s="52" t="s">
        <v>2868</v>
      </c>
      <c r="B1580" s="52" t="s">
        <v>8</v>
      </c>
      <c r="C1580" s="52">
        <v>8346581</v>
      </c>
      <c r="D1580" s="52" t="s">
        <v>2869</v>
      </c>
      <c r="E1580" s="80">
        <f>+IF(F1580="x",1,0)+IF(G1580="x",0.25,0)+IF(H1580="x",1,0)+IF(I1580="x",0.3,0)</f>
        <v>1.25</v>
      </c>
      <c r="F1580" s="80" t="s">
        <v>3212</v>
      </c>
      <c r="G1580" s="80" t="s">
        <v>3212</v>
      </c>
      <c r="H1580" s="85"/>
      <c r="I1580" s="85"/>
      <c r="J1580" s="48"/>
      <c r="K1580" s="48"/>
      <c r="L1580" s="89">
        <f>+L$5*E1580</f>
        <v>1492.9155395250975</v>
      </c>
      <c r="M1580" s="89">
        <f>+M$5*E1580</f>
        <v>423.86552825368199</v>
      </c>
      <c r="N1580" s="89">
        <f>+L1580+M1580</f>
        <v>1916.7810677787795</v>
      </c>
      <c r="O1580" s="89">
        <f>+O$5*E1580</f>
        <v>21193.276412684099</v>
      </c>
      <c r="P1580" s="73">
        <v>2.1949999999999998</v>
      </c>
      <c r="Q1580" s="48" t="s">
        <v>3228</v>
      </c>
      <c r="R1580" s="87">
        <v>891.80402999245996</v>
      </c>
      <c r="S1580" s="87">
        <v>100</v>
      </c>
      <c r="T1580" s="87">
        <v>0.11323011666535999</v>
      </c>
      <c r="U1580" s="87">
        <v>0.2648344039917</v>
      </c>
      <c r="V1580" s="87">
        <v>0.18517301300396999</v>
      </c>
      <c r="W1580" s="87">
        <f>+(S1580/100)*R1580</f>
        <v>891.80402999245996</v>
      </c>
      <c r="Z1580" t="e">
        <v>#N/A</v>
      </c>
      <c r="AA1580" t="e">
        <v>#N/A</v>
      </c>
    </row>
    <row r="1581" spans="1:27">
      <c r="A1581" s="52" t="s">
        <v>2928</v>
      </c>
      <c r="B1581" s="52" t="s">
        <v>8</v>
      </c>
      <c r="C1581" s="52">
        <v>9762264</v>
      </c>
      <c r="D1581" s="52" t="s">
        <v>2929</v>
      </c>
      <c r="E1581" s="80">
        <f>+IF(F1581="x",1,0)+IF(G1581="x",0.25,0)+IF(H1581="x",1,0)+IF(I1581="x",0.3,0)</f>
        <v>2.25</v>
      </c>
      <c r="F1581" s="80" t="s">
        <v>3212</v>
      </c>
      <c r="G1581" s="80" t="s">
        <v>3212</v>
      </c>
      <c r="H1581" s="80" t="s">
        <v>3212</v>
      </c>
      <c r="I1581" s="85"/>
      <c r="J1581" s="48"/>
      <c r="K1581" s="48"/>
      <c r="L1581" s="89">
        <f>+L$5*E1581</f>
        <v>2687.2479711451756</v>
      </c>
      <c r="M1581" s="89">
        <f>+M$5*E1581</f>
        <v>762.95795085662758</v>
      </c>
      <c r="N1581" s="89">
        <f>+L1581+M1581</f>
        <v>3450.2059220018032</v>
      </c>
      <c r="O1581" s="89">
        <f>+O$5*E1581</f>
        <v>38147.897542831379</v>
      </c>
      <c r="P1581" s="73">
        <v>1.9790000000000001</v>
      </c>
      <c r="Q1581" s="48" t="s">
        <v>3228</v>
      </c>
      <c r="R1581" s="87">
        <v>1202.5687219976001</v>
      </c>
      <c r="S1581" s="87">
        <v>100</v>
      </c>
      <c r="T1581" s="87">
        <v>0.35199111700058</v>
      </c>
      <c r="U1581" s="87">
        <v>0.95819807052612005</v>
      </c>
      <c r="V1581" s="87">
        <v>0.55313340604304995</v>
      </c>
      <c r="W1581" s="87">
        <f>+(S1581/100)*R1581</f>
        <v>1202.5687219976001</v>
      </c>
      <c r="Z1581" t="e">
        <v>#N/A</v>
      </c>
      <c r="AA1581" t="e">
        <v>#N/A</v>
      </c>
    </row>
    <row r="1582" spans="1:27">
      <c r="A1582" s="52" t="s">
        <v>2906</v>
      </c>
      <c r="B1582" s="52" t="s">
        <v>8</v>
      </c>
      <c r="C1582" s="52">
        <v>9554958</v>
      </c>
      <c r="D1582" s="52" t="s">
        <v>2907</v>
      </c>
      <c r="E1582" s="80">
        <f>+IF(F1582="x",1,0)+IF(G1582="x",0.25,0)+IF(H1582="x",1,0)+IF(I1582="x",0.3,0)</f>
        <v>2.25</v>
      </c>
      <c r="F1582" s="80" t="s">
        <v>3212</v>
      </c>
      <c r="G1582" s="80" t="s">
        <v>3212</v>
      </c>
      <c r="H1582" s="80" t="s">
        <v>3212</v>
      </c>
      <c r="I1582" s="85"/>
      <c r="J1582" s="48"/>
      <c r="K1582" s="48"/>
      <c r="L1582" s="89">
        <f>+L$5*E1582</f>
        <v>2687.2479711451756</v>
      </c>
      <c r="M1582" s="89">
        <f>+M$5*E1582</f>
        <v>762.95795085662758</v>
      </c>
      <c r="N1582" s="89">
        <f>+L1582+M1582</f>
        <v>3450.2059220018032</v>
      </c>
      <c r="O1582" s="89">
        <f>+O$5*E1582</f>
        <v>38147.897542831379</v>
      </c>
      <c r="P1582" s="73">
        <v>1.6080000000000001</v>
      </c>
      <c r="Q1582" s="48" t="s">
        <v>3228</v>
      </c>
      <c r="R1582" s="87">
        <v>952.40485499962006</v>
      </c>
      <c r="S1582" s="87">
        <v>100</v>
      </c>
      <c r="T1582" s="87">
        <v>0.18850658833980999</v>
      </c>
      <c r="U1582" s="87">
        <v>1.1542743444443</v>
      </c>
      <c r="V1582" s="87">
        <v>0.65627641368208001</v>
      </c>
      <c r="W1582" s="87">
        <f>+(S1582/100)*R1582</f>
        <v>952.40485499962006</v>
      </c>
      <c r="Z1582" t="e">
        <v>#N/A</v>
      </c>
      <c r="AA1582" t="e">
        <v>#N/A</v>
      </c>
    </row>
    <row r="1583" spans="1:27">
      <c r="A1583" s="52" t="s">
        <v>2930</v>
      </c>
      <c r="B1583" s="52" t="s">
        <v>8</v>
      </c>
      <c r="C1583" s="52">
        <v>9762265</v>
      </c>
      <c r="D1583" s="52" t="s">
        <v>2931</v>
      </c>
      <c r="E1583" s="80">
        <f>+IF(F1583="x",1,0)+IF(G1583="x",0.25,0)+IF(H1583="x",1,0)+IF(I1583="x",0.3,0)</f>
        <v>2.25</v>
      </c>
      <c r="F1583" s="80" t="s">
        <v>3212</v>
      </c>
      <c r="G1583" s="80" t="s">
        <v>3212</v>
      </c>
      <c r="H1583" s="80" t="s">
        <v>3212</v>
      </c>
      <c r="I1583" s="85"/>
      <c r="J1583" s="48"/>
      <c r="K1583" s="48"/>
      <c r="L1583" s="89">
        <f>+L$5*E1583</f>
        <v>2687.2479711451756</v>
      </c>
      <c r="M1583" s="89">
        <f>+M$5*E1583</f>
        <v>762.95795085662758</v>
      </c>
      <c r="N1583" s="89">
        <f>+L1583+M1583</f>
        <v>3450.2059220018032</v>
      </c>
      <c r="O1583" s="89">
        <f>+O$5*E1583</f>
        <v>38147.897542831379</v>
      </c>
      <c r="P1583" s="73">
        <v>1.9610000000000001</v>
      </c>
      <c r="Q1583" s="48" t="s">
        <v>3228</v>
      </c>
      <c r="R1583" s="87">
        <v>972.87297599566</v>
      </c>
      <c r="S1583" s="87">
        <v>100</v>
      </c>
      <c r="T1583" s="87">
        <v>0.39141663908958002</v>
      </c>
      <c r="U1583" s="87">
        <v>0.92224198579787997</v>
      </c>
      <c r="V1583" s="87">
        <v>0.52400870515522002</v>
      </c>
      <c r="W1583" s="87">
        <f>+(S1583/100)*R1583</f>
        <v>972.87297599566</v>
      </c>
      <c r="Z1583" t="e">
        <v>#N/A</v>
      </c>
      <c r="AA1583" t="e">
        <v>#N/A</v>
      </c>
    </row>
    <row r="1584" spans="1:27">
      <c r="A1584" s="52" t="s">
        <v>2932</v>
      </c>
      <c r="B1584" s="52" t="s">
        <v>8</v>
      </c>
      <c r="C1584" s="52">
        <v>9762266</v>
      </c>
      <c r="D1584" s="52" t="s">
        <v>2933</v>
      </c>
      <c r="E1584" s="80">
        <f>+IF(F1584="x",1,0)+IF(G1584="x",0.25,0)+IF(H1584="x",1,0)+IF(I1584="x",0.3,0)</f>
        <v>2.25</v>
      </c>
      <c r="F1584" s="80" t="s">
        <v>3212</v>
      </c>
      <c r="G1584" s="80" t="s">
        <v>3212</v>
      </c>
      <c r="H1584" s="80" t="s">
        <v>3212</v>
      </c>
      <c r="I1584" s="85"/>
      <c r="J1584" s="48"/>
      <c r="K1584" s="48"/>
      <c r="L1584" s="89">
        <f>+L$5*E1584</f>
        <v>2687.2479711451756</v>
      </c>
      <c r="M1584" s="89">
        <f>+M$5*E1584</f>
        <v>762.95795085662758</v>
      </c>
      <c r="N1584" s="89">
        <f>+L1584+M1584</f>
        <v>3450.2059220018032</v>
      </c>
      <c r="O1584" s="89">
        <f>+O$5*E1584</f>
        <v>38147.897542831379</v>
      </c>
      <c r="P1584" s="73">
        <v>1.899</v>
      </c>
      <c r="Q1584" s="48" t="s">
        <v>3228</v>
      </c>
      <c r="R1584" s="87">
        <v>917.86364250341001</v>
      </c>
      <c r="S1584" s="87">
        <v>100</v>
      </c>
      <c r="T1584" s="87">
        <v>0.18556281924248</v>
      </c>
      <c r="U1584" s="87">
        <v>0.58118486404419001</v>
      </c>
      <c r="V1584" s="87">
        <v>0.36692624768602999</v>
      </c>
      <c r="W1584" s="87">
        <f>+(S1584/100)*R1584</f>
        <v>917.86364250341001</v>
      </c>
      <c r="Z1584" t="e">
        <v>#N/A</v>
      </c>
      <c r="AA1584" t="e">
        <v>#N/A</v>
      </c>
    </row>
    <row r="1585" spans="1:27">
      <c r="A1585" s="52" t="s">
        <v>2934</v>
      </c>
      <c r="B1585" s="52" t="s">
        <v>8</v>
      </c>
      <c r="C1585" s="52">
        <v>9762267</v>
      </c>
      <c r="D1585" s="52" t="s">
        <v>2935</v>
      </c>
      <c r="E1585" s="80">
        <f>+IF(F1585="x",1,0)+IF(G1585="x",0.25,0)+IF(H1585="x",1,0)+IF(I1585="x",0.3,0)</f>
        <v>1.25</v>
      </c>
      <c r="F1585" s="80" t="s">
        <v>3212</v>
      </c>
      <c r="G1585" s="80" t="s">
        <v>3212</v>
      </c>
      <c r="H1585" s="85"/>
      <c r="I1585" s="85"/>
      <c r="J1585" s="48"/>
      <c r="K1585" s="48"/>
      <c r="L1585" s="89">
        <f>+L$5*E1585</f>
        <v>1492.9155395250975</v>
      </c>
      <c r="M1585" s="89">
        <f>+M$5*E1585</f>
        <v>423.86552825368199</v>
      </c>
      <c r="N1585" s="89">
        <f>+L1585+M1585</f>
        <v>1916.7810677787795</v>
      </c>
      <c r="O1585" s="89">
        <f>+O$5*E1585</f>
        <v>21193.276412684099</v>
      </c>
      <c r="P1585" s="73">
        <v>2.3820000000000001</v>
      </c>
      <c r="Q1585" s="48" t="s">
        <v>3228</v>
      </c>
      <c r="R1585" s="87">
        <v>808.82410749370001</v>
      </c>
      <c r="S1585" s="87">
        <v>82.932199999999995</v>
      </c>
      <c r="T1585" s="87">
        <v>2.5652877986431E-2</v>
      </c>
      <c r="U1585" s="87">
        <v>0.44535076618195002</v>
      </c>
      <c r="V1585" s="87">
        <v>0.17794918167910001</v>
      </c>
      <c r="W1585" s="87">
        <f>+(S1585/100)*R1585</f>
        <v>670.77562647489015</v>
      </c>
      <c r="Z1585" t="e">
        <v>#N/A</v>
      </c>
      <c r="AA1585" t="e">
        <v>#N/A</v>
      </c>
    </row>
    <row r="1586" spans="1:27">
      <c r="A1586" s="52" t="s">
        <v>2936</v>
      </c>
      <c r="B1586" s="52" t="s">
        <v>8</v>
      </c>
      <c r="C1586" s="52">
        <v>9762268</v>
      </c>
      <c r="D1586" s="52" t="s">
        <v>2937</v>
      </c>
      <c r="E1586" s="80">
        <f>+IF(F1586="x",1,0)+IF(G1586="x",0.25,0)+IF(H1586="x",1,0)+IF(I1586="x",0.3,0)</f>
        <v>1.25</v>
      </c>
      <c r="F1586" s="80" t="s">
        <v>3212</v>
      </c>
      <c r="G1586" s="80" t="s">
        <v>3212</v>
      </c>
      <c r="H1586" s="85"/>
      <c r="I1586" s="85"/>
      <c r="J1586" s="48"/>
      <c r="K1586" s="48"/>
      <c r="L1586" s="89">
        <f>+L$5*E1586</f>
        <v>1492.9155395250975</v>
      </c>
      <c r="M1586" s="89">
        <f>+M$5*E1586</f>
        <v>423.86552825368199</v>
      </c>
      <c r="N1586" s="89">
        <f>+L1586+M1586</f>
        <v>1916.7810677787795</v>
      </c>
      <c r="O1586" s="89">
        <f>+O$5*E1586</f>
        <v>21193.276412684099</v>
      </c>
      <c r="P1586" s="73">
        <v>2.4910000000000001</v>
      </c>
      <c r="Q1586" s="48" t="s">
        <v>3228</v>
      </c>
      <c r="R1586" s="87">
        <v>842.89240249224997</v>
      </c>
      <c r="S1586" s="87">
        <v>46.3446</v>
      </c>
      <c r="T1586" s="87">
        <v>3.5745813511311999E-3</v>
      </c>
      <c r="U1586" s="87">
        <v>0.27534788846969999</v>
      </c>
      <c r="V1586" s="87">
        <v>9.6305907117276005E-2</v>
      </c>
      <c r="W1586" s="87">
        <f>+(S1586/100)*R1586</f>
        <v>390.63511236542331</v>
      </c>
      <c r="Z1586" t="e">
        <v>#N/A</v>
      </c>
      <c r="AA1586" t="e">
        <v>#N/A</v>
      </c>
    </row>
    <row r="1587" spans="1:27">
      <c r="A1587" s="52" t="s">
        <v>2938</v>
      </c>
      <c r="B1587" s="52" t="s">
        <v>8</v>
      </c>
      <c r="C1587" s="52">
        <v>9762269</v>
      </c>
      <c r="D1587" s="52" t="s">
        <v>2939</v>
      </c>
      <c r="E1587" s="80">
        <f>+IF(F1587="x",1,0)+IF(G1587="x",0.25,0)+IF(H1587="x",1,0)+IF(I1587="x",0.3,0)</f>
        <v>1.25</v>
      </c>
      <c r="F1587" s="80" t="s">
        <v>3212</v>
      </c>
      <c r="G1587" s="80" t="s">
        <v>3212</v>
      </c>
      <c r="H1587" s="85"/>
      <c r="I1587" s="85"/>
      <c r="J1587" s="48"/>
      <c r="K1587" s="48"/>
      <c r="L1587" s="89">
        <f>+L$5*E1587</f>
        <v>1492.9155395250975</v>
      </c>
      <c r="M1587" s="89">
        <f>+M$5*E1587</f>
        <v>423.86552825368199</v>
      </c>
      <c r="N1587" s="89">
        <f>+L1587+M1587</f>
        <v>1916.7810677787795</v>
      </c>
      <c r="O1587" s="89">
        <f>+O$5*E1587</f>
        <v>21193.276412684099</v>
      </c>
      <c r="P1587" s="73">
        <v>2.496</v>
      </c>
      <c r="Q1587" s="48" t="s">
        <v>3228</v>
      </c>
      <c r="R1587" s="87">
        <v>945.15037000428003</v>
      </c>
      <c r="S1587" s="87">
        <v>72.032799999999995</v>
      </c>
      <c r="T1587" s="87">
        <v>1.0408339090644999E-2</v>
      </c>
      <c r="U1587" s="87">
        <v>0.38826259970665</v>
      </c>
      <c r="V1587" s="87">
        <v>0.14552972971195</v>
      </c>
      <c r="W1587" s="87">
        <f>+(S1587/100)*R1587</f>
        <v>680.81827572444297</v>
      </c>
      <c r="Z1587" t="e">
        <v>#N/A</v>
      </c>
      <c r="AA1587" t="e">
        <v>#N/A</v>
      </c>
    </row>
    <row r="1588" spans="1:27">
      <c r="A1588" s="52" t="s">
        <v>2856</v>
      </c>
      <c r="B1588" s="52" t="s">
        <v>8</v>
      </c>
      <c r="C1588" s="52">
        <v>8346575</v>
      </c>
      <c r="D1588" s="52" t="s">
        <v>2857</v>
      </c>
      <c r="E1588" s="80">
        <f>+IF(F1588="x",1,0)+IF(G1588="x",0.25,0)+IF(H1588="x",1,0)+IF(I1588="x",0.3,0)</f>
        <v>1.25</v>
      </c>
      <c r="F1588" s="85" t="s">
        <v>3212</v>
      </c>
      <c r="G1588" s="85" t="s">
        <v>3212</v>
      </c>
      <c r="H1588" s="85"/>
      <c r="I1588" s="85"/>
      <c r="J1588" s="48"/>
      <c r="K1588" s="48"/>
      <c r="L1588" s="89">
        <f>+L$5*E1588</f>
        <v>1492.9155395250975</v>
      </c>
      <c r="M1588" s="89">
        <f>+M$5*E1588</f>
        <v>423.86552825368199</v>
      </c>
      <c r="N1588" s="89">
        <f>+L1588+M1588</f>
        <v>1916.7810677787795</v>
      </c>
      <c r="O1588" s="89">
        <f>+O$5*E1588</f>
        <v>21193.276412684099</v>
      </c>
      <c r="P1588" s="72">
        <v>2.3370000000000002</v>
      </c>
      <c r="Q1588" s="48" t="e">
        <v>#N/A</v>
      </c>
      <c r="R1588" s="87">
        <v>777.35935349456997</v>
      </c>
      <c r="S1588" s="87">
        <v>29.8203</v>
      </c>
      <c r="T1588" s="87">
        <v>6.2134630978107001E-2</v>
      </c>
      <c r="U1588" s="87">
        <v>0.4012992978096</v>
      </c>
      <c r="V1588" s="87">
        <v>0.18381495473699</v>
      </c>
      <c r="W1588" s="87">
        <f>+(S1588/100)*R1588</f>
        <v>231.81089129014126</v>
      </c>
      <c r="Z1588">
        <v>2.3370000000000002</v>
      </c>
      <c r="AA1588" t="s">
        <v>3228</v>
      </c>
    </row>
    <row r="1589" spans="1:27">
      <c r="A1589" s="52" t="s">
        <v>2940</v>
      </c>
      <c r="B1589" s="52" t="s">
        <v>8</v>
      </c>
      <c r="C1589" s="52">
        <v>9762270</v>
      </c>
      <c r="D1589" s="52" t="s">
        <v>2941</v>
      </c>
      <c r="E1589" s="80">
        <f>+IF(F1589="x",1,0)+IF(G1589="x",0.25,0)+IF(H1589="x",1,0)+IF(I1589="x",0.3,0)</f>
        <v>1.25</v>
      </c>
      <c r="F1589" s="85" t="s">
        <v>3212</v>
      </c>
      <c r="G1589" s="85" t="s">
        <v>3212</v>
      </c>
      <c r="H1589" s="85"/>
      <c r="I1589" s="85"/>
      <c r="J1589" s="48"/>
      <c r="K1589" s="48"/>
      <c r="L1589" s="89">
        <f>+L$5*E1589</f>
        <v>1492.9155395250975</v>
      </c>
      <c r="M1589" s="89">
        <f>+M$5*E1589</f>
        <v>423.86552825368199</v>
      </c>
      <c r="N1589" s="89">
        <f>+L1589+M1589</f>
        <v>1916.7810677787795</v>
      </c>
      <c r="O1589" s="89">
        <f>+O$5*E1589</f>
        <v>21193.276412684099</v>
      </c>
      <c r="P1589" s="73" t="e">
        <v>#N/A</v>
      </c>
      <c r="Q1589" s="48" t="e">
        <v>#N/A</v>
      </c>
      <c r="R1589" s="87">
        <v>1001.3929409927</v>
      </c>
      <c r="S1589" s="87">
        <v>12.949299999999999</v>
      </c>
      <c r="T1589" s="87">
        <v>2.5547742843627999E-2</v>
      </c>
      <c r="U1589" s="87">
        <v>0.12700277566910001</v>
      </c>
      <c r="V1589" s="87">
        <v>6.756221386604E-2</v>
      </c>
      <c r="W1589" s="87">
        <f>+(S1589/100)*R1589</f>
        <v>129.6733761079677</v>
      </c>
      <c r="Z1589" t="e">
        <v>#N/A</v>
      </c>
      <c r="AA1589" t="e">
        <v>#N/A</v>
      </c>
    </row>
    <row r="1590" spans="1:27">
      <c r="A1590" s="52" t="s">
        <v>2942</v>
      </c>
      <c r="B1590" s="52" t="s">
        <v>8</v>
      </c>
      <c r="C1590" s="52">
        <v>9762271</v>
      </c>
      <c r="D1590" s="52" t="s">
        <v>2943</v>
      </c>
      <c r="E1590" s="80">
        <f>+IF(F1590="x",1,0)+IF(G1590="x",0.25,0)+IF(H1590="x",1,0)+IF(I1590="x",0.3,0)</f>
        <v>1.25</v>
      </c>
      <c r="F1590" s="85" t="s">
        <v>3212</v>
      </c>
      <c r="G1590" s="85" t="s">
        <v>3212</v>
      </c>
      <c r="H1590" s="85"/>
      <c r="I1590" s="85"/>
      <c r="J1590" s="48"/>
      <c r="K1590" s="48"/>
      <c r="L1590" s="89">
        <f>+L$5*E1590</f>
        <v>1492.9155395250975</v>
      </c>
      <c r="M1590" s="89">
        <f>+M$5*E1590</f>
        <v>423.86552825368199</v>
      </c>
      <c r="N1590" s="89">
        <f>+L1590+M1590</f>
        <v>1916.7810677787795</v>
      </c>
      <c r="O1590" s="89">
        <f>+O$5*E1590</f>
        <v>21193.276412684099</v>
      </c>
      <c r="P1590" s="73" t="e">
        <v>#N/A</v>
      </c>
      <c r="Q1590" s="48" t="e">
        <v>#N/A</v>
      </c>
      <c r="R1590" s="87">
        <v>861.44966698859002</v>
      </c>
      <c r="S1590" s="87">
        <v>13.3261</v>
      </c>
      <c r="T1590" s="87">
        <v>1.5559941530227999E-2</v>
      </c>
      <c r="U1590" s="87">
        <v>0.15948940813540999</v>
      </c>
      <c r="V1590" s="87">
        <v>7.0449038874357994E-2</v>
      </c>
      <c r="W1590" s="87">
        <f>+(S1590/100)*R1590</f>
        <v>114.79764407256648</v>
      </c>
      <c r="Z1590" t="e">
        <v>#N/A</v>
      </c>
      <c r="AA1590" t="e">
        <v>#N/A</v>
      </c>
    </row>
    <row r="1591" spans="1:27">
      <c r="A1591" s="52" t="s">
        <v>2944</v>
      </c>
      <c r="B1591" s="52" t="s">
        <v>8</v>
      </c>
      <c r="C1591" s="52">
        <v>9762272</v>
      </c>
      <c r="D1591" s="52" t="s">
        <v>2945</v>
      </c>
      <c r="E1591" s="80">
        <f>+IF(F1591="x",1,0)+IF(G1591="x",0.25,0)+IF(H1591="x",1,0)+IF(I1591="x",0.3,0)</f>
        <v>1.25</v>
      </c>
      <c r="F1591" s="80" t="s">
        <v>3212</v>
      </c>
      <c r="G1591" s="80" t="s">
        <v>3212</v>
      </c>
      <c r="H1591" s="85"/>
      <c r="I1591" s="85"/>
      <c r="J1591" s="48"/>
      <c r="K1591" s="48"/>
      <c r="L1591" s="89">
        <f>+L$5*E1591</f>
        <v>1492.9155395250975</v>
      </c>
      <c r="M1591" s="89">
        <f>+M$5*E1591</f>
        <v>423.86552825368199</v>
      </c>
      <c r="N1591" s="89">
        <f>+L1591+M1591</f>
        <v>1916.7810677787795</v>
      </c>
      <c r="O1591" s="89">
        <f>+O$5*E1591</f>
        <v>21193.276412684099</v>
      </c>
      <c r="P1591" s="73">
        <v>2.1619999999999999</v>
      </c>
      <c r="Q1591" s="48" t="s">
        <v>3228</v>
      </c>
      <c r="R1591" s="87">
        <v>921.42245499841999</v>
      </c>
      <c r="S1591" s="87">
        <v>99.552199999999999</v>
      </c>
      <c r="T1591" s="87">
        <v>7.6327823102474004E-2</v>
      </c>
      <c r="U1591" s="87">
        <v>0.37217697501183</v>
      </c>
      <c r="V1591" s="87">
        <v>0.20900865812274999</v>
      </c>
      <c r="W1591" s="87">
        <f>+(S1591/100)*R1591</f>
        <v>917.29632524493707</v>
      </c>
      <c r="Z1591" t="e">
        <v>#N/A</v>
      </c>
      <c r="AA1591" t="e">
        <v>#N/A</v>
      </c>
    </row>
    <row r="1592" spans="1:27">
      <c r="A1592" s="52" t="s">
        <v>2946</v>
      </c>
      <c r="B1592" s="52" t="s">
        <v>8</v>
      </c>
      <c r="C1592" s="52">
        <v>9762273</v>
      </c>
      <c r="D1592" s="52" t="s">
        <v>2947</v>
      </c>
      <c r="E1592" s="80">
        <f>+IF(F1592="x",1,0)+IF(G1592="x",0.25,0)+IF(H1592="x",1,0)+IF(I1592="x",0.3,0)</f>
        <v>2.25</v>
      </c>
      <c r="F1592" s="80" t="s">
        <v>3212</v>
      </c>
      <c r="G1592" s="80" t="s">
        <v>3212</v>
      </c>
      <c r="H1592" s="80" t="s">
        <v>3212</v>
      </c>
      <c r="I1592" s="85"/>
      <c r="J1592" s="48"/>
      <c r="K1592" s="48"/>
      <c r="L1592" s="89">
        <f>+L$5*E1592</f>
        <v>2687.2479711451756</v>
      </c>
      <c r="M1592" s="89">
        <f>+M$5*E1592</f>
        <v>762.95795085662758</v>
      </c>
      <c r="N1592" s="89">
        <f>+L1592+M1592</f>
        <v>3450.2059220018032</v>
      </c>
      <c r="O1592" s="89">
        <f>+O$5*E1592</f>
        <v>38147.897542831379</v>
      </c>
      <c r="P1592" s="73">
        <v>1.9039999999999999</v>
      </c>
      <c r="Q1592" s="48" t="s">
        <v>3228</v>
      </c>
      <c r="R1592" s="87">
        <v>836.13519799006997</v>
      </c>
      <c r="S1592" s="87">
        <v>100</v>
      </c>
      <c r="T1592" s="87">
        <v>0.35409381985664001</v>
      </c>
      <c r="U1592" s="87">
        <v>0.57424598932266002</v>
      </c>
      <c r="V1592" s="87">
        <v>0.46726754716327001</v>
      </c>
      <c r="W1592" s="87">
        <f>+(S1592/100)*R1592</f>
        <v>836.13519799006997</v>
      </c>
      <c r="Z1592" t="e">
        <v>#N/A</v>
      </c>
      <c r="AA1592" t="e">
        <v>#N/A</v>
      </c>
    </row>
    <row r="1593" spans="1:27">
      <c r="A1593" s="52" t="s">
        <v>2948</v>
      </c>
      <c r="B1593" s="52" t="s">
        <v>8</v>
      </c>
      <c r="C1593" s="52">
        <v>9762274</v>
      </c>
      <c r="D1593" s="52" t="s">
        <v>2949</v>
      </c>
      <c r="E1593" s="80">
        <f>+IF(F1593="x",1,0)+IF(G1593="x",0.25,0)+IF(H1593="x",1,0)+IF(I1593="x",0.3,0)</f>
        <v>2.25</v>
      </c>
      <c r="F1593" s="80" t="s">
        <v>3212</v>
      </c>
      <c r="G1593" s="80" t="s">
        <v>3212</v>
      </c>
      <c r="H1593" s="80" t="s">
        <v>3212</v>
      </c>
      <c r="I1593" s="85"/>
      <c r="J1593" s="48"/>
      <c r="K1593" s="48"/>
      <c r="L1593" s="89">
        <f>+L$5*E1593</f>
        <v>2687.2479711451756</v>
      </c>
      <c r="M1593" s="89">
        <f>+M$5*E1593</f>
        <v>762.95795085662758</v>
      </c>
      <c r="N1593" s="89">
        <f>+L1593+M1593</f>
        <v>3450.2059220018032</v>
      </c>
      <c r="O1593" s="89">
        <f>+O$5*E1593</f>
        <v>38147.897542831379</v>
      </c>
      <c r="P1593" s="73">
        <v>2.004</v>
      </c>
      <c r="Q1593" s="48" t="s">
        <v>3228</v>
      </c>
      <c r="R1593" s="87">
        <v>915.89862751961005</v>
      </c>
      <c r="S1593" s="87">
        <v>100</v>
      </c>
      <c r="T1593" s="87">
        <v>0.18945281207560999</v>
      </c>
      <c r="U1593" s="87">
        <v>0.57077652215957997</v>
      </c>
      <c r="V1593" s="87">
        <v>0.41335842408128998</v>
      </c>
      <c r="W1593" s="87">
        <f>+(S1593/100)*R1593</f>
        <v>915.89862751961005</v>
      </c>
      <c r="Z1593" t="e">
        <v>#N/A</v>
      </c>
      <c r="AA1593" t="e">
        <v>#N/A</v>
      </c>
    </row>
    <row r="1594" spans="1:27">
      <c r="A1594" s="52" t="s">
        <v>2908</v>
      </c>
      <c r="B1594" s="52" t="s">
        <v>8</v>
      </c>
      <c r="C1594" s="52">
        <v>9554959</v>
      </c>
      <c r="D1594" s="52" t="s">
        <v>2909</v>
      </c>
      <c r="E1594" s="80">
        <f>+IF(F1594="x",1,0)+IF(G1594="x",0.25,0)+IF(H1594="x",1,0)+IF(I1594="x",0.3,0)</f>
        <v>1.25</v>
      </c>
      <c r="F1594" s="80" t="s">
        <v>3212</v>
      </c>
      <c r="G1594" s="80" t="s">
        <v>3212</v>
      </c>
      <c r="H1594" s="85"/>
      <c r="I1594" s="85"/>
      <c r="J1594" s="48"/>
      <c r="K1594" s="48"/>
      <c r="L1594" s="89">
        <f>+L$5*E1594</f>
        <v>1492.9155395250975</v>
      </c>
      <c r="M1594" s="89">
        <f>+M$5*E1594</f>
        <v>423.86552825368199</v>
      </c>
      <c r="N1594" s="89">
        <f>+L1594+M1594</f>
        <v>1916.7810677787795</v>
      </c>
      <c r="O1594" s="89">
        <f>+O$5*E1594</f>
        <v>21193.276412684099</v>
      </c>
      <c r="P1594" s="73">
        <v>2.3860000000000001</v>
      </c>
      <c r="Q1594" s="48" t="s">
        <v>3228</v>
      </c>
      <c r="R1594" s="87">
        <v>878.44771400167997</v>
      </c>
      <c r="S1594" s="87">
        <v>54.702800000000003</v>
      </c>
      <c r="T1594" s="87">
        <v>0.14466540515422999</v>
      </c>
      <c r="U1594" s="87">
        <v>0.67980122566223</v>
      </c>
      <c r="V1594" s="87">
        <v>0.35572553224659997</v>
      </c>
      <c r="W1594" s="87">
        <f>+(S1594/100)*R1594</f>
        <v>480.53549609491103</v>
      </c>
      <c r="Z1594" t="e">
        <v>#N/A</v>
      </c>
      <c r="AA1594" t="e">
        <v>#N/A</v>
      </c>
    </row>
    <row r="1595" spans="1:27">
      <c r="A1595" s="52" t="s">
        <v>1094</v>
      </c>
      <c r="B1595" s="52" t="s">
        <v>8</v>
      </c>
      <c r="C1595" s="52">
        <v>9762262</v>
      </c>
      <c r="D1595" s="52" t="s">
        <v>2950</v>
      </c>
      <c r="E1595" s="80">
        <f>+IF(F1595="x",1,0)+IF(G1595="x",0.25,0)+IF(H1595="x",1,0)+IF(I1595="x",0.3,0)</f>
        <v>1.25</v>
      </c>
      <c r="F1595" s="80" t="s">
        <v>3212</v>
      </c>
      <c r="G1595" s="80" t="s">
        <v>3212</v>
      </c>
      <c r="H1595" s="85"/>
      <c r="I1595" s="85"/>
      <c r="J1595" s="48"/>
      <c r="K1595" s="48"/>
      <c r="L1595" s="89">
        <f>+L$5*E1595</f>
        <v>1492.9155395250975</v>
      </c>
      <c r="M1595" s="89">
        <f>+M$5*E1595</f>
        <v>423.86552825368199</v>
      </c>
      <c r="N1595" s="89">
        <f>+L1595+M1595</f>
        <v>1916.7810677787795</v>
      </c>
      <c r="O1595" s="89">
        <f>+O$5*E1595</f>
        <v>21193.276412684099</v>
      </c>
      <c r="P1595" s="73">
        <v>2.3889999999999998</v>
      </c>
      <c r="Q1595" s="48" t="s">
        <v>3228</v>
      </c>
      <c r="R1595" s="87">
        <v>876.93704149939003</v>
      </c>
      <c r="S1595" s="87">
        <v>58.8752</v>
      </c>
      <c r="T1595" s="87">
        <v>1.9449926912785E-2</v>
      </c>
      <c r="U1595" s="87">
        <v>0.36628943681717002</v>
      </c>
      <c r="V1595" s="87">
        <v>0.16196204142178999</v>
      </c>
      <c r="W1595" s="87">
        <f>+(S1595/100)*R1595</f>
        <v>516.2984370568488</v>
      </c>
      <c r="Z1595" t="e">
        <v>#N/A</v>
      </c>
      <c r="AA1595" t="e">
        <v>#N/A</v>
      </c>
    </row>
    <row r="1596" spans="1:27">
      <c r="A1596" s="52" t="s">
        <v>2914</v>
      </c>
      <c r="B1596" s="52" t="s">
        <v>8</v>
      </c>
      <c r="C1596" s="52">
        <v>9554963</v>
      </c>
      <c r="D1596" s="52" t="s">
        <v>2915</v>
      </c>
      <c r="E1596" s="80">
        <f>+IF(F1596="x",1,0)+IF(G1596="x",0.25,0)+IF(H1596="x",1,0)+IF(I1596="x",0.3,0)</f>
        <v>1.25</v>
      </c>
      <c r="F1596" s="85" t="s">
        <v>3212</v>
      </c>
      <c r="G1596" s="85" t="s">
        <v>3212</v>
      </c>
      <c r="H1596" s="85"/>
      <c r="I1596" s="85"/>
      <c r="J1596" s="48"/>
      <c r="K1596" s="48"/>
      <c r="L1596" s="89">
        <f>+L$5*E1596</f>
        <v>1492.9155395250975</v>
      </c>
      <c r="M1596" s="89">
        <f>+M$5*E1596</f>
        <v>423.86552825368199</v>
      </c>
      <c r="N1596" s="89">
        <f>+L1596+M1596</f>
        <v>1916.7810677787795</v>
      </c>
      <c r="O1596" s="89">
        <f>+O$5*E1596</f>
        <v>21193.276412684099</v>
      </c>
      <c r="P1596" s="73" t="e">
        <v>#N/A</v>
      </c>
      <c r="Q1596" s="48" t="e">
        <v>#N/A</v>
      </c>
      <c r="R1596" s="87">
        <v>853.84968199919001</v>
      </c>
      <c r="S1596" s="87">
        <v>16.0686</v>
      </c>
      <c r="T1596" s="87">
        <v>9.2518571764231006E-3</v>
      </c>
      <c r="U1596" s="87">
        <v>0.21016435325145999</v>
      </c>
      <c r="V1596" s="87">
        <v>7.8291829398020998E-2</v>
      </c>
      <c r="W1596" s="87">
        <f>+(S1596/100)*R1596</f>
        <v>137.20169000172183</v>
      </c>
      <c r="Z1596" t="e">
        <v>#N/A</v>
      </c>
      <c r="AA1596" t="e">
        <v>#N/A</v>
      </c>
    </row>
    <row r="1597" spans="1:27">
      <c r="A1597" s="52" t="s">
        <v>2916</v>
      </c>
      <c r="B1597" s="52" t="s">
        <v>8</v>
      </c>
      <c r="C1597" s="52">
        <v>9554964</v>
      </c>
      <c r="D1597" s="52" t="s">
        <v>2917</v>
      </c>
      <c r="E1597" s="80">
        <f>+IF(F1597="x",1,0)+IF(G1597="x",0.25,0)+IF(H1597="x",1,0)+IF(I1597="x",0.3,0)</f>
        <v>1</v>
      </c>
      <c r="F1597" s="85" t="s">
        <v>3212</v>
      </c>
      <c r="G1597" s="85"/>
      <c r="H1597" s="85"/>
      <c r="I1597" s="85"/>
      <c r="J1597" s="48"/>
      <c r="K1597" s="48"/>
      <c r="L1597" s="89">
        <f>+L$5*E1597</f>
        <v>1194.3324316200781</v>
      </c>
      <c r="M1597" s="89">
        <f>+M$5*E1597</f>
        <v>339.09242260294559</v>
      </c>
      <c r="N1597" s="89">
        <f>+L1597+M1597</f>
        <v>1533.4248542230237</v>
      </c>
      <c r="O1597" s="89">
        <f>+O$5*E1597</f>
        <v>16954.621130147279</v>
      </c>
      <c r="P1597" s="73" t="e">
        <v>#N/A</v>
      </c>
      <c r="Q1597" s="48" t="e">
        <v>#N/A</v>
      </c>
      <c r="R1597" s="87">
        <v>897.17091650125997</v>
      </c>
      <c r="S1597" s="87">
        <v>2.5600000000000001E-2</v>
      </c>
      <c r="T1597" s="87">
        <v>4.5628476887941E-2</v>
      </c>
      <c r="U1597" s="87">
        <v>6.6655427217484006E-2</v>
      </c>
      <c r="V1597" s="87">
        <v>5.8735275020202003E-2</v>
      </c>
      <c r="W1597" s="87">
        <f>+(S1597/100)*R1597</f>
        <v>0.22967575462432255</v>
      </c>
      <c r="Z1597" t="e">
        <v>#N/A</v>
      </c>
      <c r="AA1597" t="e">
        <v>#N/A</v>
      </c>
    </row>
    <row r="1598" spans="1:27">
      <c r="A1598" s="51" t="s">
        <v>2918</v>
      </c>
      <c r="B1598" s="51" t="s">
        <v>8</v>
      </c>
      <c r="C1598" s="51">
        <v>9554965</v>
      </c>
      <c r="D1598" s="51" t="s">
        <v>2919</v>
      </c>
      <c r="E1598" s="80">
        <f>+IF(F1598="x",1,0)+IF(G1598="x",0.25,0)+IF(H1598="x",1,0)+IF(I1598="x",0.3,0)</f>
        <v>1</v>
      </c>
      <c r="F1598" s="85" t="s">
        <v>3212</v>
      </c>
      <c r="G1598" s="85"/>
      <c r="H1598" s="85"/>
      <c r="I1598" s="85"/>
      <c r="J1598" s="48"/>
      <c r="K1598" s="48"/>
      <c r="L1598" s="89">
        <f>+L$5*E1598</f>
        <v>1194.3324316200781</v>
      </c>
      <c r="M1598" s="89">
        <f>+M$5*E1598</f>
        <v>339.09242260294559</v>
      </c>
      <c r="N1598" s="89">
        <f>+L1598+M1598</f>
        <v>1533.4248542230237</v>
      </c>
      <c r="O1598" s="89">
        <f>+O$5*E1598</f>
        <v>16954.621130147279</v>
      </c>
      <c r="P1598" s="73" t="e">
        <v>#N/A</v>
      </c>
      <c r="Q1598" s="48" t="e">
        <v>#N/A</v>
      </c>
      <c r="R1598" s="87">
        <v>912.99294149470995</v>
      </c>
      <c r="S1598" s="87">
        <v>0</v>
      </c>
      <c r="T1598" s="87">
        <v>0</v>
      </c>
      <c r="U1598" s="87">
        <v>0</v>
      </c>
      <c r="V1598" s="87">
        <v>0</v>
      </c>
      <c r="W1598" s="87">
        <f>+(S1598/100)*R1598</f>
        <v>0</v>
      </c>
      <c r="Z1598" t="e">
        <v>#N/A</v>
      </c>
      <c r="AA1598" t="e">
        <v>#N/A</v>
      </c>
    </row>
    <row r="1599" spans="1:27">
      <c r="A1599" s="52" t="s">
        <v>2920</v>
      </c>
      <c r="B1599" s="52" t="s">
        <v>8</v>
      </c>
      <c r="C1599" s="52">
        <v>9554966</v>
      </c>
      <c r="D1599" s="52" t="s">
        <v>2921</v>
      </c>
      <c r="E1599" s="80">
        <f>+IF(F1599="x",1,0)+IF(G1599="x",0.25,0)+IF(H1599="x",1,0)+IF(I1599="x",0.3,0)</f>
        <v>1</v>
      </c>
      <c r="F1599" s="85" t="s">
        <v>3212</v>
      </c>
      <c r="G1599" s="85"/>
      <c r="H1599" s="85"/>
      <c r="I1599" s="85"/>
      <c r="J1599" s="48"/>
      <c r="K1599" s="48"/>
      <c r="L1599" s="89">
        <f>+L$5*E1599</f>
        <v>1194.3324316200781</v>
      </c>
      <c r="M1599" s="89">
        <f>+M$5*E1599</f>
        <v>339.09242260294559</v>
      </c>
      <c r="N1599" s="89">
        <f>+L1599+M1599</f>
        <v>1533.4248542230237</v>
      </c>
      <c r="O1599" s="89">
        <f>+O$5*E1599</f>
        <v>16954.621130147279</v>
      </c>
      <c r="P1599" s="72">
        <v>2.6309999999999998</v>
      </c>
      <c r="Q1599" s="48" t="e">
        <v>#N/A</v>
      </c>
      <c r="R1599" s="87">
        <v>838.96664400029999</v>
      </c>
      <c r="S1599" s="87">
        <v>4.9767999999999999</v>
      </c>
      <c r="T1599" s="87">
        <v>4.6995230019092997E-2</v>
      </c>
      <c r="U1599" s="87">
        <v>0.15696616470814001</v>
      </c>
      <c r="V1599" s="87">
        <v>8.7030539164940995E-2</v>
      </c>
      <c r="W1599" s="87">
        <f>+(S1599/100)*R1599</f>
        <v>41.753691938606927</v>
      </c>
      <c r="Z1599">
        <v>2.6309999999999998</v>
      </c>
      <c r="AA1599" t="s">
        <v>3228</v>
      </c>
    </row>
    <row r="1600" spans="1:27">
      <c r="A1600" s="52" t="s">
        <v>2858</v>
      </c>
      <c r="B1600" s="52" t="s">
        <v>8</v>
      </c>
      <c r="C1600" s="52">
        <v>8346576</v>
      </c>
      <c r="D1600" s="52" t="s">
        <v>2859</v>
      </c>
      <c r="E1600" s="80">
        <f>+IF(F1600="x",1,0)+IF(G1600="x",0.25,0)+IF(H1600="x",1,0)+IF(I1600="x",0.3,0)</f>
        <v>1.25</v>
      </c>
      <c r="F1600" s="85" t="s">
        <v>3212</v>
      </c>
      <c r="G1600" s="85" t="s">
        <v>3212</v>
      </c>
      <c r="H1600" s="85"/>
      <c r="I1600" s="85"/>
      <c r="J1600" s="48"/>
      <c r="K1600" s="48"/>
      <c r="L1600" s="89">
        <f>+L$5*E1600</f>
        <v>1492.9155395250975</v>
      </c>
      <c r="M1600" s="89">
        <f>+M$5*E1600</f>
        <v>423.86552825368199</v>
      </c>
      <c r="N1600" s="89">
        <f>+L1600+M1600</f>
        <v>1916.7810677787795</v>
      </c>
      <c r="O1600" s="89">
        <f>+O$5*E1600</f>
        <v>21193.276412684099</v>
      </c>
      <c r="P1600" s="72">
        <v>2.2429999999999999</v>
      </c>
      <c r="Q1600" s="48" t="e">
        <v>#N/A</v>
      </c>
      <c r="R1600" s="87">
        <v>751.30377900923997</v>
      </c>
      <c r="S1600" s="87">
        <v>28.811599999999999</v>
      </c>
      <c r="T1600" s="87">
        <v>2.2078296169638998E-3</v>
      </c>
      <c r="U1600" s="87">
        <v>0.17284151911736001</v>
      </c>
      <c r="V1600" s="87">
        <v>5.7292062693952997E-2</v>
      </c>
      <c r="W1600" s="87">
        <f>+(S1600/100)*R1600</f>
        <v>216.46263959302618</v>
      </c>
      <c r="Z1600">
        <v>2.2429999999999999</v>
      </c>
      <c r="AA1600" t="s">
        <v>3228</v>
      </c>
    </row>
    <row r="1601" spans="1:27">
      <c r="A1601" s="52" t="s">
        <v>2870</v>
      </c>
      <c r="B1601" s="52" t="s">
        <v>8</v>
      </c>
      <c r="C1601" s="52">
        <v>8346582</v>
      </c>
      <c r="D1601" s="52" t="s">
        <v>2871</v>
      </c>
      <c r="E1601" s="80">
        <f>+IF(F1601="x",1,0)+IF(G1601="x",0.25,0)+IF(H1601="x",1,0)+IF(I1601="x",0.3,0)</f>
        <v>1.25</v>
      </c>
      <c r="F1601" s="85" t="s">
        <v>3212</v>
      </c>
      <c r="G1601" s="85" t="s">
        <v>3212</v>
      </c>
      <c r="H1601" s="85"/>
      <c r="I1601" s="85"/>
      <c r="J1601" s="48"/>
      <c r="K1601" s="48"/>
      <c r="L1601" s="89">
        <f>+L$5*E1601</f>
        <v>1492.9155395250975</v>
      </c>
      <c r="M1601" s="89">
        <f>+M$5*E1601</f>
        <v>423.86552825368199</v>
      </c>
      <c r="N1601" s="89">
        <f>+L1601+M1601</f>
        <v>1916.7810677787795</v>
      </c>
      <c r="O1601" s="89">
        <f>+O$5*E1601</f>
        <v>21193.276412684099</v>
      </c>
      <c r="P1601" s="73" t="e">
        <v>#N/A</v>
      </c>
      <c r="Q1601" s="48" t="e">
        <v>#N/A</v>
      </c>
      <c r="R1601" s="87">
        <v>1013.7355959940001</v>
      </c>
      <c r="S1601" s="87">
        <v>26.6251</v>
      </c>
      <c r="T1601" s="87">
        <v>6.7075967788695998E-2</v>
      </c>
      <c r="U1601" s="87">
        <v>0.58276188373565996</v>
      </c>
      <c r="V1601" s="87">
        <v>0.32309143043616001</v>
      </c>
      <c r="W1601" s="87">
        <f>+(S1601/100)*R1601</f>
        <v>269.9081161689985</v>
      </c>
      <c r="Z1601" t="e">
        <v>#N/A</v>
      </c>
      <c r="AA1601" t="e">
        <v>#N/A</v>
      </c>
    </row>
    <row r="1602" spans="1:27">
      <c r="A1602" s="52" t="s">
        <v>2910</v>
      </c>
      <c r="B1602" s="52" t="s">
        <v>8</v>
      </c>
      <c r="C1602" s="52">
        <v>9554960</v>
      </c>
      <c r="D1602" s="52" t="s">
        <v>2911</v>
      </c>
      <c r="E1602" s="80">
        <f>+IF(F1602="x",1,0)+IF(G1602="x",0.25,0)+IF(H1602="x",1,0)+IF(I1602="x",0.3,0)</f>
        <v>1</v>
      </c>
      <c r="F1602" s="85" t="s">
        <v>3212</v>
      </c>
      <c r="G1602" s="85"/>
      <c r="H1602" s="85"/>
      <c r="I1602" s="85"/>
      <c r="J1602" s="48"/>
      <c r="K1602" s="48"/>
      <c r="L1602" s="89">
        <f>+L$5*E1602</f>
        <v>1194.3324316200781</v>
      </c>
      <c r="M1602" s="89">
        <f>+M$5*E1602</f>
        <v>339.09242260294559</v>
      </c>
      <c r="N1602" s="89">
        <f>+L1602+M1602</f>
        <v>1533.4248542230237</v>
      </c>
      <c r="O1602" s="89">
        <f>+O$5*E1602</f>
        <v>16954.621130147279</v>
      </c>
      <c r="P1602" s="72">
        <v>2.637</v>
      </c>
      <c r="Q1602" s="48" t="e">
        <v>#N/A</v>
      </c>
      <c r="R1602" s="87">
        <v>872.31283750170996</v>
      </c>
      <c r="S1602" s="87">
        <v>8.6796000000000006</v>
      </c>
      <c r="T1602" s="87">
        <v>9.0626150369643999E-2</v>
      </c>
      <c r="U1602" s="87">
        <v>0.47489362955093001</v>
      </c>
      <c r="V1602" s="87">
        <v>0.27624697366665002</v>
      </c>
      <c r="W1602" s="87">
        <f>+(S1602/100)*R1602</f>
        <v>75.71326504379843</v>
      </c>
      <c r="Z1602">
        <v>2.637</v>
      </c>
      <c r="AA1602" t="s">
        <v>3228</v>
      </c>
    </row>
    <row r="1603" spans="1:27">
      <c r="A1603" s="52" t="s">
        <v>2860</v>
      </c>
      <c r="B1603" s="52" t="s">
        <v>8</v>
      </c>
      <c r="C1603" s="52">
        <v>8346577</v>
      </c>
      <c r="D1603" s="52" t="s">
        <v>2861</v>
      </c>
      <c r="E1603" s="80">
        <f>+IF(F1603="x",1,0)+IF(G1603="x",0.25,0)+IF(H1603="x",1,0)+IF(I1603="x",0.3,0)</f>
        <v>1.25</v>
      </c>
      <c r="F1603" s="80" t="s">
        <v>3212</v>
      </c>
      <c r="G1603" s="80" t="s">
        <v>3212</v>
      </c>
      <c r="H1603" s="85"/>
      <c r="I1603" s="85"/>
      <c r="J1603" s="48"/>
      <c r="K1603" s="48"/>
      <c r="L1603" s="89">
        <f>+L$5*E1603</f>
        <v>1492.9155395250975</v>
      </c>
      <c r="M1603" s="89">
        <f>+M$5*E1603</f>
        <v>423.86552825368199</v>
      </c>
      <c r="N1603" s="89">
        <f>+L1603+M1603</f>
        <v>1916.7810677787795</v>
      </c>
      <c r="O1603" s="89">
        <f>+O$5*E1603</f>
        <v>21193.276412684099</v>
      </c>
      <c r="P1603" s="73">
        <v>2.363</v>
      </c>
      <c r="Q1603" s="48" t="s">
        <v>3228</v>
      </c>
      <c r="R1603" s="87">
        <v>723.25154799357995</v>
      </c>
      <c r="S1603" s="87">
        <v>51.340800000000002</v>
      </c>
      <c r="T1603" s="87">
        <v>2.2078296169638998E-3</v>
      </c>
      <c r="U1603" s="87">
        <v>0.26020848751067999</v>
      </c>
      <c r="V1603" s="87">
        <v>0.12964926370227001</v>
      </c>
      <c r="W1603" s="87">
        <f>+(S1603/100)*R1603</f>
        <v>371.32313075228785</v>
      </c>
      <c r="Z1603" t="e">
        <v>#N/A</v>
      </c>
      <c r="AA1603" t="e">
        <v>#N/A</v>
      </c>
    </row>
    <row r="1604" spans="1:27">
      <c r="A1604" s="52" t="s">
        <v>3168</v>
      </c>
      <c r="B1604" s="52" t="s">
        <v>8</v>
      </c>
      <c r="C1604" s="52">
        <v>100073538</v>
      </c>
      <c r="D1604" s="52" t="s">
        <v>3169</v>
      </c>
      <c r="E1604" s="80">
        <f>+IF(F1604="x",1,0)+IF(G1604="x",0.25,0)+IF(H1604="x",1,0)+IF(I1604="x",0.3,0)</f>
        <v>1</v>
      </c>
      <c r="F1604" s="85" t="s">
        <v>3212</v>
      </c>
      <c r="G1604" s="85"/>
      <c r="H1604" s="85"/>
      <c r="I1604" s="85"/>
      <c r="J1604" s="48"/>
      <c r="K1604" s="48"/>
      <c r="L1604" s="89">
        <f>+L$5*E1604</f>
        <v>1194.3324316200781</v>
      </c>
      <c r="M1604" s="89">
        <f>+M$5*E1604</f>
        <v>339.09242260294559</v>
      </c>
      <c r="N1604" s="89">
        <f>+L1604+M1604</f>
        <v>1533.4248542230237</v>
      </c>
      <c r="O1604" s="89">
        <f>+O$5*E1604</f>
        <v>16954.621130147279</v>
      </c>
      <c r="P1604" s="73" t="e">
        <v>#N/A</v>
      </c>
      <c r="Q1604" s="48" t="e">
        <v>#N/A</v>
      </c>
      <c r="R1604" s="87">
        <v>900.82436900125003</v>
      </c>
      <c r="S1604" s="87">
        <v>0.59330000000000005</v>
      </c>
      <c r="T1604" s="87">
        <v>5.1831427961588003E-2</v>
      </c>
      <c r="U1604" s="87">
        <v>0.32160717248916998</v>
      </c>
      <c r="V1604" s="87">
        <v>0.15898475721478</v>
      </c>
      <c r="W1604" s="87">
        <f>+(S1604/100)*R1604</f>
        <v>5.3445909812844175</v>
      </c>
      <c r="Z1604" t="e">
        <v>#N/A</v>
      </c>
      <c r="AA1604" t="e">
        <v>#N/A</v>
      </c>
    </row>
    <row r="1605" spans="1:27">
      <c r="A1605" s="52" t="s">
        <v>2862</v>
      </c>
      <c r="B1605" s="52" t="s">
        <v>8</v>
      </c>
      <c r="C1605" s="52">
        <v>8346578</v>
      </c>
      <c r="D1605" s="52" t="s">
        <v>2863</v>
      </c>
      <c r="E1605" s="80">
        <f>+IF(F1605="x",1,0)+IF(G1605="x",0.25,0)+IF(H1605="x",1,0)+IF(I1605="x",0.3,0)</f>
        <v>1.25</v>
      </c>
      <c r="F1605" s="80" t="s">
        <v>3212</v>
      </c>
      <c r="G1605" s="80" t="s">
        <v>3212</v>
      </c>
      <c r="H1605" s="85"/>
      <c r="I1605" s="85"/>
      <c r="J1605" s="48"/>
      <c r="K1605" s="48"/>
      <c r="L1605" s="89">
        <f>+L$5*E1605</f>
        <v>1492.9155395250975</v>
      </c>
      <c r="M1605" s="89">
        <f>+M$5*E1605</f>
        <v>423.86552825368199</v>
      </c>
      <c r="N1605" s="89">
        <f>+L1605+M1605</f>
        <v>1916.7810677787795</v>
      </c>
      <c r="O1605" s="89">
        <f>+O$5*E1605</f>
        <v>21193.276412684099</v>
      </c>
      <c r="P1605" s="73">
        <v>2.2770000000000001</v>
      </c>
      <c r="Q1605" s="48" t="s">
        <v>3228</v>
      </c>
      <c r="R1605" s="87">
        <v>914.27796500063005</v>
      </c>
      <c r="S1605" s="87">
        <v>47.174700000000001</v>
      </c>
      <c r="T1605" s="87">
        <v>1.8924253061414001E-2</v>
      </c>
      <c r="U1605" s="87">
        <v>0.35346299409866</v>
      </c>
      <c r="V1605" s="87">
        <v>0.16567132635414999</v>
      </c>
      <c r="W1605" s="87">
        <f>+(S1605/100)*R1605</f>
        <v>431.30788715515223</v>
      </c>
      <c r="Z1605" t="e">
        <v>#N/A</v>
      </c>
      <c r="AA1605" t="e">
        <v>#N/A</v>
      </c>
    </row>
    <row r="1606" spans="1:27">
      <c r="A1606" s="51" t="s">
        <v>1877</v>
      </c>
      <c r="B1606" s="51" t="s">
        <v>8</v>
      </c>
      <c r="C1606" s="51">
        <v>5444307</v>
      </c>
      <c r="D1606" s="51" t="s">
        <v>1878</v>
      </c>
      <c r="E1606" s="80">
        <f>+IF(F1606="x",1,0)+IF(G1606="x",0.25,0)+IF(H1606="x",1,0)+IF(I1606="x",0.3,0)</f>
        <v>1</v>
      </c>
      <c r="F1606" s="85" t="s">
        <v>3212</v>
      </c>
      <c r="G1606" s="85"/>
      <c r="H1606" s="85"/>
      <c r="I1606" s="85"/>
      <c r="J1606" s="48"/>
      <c r="K1606" s="48"/>
      <c r="L1606" s="89">
        <f>+L$5*E1606</f>
        <v>1194.3324316200781</v>
      </c>
      <c r="M1606" s="89">
        <f>+M$5*E1606</f>
        <v>339.09242260294559</v>
      </c>
      <c r="N1606" s="89">
        <f>+L1606+M1606</f>
        <v>1533.4248542230237</v>
      </c>
      <c r="O1606" s="89">
        <f>+O$5*E1606</f>
        <v>16954.621130147279</v>
      </c>
      <c r="P1606" s="73" t="e">
        <v>#N/A</v>
      </c>
      <c r="Q1606" s="48" t="e">
        <v>#N/A</v>
      </c>
      <c r="R1606" s="87">
        <v>450.12220799547998</v>
      </c>
      <c r="S1606" s="87">
        <v>0</v>
      </c>
      <c r="T1606" s="87">
        <v>0</v>
      </c>
      <c r="U1606" s="87">
        <v>0</v>
      </c>
      <c r="V1606" s="87">
        <v>0</v>
      </c>
      <c r="W1606" s="87">
        <f>+(S1606/100)*R1606</f>
        <v>0</v>
      </c>
      <c r="Z1606" t="e">
        <v>#N/A</v>
      </c>
      <c r="AA1606" t="e">
        <v>#N/A</v>
      </c>
    </row>
    <row r="1607" spans="1:27">
      <c r="A1607" s="51" t="s">
        <v>1893</v>
      </c>
      <c r="B1607" s="51" t="s">
        <v>8</v>
      </c>
      <c r="C1607" s="51">
        <v>5444302</v>
      </c>
      <c r="D1607" s="51" t="s">
        <v>1894</v>
      </c>
      <c r="E1607" s="80">
        <f>+IF(F1607="x",1,0)+IF(G1607="x",0.25,0)+IF(H1607="x",1,0)+IF(I1607="x",0.3,0)</f>
        <v>1</v>
      </c>
      <c r="F1607" s="85" t="s">
        <v>3212</v>
      </c>
      <c r="G1607" s="85"/>
      <c r="H1607" s="85"/>
      <c r="I1607" s="85"/>
      <c r="J1607" s="48"/>
      <c r="K1607" s="48"/>
      <c r="L1607" s="89">
        <f>+L$5*E1607</f>
        <v>1194.3324316200781</v>
      </c>
      <c r="M1607" s="89">
        <f>+M$5*E1607</f>
        <v>339.09242260294559</v>
      </c>
      <c r="N1607" s="89">
        <f>+L1607+M1607</f>
        <v>1533.4248542230237</v>
      </c>
      <c r="O1607" s="89">
        <f>+O$5*E1607</f>
        <v>16954.621130147279</v>
      </c>
      <c r="P1607" s="73" t="e">
        <v>#N/A</v>
      </c>
      <c r="Q1607" s="48" t="e">
        <v>#N/A</v>
      </c>
      <c r="R1607" s="87">
        <v>227.53254899389</v>
      </c>
      <c r="S1607" s="87">
        <v>0</v>
      </c>
      <c r="T1607" s="87">
        <v>0</v>
      </c>
      <c r="U1607" s="87">
        <v>0</v>
      </c>
      <c r="V1607" s="87">
        <v>0</v>
      </c>
      <c r="W1607" s="87">
        <f>+(S1607/100)*R1607</f>
        <v>0</v>
      </c>
      <c r="Z1607" t="e">
        <v>#N/A</v>
      </c>
      <c r="AA1607" t="e">
        <v>#N/A</v>
      </c>
    </row>
    <row r="1608" spans="1:27">
      <c r="A1608" s="51" t="s">
        <v>1895</v>
      </c>
      <c r="B1608" s="51" t="s">
        <v>8</v>
      </c>
      <c r="C1608" s="51">
        <v>5444301</v>
      </c>
      <c r="D1608" s="51" t="s">
        <v>1896</v>
      </c>
      <c r="E1608" s="80">
        <f>+IF(F1608="x",1,0)+IF(G1608="x",0.25,0)+IF(H1608="x",1,0)+IF(I1608="x",0.3,0)</f>
        <v>1</v>
      </c>
      <c r="F1608" s="85" t="s">
        <v>3212</v>
      </c>
      <c r="G1608" s="85"/>
      <c r="H1608" s="85"/>
      <c r="I1608" s="85"/>
      <c r="J1608" s="48"/>
      <c r="K1608" s="48"/>
      <c r="L1608" s="89">
        <f>+L$5*E1608</f>
        <v>1194.3324316200781</v>
      </c>
      <c r="M1608" s="89">
        <f>+M$5*E1608</f>
        <v>339.09242260294559</v>
      </c>
      <c r="N1608" s="89">
        <f>+L1608+M1608</f>
        <v>1533.4248542230237</v>
      </c>
      <c r="O1608" s="89">
        <f>+O$5*E1608</f>
        <v>16954.621130147279</v>
      </c>
      <c r="P1608" s="73" t="e">
        <v>#N/A</v>
      </c>
      <c r="Q1608" s="48" t="e">
        <v>#N/A</v>
      </c>
      <c r="R1608" s="87">
        <v>190.74627800465001</v>
      </c>
      <c r="S1608" s="87">
        <v>0</v>
      </c>
      <c r="T1608" s="87">
        <v>0</v>
      </c>
      <c r="U1608" s="87">
        <v>0</v>
      </c>
      <c r="V1608" s="87">
        <v>0</v>
      </c>
      <c r="W1608" s="87">
        <f>+(S1608/100)*R1608</f>
        <v>0</v>
      </c>
      <c r="Z1608" t="e">
        <v>#N/A</v>
      </c>
      <c r="AA1608" t="e">
        <v>#N/A</v>
      </c>
    </row>
    <row r="1609" spans="1:27">
      <c r="A1609" s="51" t="s">
        <v>1897</v>
      </c>
      <c r="B1609" s="51" t="s">
        <v>8</v>
      </c>
      <c r="C1609" s="51">
        <v>5444300</v>
      </c>
      <c r="D1609" s="51" t="s">
        <v>1898</v>
      </c>
      <c r="E1609" s="80">
        <f>+IF(F1609="x",1,0)+IF(G1609="x",0.25,0)+IF(H1609="x",1,0)+IF(I1609="x",0.3,0)</f>
        <v>1</v>
      </c>
      <c r="F1609" s="85" t="s">
        <v>3212</v>
      </c>
      <c r="G1609" s="85"/>
      <c r="H1609" s="85"/>
      <c r="I1609" s="85"/>
      <c r="J1609" s="48"/>
      <c r="K1609" s="48"/>
      <c r="L1609" s="89">
        <f>+L$5*E1609</f>
        <v>1194.3324316200781</v>
      </c>
      <c r="M1609" s="89">
        <f>+M$5*E1609</f>
        <v>339.09242260294559</v>
      </c>
      <c r="N1609" s="89">
        <f>+L1609+M1609</f>
        <v>1533.4248542230237</v>
      </c>
      <c r="O1609" s="89">
        <f>+O$5*E1609</f>
        <v>16954.621130147279</v>
      </c>
      <c r="P1609" s="73" t="e">
        <v>#N/A</v>
      </c>
      <c r="Q1609" s="48" t="e">
        <v>#N/A</v>
      </c>
      <c r="R1609" s="87">
        <v>191.85035000656001</v>
      </c>
      <c r="S1609" s="87">
        <v>0</v>
      </c>
      <c r="T1609" s="87">
        <v>0</v>
      </c>
      <c r="U1609" s="87">
        <v>0</v>
      </c>
      <c r="V1609" s="87">
        <v>0</v>
      </c>
      <c r="W1609" s="87">
        <f>+(S1609/100)*R1609</f>
        <v>0</v>
      </c>
      <c r="Z1609" t="e">
        <v>#N/A</v>
      </c>
      <c r="AA1609" t="e">
        <v>#N/A</v>
      </c>
    </row>
    <row r="1610" spans="1:27">
      <c r="A1610" s="51" t="s">
        <v>1899</v>
      </c>
      <c r="B1610" s="51" t="s">
        <v>8</v>
      </c>
      <c r="C1610" s="51">
        <v>5444299</v>
      </c>
      <c r="D1610" s="51" t="s">
        <v>1900</v>
      </c>
      <c r="E1610" s="80">
        <f>+IF(F1610="x",1,0)+IF(G1610="x",0.25,0)+IF(H1610="x",1,0)+IF(I1610="x",0.3,0)</f>
        <v>1</v>
      </c>
      <c r="F1610" s="85" t="s">
        <v>3212</v>
      </c>
      <c r="G1610" s="85"/>
      <c r="H1610" s="85"/>
      <c r="I1610" s="85"/>
      <c r="J1610" s="48"/>
      <c r="K1610" s="48"/>
      <c r="L1610" s="89">
        <f>+L$5*E1610</f>
        <v>1194.3324316200781</v>
      </c>
      <c r="M1610" s="89">
        <f>+M$5*E1610</f>
        <v>339.09242260294559</v>
      </c>
      <c r="N1610" s="89">
        <f>+L1610+M1610</f>
        <v>1533.4248542230237</v>
      </c>
      <c r="O1610" s="89">
        <f>+O$5*E1610</f>
        <v>16954.621130147279</v>
      </c>
      <c r="P1610" s="128" t="e">
        <v>#N/A</v>
      </c>
      <c r="Q1610" s="48" t="e">
        <v>#N/A</v>
      </c>
      <c r="R1610" s="87">
        <v>231.70883499102999</v>
      </c>
      <c r="S1610" s="87">
        <v>0</v>
      </c>
      <c r="T1610" s="87">
        <v>0</v>
      </c>
      <c r="U1610" s="87">
        <v>0</v>
      </c>
      <c r="V1610" s="87">
        <v>0</v>
      </c>
      <c r="W1610" s="87">
        <f>+(S1610/100)*R1610</f>
        <v>0</v>
      </c>
      <c r="Z1610" t="e">
        <v>#N/A</v>
      </c>
      <c r="AA1610" t="e">
        <v>#N/A</v>
      </c>
    </row>
    <row r="1611" spans="1:27">
      <c r="A1611" s="51" t="s">
        <v>1901</v>
      </c>
      <c r="B1611" s="51" t="s">
        <v>8</v>
      </c>
      <c r="C1611" s="51">
        <v>5444298</v>
      </c>
      <c r="D1611" s="51" t="s">
        <v>1902</v>
      </c>
      <c r="E1611" s="80">
        <f>+IF(F1611="x",1,0)+IF(G1611="x",0.25,0)+IF(H1611="x",1,0)+IF(I1611="x",0.3,0)</f>
        <v>1</v>
      </c>
      <c r="F1611" s="85" t="s">
        <v>3212</v>
      </c>
      <c r="G1611" s="85"/>
      <c r="H1611" s="85"/>
      <c r="I1611" s="85"/>
      <c r="J1611" s="48"/>
      <c r="K1611" s="48"/>
      <c r="L1611" s="89">
        <f>+L$5*E1611</f>
        <v>1194.3324316200781</v>
      </c>
      <c r="M1611" s="89">
        <f>+M$5*E1611</f>
        <v>339.09242260294559</v>
      </c>
      <c r="N1611" s="89">
        <f>+L1611+M1611</f>
        <v>1533.4248542230237</v>
      </c>
      <c r="O1611" s="89">
        <f>+O$5*E1611</f>
        <v>16954.621130147279</v>
      </c>
      <c r="P1611" s="73" t="e">
        <v>#N/A</v>
      </c>
      <c r="Q1611" s="48" t="e">
        <v>#N/A</v>
      </c>
      <c r="R1611" s="87">
        <v>380.14402300217</v>
      </c>
      <c r="S1611" s="87">
        <v>0</v>
      </c>
      <c r="T1611" s="87">
        <v>0</v>
      </c>
      <c r="U1611" s="87">
        <v>0</v>
      </c>
      <c r="V1611" s="87">
        <v>0</v>
      </c>
      <c r="W1611" s="87">
        <f>+(S1611/100)*R1611</f>
        <v>0</v>
      </c>
      <c r="Z1611" t="e">
        <v>#N/A</v>
      </c>
      <c r="AA1611" t="e">
        <v>#N/A</v>
      </c>
    </row>
    <row r="1612" spans="1:27">
      <c r="A1612" s="51" t="s">
        <v>1887</v>
      </c>
      <c r="B1612" s="51" t="s">
        <v>8</v>
      </c>
      <c r="C1612" s="51">
        <v>5444336</v>
      </c>
      <c r="D1612" s="51" t="s">
        <v>1888</v>
      </c>
      <c r="E1612" s="80">
        <f>+IF(F1612="x",1,0)+IF(G1612="x",0.25,0)+IF(H1612="x",1,0)+IF(I1612="x",0.3,0)</f>
        <v>1</v>
      </c>
      <c r="F1612" s="85" t="s">
        <v>3212</v>
      </c>
      <c r="G1612" s="85"/>
      <c r="H1612" s="85"/>
      <c r="I1612" s="85"/>
      <c r="J1612" s="48"/>
      <c r="K1612" s="48"/>
      <c r="L1612" s="89">
        <f>+L$5*E1612</f>
        <v>1194.3324316200781</v>
      </c>
      <c r="M1612" s="89">
        <f>+M$5*E1612</f>
        <v>339.09242260294559</v>
      </c>
      <c r="N1612" s="89">
        <f>+L1612+M1612</f>
        <v>1533.4248542230237</v>
      </c>
      <c r="O1612" s="89">
        <f>+O$5*E1612</f>
        <v>16954.621130147279</v>
      </c>
      <c r="P1612" s="73" t="e">
        <v>#N/A</v>
      </c>
      <c r="Q1612" s="48" t="e">
        <v>#N/A</v>
      </c>
      <c r="R1612" s="87">
        <v>296.84646599007999</v>
      </c>
      <c r="S1612" s="87">
        <v>0</v>
      </c>
      <c r="T1612" s="87">
        <v>0</v>
      </c>
      <c r="U1612" s="87">
        <v>0</v>
      </c>
      <c r="V1612" s="87">
        <v>0</v>
      </c>
      <c r="W1612" s="87">
        <f>+(S1612/100)*R1612</f>
        <v>0</v>
      </c>
      <c r="Z1612" t="e">
        <v>#N/A</v>
      </c>
      <c r="AA1612" t="e">
        <v>#N/A</v>
      </c>
    </row>
    <row r="1613" spans="1:27">
      <c r="A1613" s="51" t="s">
        <v>1881</v>
      </c>
      <c r="B1613" s="51" t="s">
        <v>8</v>
      </c>
      <c r="C1613" s="51">
        <v>5444306</v>
      </c>
      <c r="D1613" s="51" t="s">
        <v>1882</v>
      </c>
      <c r="E1613" s="80">
        <f>+IF(F1613="x",1,0)+IF(G1613="x",0.25,0)+IF(H1613="x",1,0)+IF(I1613="x",0.3,0)</f>
        <v>1</v>
      </c>
      <c r="F1613" s="85" t="s">
        <v>3212</v>
      </c>
      <c r="G1613" s="85"/>
      <c r="H1613" s="85"/>
      <c r="I1613" s="85"/>
      <c r="J1613" s="48"/>
      <c r="K1613" s="48"/>
      <c r="L1613" s="89">
        <f>+L$5*E1613</f>
        <v>1194.3324316200781</v>
      </c>
      <c r="M1613" s="89">
        <f>+M$5*E1613</f>
        <v>339.09242260294559</v>
      </c>
      <c r="N1613" s="89">
        <f>+L1613+M1613</f>
        <v>1533.4248542230237</v>
      </c>
      <c r="O1613" s="89">
        <f>+O$5*E1613</f>
        <v>16954.621130147279</v>
      </c>
      <c r="P1613" s="73" t="e">
        <v>#N/A</v>
      </c>
      <c r="Q1613" s="48" t="e">
        <v>#N/A</v>
      </c>
      <c r="R1613" s="87">
        <v>331.33284650787999</v>
      </c>
      <c r="S1613" s="87">
        <v>0</v>
      </c>
      <c r="T1613" s="87">
        <v>0</v>
      </c>
      <c r="U1613" s="87">
        <v>0</v>
      </c>
      <c r="V1613" s="87">
        <v>0</v>
      </c>
      <c r="W1613" s="87">
        <f>+(S1613/100)*R1613</f>
        <v>0</v>
      </c>
      <c r="Z1613" t="e">
        <v>#N/A</v>
      </c>
      <c r="AA1613" t="e">
        <v>#N/A</v>
      </c>
    </row>
    <row r="1614" spans="1:27">
      <c r="A1614" s="51" t="s">
        <v>1885</v>
      </c>
      <c r="B1614" s="51" t="s">
        <v>8</v>
      </c>
      <c r="C1614" s="51">
        <v>5444305</v>
      </c>
      <c r="D1614" s="51" t="s">
        <v>1886</v>
      </c>
      <c r="E1614" s="80">
        <f>+IF(F1614="x",1,0)+IF(G1614="x",0.25,0)+IF(H1614="x",1,0)+IF(I1614="x",0.3,0)</f>
        <v>1</v>
      </c>
      <c r="F1614" s="85" t="s">
        <v>3212</v>
      </c>
      <c r="G1614" s="85"/>
      <c r="H1614" s="85"/>
      <c r="I1614" s="85"/>
      <c r="J1614" s="48"/>
      <c r="K1614" s="48"/>
      <c r="L1614" s="89">
        <f>+L$5*E1614</f>
        <v>1194.3324316200781</v>
      </c>
      <c r="M1614" s="89">
        <f>+M$5*E1614</f>
        <v>339.09242260294559</v>
      </c>
      <c r="N1614" s="89">
        <f>+L1614+M1614</f>
        <v>1533.4248542230237</v>
      </c>
      <c r="O1614" s="89">
        <f>+O$5*E1614</f>
        <v>16954.621130147279</v>
      </c>
      <c r="P1614" s="73" t="e">
        <v>#N/A</v>
      </c>
      <c r="Q1614" s="48" t="e">
        <v>#N/A</v>
      </c>
      <c r="R1614" s="87">
        <v>174.46950100051001</v>
      </c>
      <c r="S1614" s="87">
        <v>0</v>
      </c>
      <c r="T1614" s="87">
        <v>0</v>
      </c>
      <c r="U1614" s="87">
        <v>0</v>
      </c>
      <c r="V1614" s="87">
        <v>0</v>
      </c>
      <c r="W1614" s="87">
        <f>+(S1614/100)*R1614</f>
        <v>0</v>
      </c>
      <c r="Z1614" t="e">
        <v>#N/A</v>
      </c>
      <c r="AA1614" t="e">
        <v>#N/A</v>
      </c>
    </row>
    <row r="1615" spans="1:27">
      <c r="A1615" s="51" t="s">
        <v>1879</v>
      </c>
      <c r="B1615" s="51" t="s">
        <v>8</v>
      </c>
      <c r="C1615" s="51">
        <v>7878817</v>
      </c>
      <c r="D1615" s="51" t="s">
        <v>1880</v>
      </c>
      <c r="E1615" s="80">
        <f>+IF(F1615="x",1,0)+IF(G1615="x",0.25,0)+IF(H1615="x",1,0)+IF(I1615="x",0.3,0)</f>
        <v>1</v>
      </c>
      <c r="F1615" s="85" t="s">
        <v>3212</v>
      </c>
      <c r="G1615" s="85"/>
      <c r="H1615" s="85"/>
      <c r="I1615" s="85"/>
      <c r="J1615" s="48"/>
      <c r="K1615" s="48"/>
      <c r="L1615" s="89">
        <f>+L$5*E1615</f>
        <v>1194.3324316200781</v>
      </c>
      <c r="M1615" s="89">
        <f>+M$5*E1615</f>
        <v>339.09242260294559</v>
      </c>
      <c r="N1615" s="89">
        <f>+L1615+M1615</f>
        <v>1533.4248542230237</v>
      </c>
      <c r="O1615" s="89">
        <f>+O$5*E1615</f>
        <v>16954.621130147279</v>
      </c>
      <c r="P1615" s="73" t="e">
        <v>#N/A</v>
      </c>
      <c r="Q1615" s="48" t="e">
        <v>#N/A</v>
      </c>
      <c r="R1615" s="87">
        <v>629.78675299983001</v>
      </c>
      <c r="S1615" s="87">
        <v>0</v>
      </c>
      <c r="T1615" s="87">
        <v>0</v>
      </c>
      <c r="U1615" s="87">
        <v>0</v>
      </c>
      <c r="V1615" s="87">
        <v>0</v>
      </c>
      <c r="W1615" s="87">
        <f>+(S1615/100)*R1615</f>
        <v>0</v>
      </c>
      <c r="Z1615" t="e">
        <v>#N/A</v>
      </c>
      <c r="AA1615" t="e">
        <v>#N/A</v>
      </c>
    </row>
    <row r="1616" spans="1:27">
      <c r="A1616" s="51" t="s">
        <v>1889</v>
      </c>
      <c r="B1616" s="51" t="s">
        <v>8</v>
      </c>
      <c r="C1616" s="51">
        <v>5444304</v>
      </c>
      <c r="D1616" s="51" t="s">
        <v>1890</v>
      </c>
      <c r="E1616" s="80">
        <f>+IF(F1616="x",1,0)+IF(G1616="x",0.25,0)+IF(H1616="x",1,0)+IF(I1616="x",0.3,0)</f>
        <v>1</v>
      </c>
      <c r="F1616" s="85" t="s">
        <v>3212</v>
      </c>
      <c r="G1616" s="85"/>
      <c r="H1616" s="85"/>
      <c r="I1616" s="85"/>
      <c r="J1616" s="48"/>
      <c r="K1616" s="48"/>
      <c r="L1616" s="89">
        <f>+L$5*E1616</f>
        <v>1194.3324316200781</v>
      </c>
      <c r="M1616" s="89">
        <f>+M$5*E1616</f>
        <v>339.09242260294559</v>
      </c>
      <c r="N1616" s="89">
        <f>+L1616+M1616</f>
        <v>1533.4248542230237</v>
      </c>
      <c r="O1616" s="89">
        <f>+O$5*E1616</f>
        <v>16954.621130147279</v>
      </c>
      <c r="P1616" s="73" t="e">
        <v>#N/A</v>
      </c>
      <c r="Q1616" s="48" t="e">
        <v>#N/A</v>
      </c>
      <c r="R1616" s="87">
        <v>222.83943349974999</v>
      </c>
      <c r="S1616" s="87">
        <v>0</v>
      </c>
      <c r="T1616" s="87">
        <v>0</v>
      </c>
      <c r="U1616" s="87">
        <v>0</v>
      </c>
      <c r="V1616" s="87">
        <v>0</v>
      </c>
      <c r="W1616" s="87">
        <f>+(S1616/100)*R1616</f>
        <v>0</v>
      </c>
      <c r="Z1616" t="e">
        <v>#N/A</v>
      </c>
      <c r="AA1616" t="e">
        <v>#N/A</v>
      </c>
    </row>
    <row r="1617" spans="1:27">
      <c r="A1617" s="51" t="s">
        <v>1883</v>
      </c>
      <c r="B1617" s="51" t="s">
        <v>8</v>
      </c>
      <c r="C1617" s="51">
        <v>5444315</v>
      </c>
      <c r="D1617" s="51" t="s">
        <v>1884</v>
      </c>
      <c r="E1617" s="80">
        <f>+IF(F1617="x",1,0)+IF(G1617="x",0.25,0)+IF(H1617="x",1,0)+IF(I1617="x",0.3,0)</f>
        <v>1</v>
      </c>
      <c r="F1617" s="85" t="s">
        <v>3212</v>
      </c>
      <c r="G1617" s="85"/>
      <c r="H1617" s="85"/>
      <c r="I1617" s="85"/>
      <c r="J1617" s="48"/>
      <c r="K1617" s="48"/>
      <c r="L1617" s="89">
        <f>+L$5*E1617</f>
        <v>1194.3324316200781</v>
      </c>
      <c r="M1617" s="89">
        <f>+M$5*E1617</f>
        <v>339.09242260294559</v>
      </c>
      <c r="N1617" s="89">
        <f>+L1617+M1617</f>
        <v>1533.4248542230237</v>
      </c>
      <c r="O1617" s="89">
        <f>+O$5*E1617</f>
        <v>16954.621130147279</v>
      </c>
      <c r="P1617" s="73" t="e">
        <v>#N/A</v>
      </c>
      <c r="Q1617" s="48" t="e">
        <v>#N/A</v>
      </c>
      <c r="R1617" s="87">
        <v>250.96969700432001</v>
      </c>
      <c r="S1617" s="87">
        <v>0</v>
      </c>
      <c r="T1617" s="87">
        <v>0</v>
      </c>
      <c r="U1617" s="87">
        <v>0</v>
      </c>
      <c r="V1617" s="87">
        <v>0</v>
      </c>
      <c r="W1617" s="87">
        <f>+(S1617/100)*R1617</f>
        <v>0</v>
      </c>
      <c r="Z1617" t="e">
        <v>#N/A</v>
      </c>
      <c r="AA1617" t="e">
        <v>#N/A</v>
      </c>
    </row>
    <row r="1618" spans="1:27">
      <c r="A1618" s="51" t="s">
        <v>1891</v>
      </c>
      <c r="B1618" s="51" t="s">
        <v>8</v>
      </c>
      <c r="C1618" s="51">
        <v>5444303</v>
      </c>
      <c r="D1618" s="51" t="s">
        <v>1892</v>
      </c>
      <c r="E1618" s="80">
        <f>+IF(F1618="x",1,0)+IF(G1618="x",0.25,0)+IF(H1618="x",1,0)+IF(I1618="x",0.3,0)</f>
        <v>1</v>
      </c>
      <c r="F1618" s="85" t="s">
        <v>3212</v>
      </c>
      <c r="G1618" s="85"/>
      <c r="H1618" s="85"/>
      <c r="I1618" s="85"/>
      <c r="J1618" s="48"/>
      <c r="K1618" s="48"/>
      <c r="L1618" s="89">
        <f>+L$5*E1618</f>
        <v>1194.3324316200781</v>
      </c>
      <c r="M1618" s="89">
        <f>+M$5*E1618</f>
        <v>339.09242260294559</v>
      </c>
      <c r="N1618" s="89">
        <f>+L1618+M1618</f>
        <v>1533.4248542230237</v>
      </c>
      <c r="O1618" s="89">
        <f>+O$5*E1618</f>
        <v>16954.621130147279</v>
      </c>
      <c r="P1618" s="73" t="e">
        <v>#N/A</v>
      </c>
      <c r="Q1618" s="48" t="e">
        <v>#N/A</v>
      </c>
      <c r="R1618" s="87">
        <v>200.94251199838001</v>
      </c>
      <c r="S1618" s="87">
        <v>0</v>
      </c>
      <c r="T1618" s="87">
        <v>0</v>
      </c>
      <c r="U1618" s="87">
        <v>0</v>
      </c>
      <c r="V1618" s="87">
        <v>0</v>
      </c>
      <c r="W1618" s="87">
        <f>+(S1618/100)*R1618</f>
        <v>0</v>
      </c>
      <c r="Z1618" t="e">
        <v>#N/A</v>
      </c>
      <c r="AA1618" t="e">
        <v>#N/A</v>
      </c>
    </row>
    <row r="1619" spans="1:27">
      <c r="A1619" s="52" t="s">
        <v>1903</v>
      </c>
      <c r="B1619" s="52" t="s">
        <v>8</v>
      </c>
      <c r="C1619" s="52">
        <v>5444194</v>
      </c>
      <c r="D1619" s="52" t="s">
        <v>1904</v>
      </c>
      <c r="E1619" s="80">
        <f>+IF(F1619="x",1,0)+IF(G1619="x",0.25,0)+IF(H1619="x",1,0)+IF(I1619="x",0.3,0)</f>
        <v>2.5499999999999998</v>
      </c>
      <c r="F1619" s="80" t="s">
        <v>3212</v>
      </c>
      <c r="G1619" s="80" t="s">
        <v>3212</v>
      </c>
      <c r="H1619" s="80" t="s">
        <v>3212</v>
      </c>
      <c r="I1619" s="80" t="s">
        <v>3212</v>
      </c>
      <c r="J1619" s="48"/>
      <c r="K1619" s="48"/>
      <c r="L1619" s="89">
        <f>+L$5*E1619</f>
        <v>3045.5477006311989</v>
      </c>
      <c r="M1619" s="89">
        <f>+M$5*E1619</f>
        <v>864.68567763751116</v>
      </c>
      <c r="N1619" s="89">
        <f>+L1619+M1619</f>
        <v>3910.2333782687101</v>
      </c>
      <c r="O1619" s="89">
        <f>+O$5*E1619</f>
        <v>43234.283881875563</v>
      </c>
      <c r="P1619" s="73">
        <v>1.393</v>
      </c>
      <c r="Q1619" s="48">
        <v>0.66800000000000004</v>
      </c>
      <c r="R1619" s="87">
        <v>947.55939151109999</v>
      </c>
      <c r="S1619" s="87">
        <v>100</v>
      </c>
      <c r="T1619" s="87">
        <v>1.4877617359160999</v>
      </c>
      <c r="U1619" s="87">
        <v>1.6801583766937001</v>
      </c>
      <c r="V1619" s="87">
        <v>1.5910262090819001</v>
      </c>
      <c r="W1619" s="87">
        <f>+(S1619/100)*R1619</f>
        <v>947.55939151109999</v>
      </c>
      <c r="Z1619" t="e">
        <v>#N/A</v>
      </c>
      <c r="AA1619" t="e">
        <v>#N/A</v>
      </c>
    </row>
    <row r="1620" spans="1:27">
      <c r="A1620" s="52" t="s">
        <v>1905</v>
      </c>
      <c r="B1620" s="52" t="s">
        <v>8</v>
      </c>
      <c r="C1620" s="52">
        <v>5444187</v>
      </c>
      <c r="D1620" s="52" t="s">
        <v>1906</v>
      </c>
      <c r="E1620" s="80">
        <f>+IF(F1620="x",1,0)+IF(G1620="x",0.25,0)+IF(H1620="x",1,0)+IF(I1620="x",0.3,0)</f>
        <v>2.5499999999999998</v>
      </c>
      <c r="F1620" s="85" t="s">
        <v>3212</v>
      </c>
      <c r="G1620" s="85" t="s">
        <v>3212</v>
      </c>
      <c r="H1620" s="80" t="s">
        <v>3212</v>
      </c>
      <c r="I1620" s="80" t="s">
        <v>3212</v>
      </c>
      <c r="J1620" s="48"/>
      <c r="K1620" s="48"/>
      <c r="L1620" s="89">
        <f>+L$5*E1620</f>
        <v>3045.5477006311989</v>
      </c>
      <c r="M1620" s="89">
        <f>+M$5*E1620</f>
        <v>864.68567763751116</v>
      </c>
      <c r="N1620" s="89">
        <f>+L1620+M1620</f>
        <v>3910.2333782687101</v>
      </c>
      <c r="O1620" s="89">
        <f>+O$5*E1620</f>
        <v>43234.283881875563</v>
      </c>
      <c r="P1620" s="73">
        <v>0.89800000000000002</v>
      </c>
      <c r="Q1620" s="48">
        <v>0.76900000000000002</v>
      </c>
      <c r="R1620" s="87">
        <v>1233.7362279971001</v>
      </c>
      <c r="S1620" s="87">
        <v>100</v>
      </c>
      <c r="T1620" s="87">
        <v>1.4345635175705</v>
      </c>
      <c r="U1620" s="87">
        <v>1.7746744155884</v>
      </c>
      <c r="V1620" s="87">
        <v>1.6417327410645</v>
      </c>
      <c r="W1620" s="87">
        <f>+(S1620/100)*R1620</f>
        <v>1233.7362279971001</v>
      </c>
      <c r="Z1620" t="e">
        <v>#N/A</v>
      </c>
      <c r="AA1620" t="e">
        <v>#N/A</v>
      </c>
    </row>
    <row r="1621" spans="1:27">
      <c r="A1621" s="52" t="s">
        <v>1907</v>
      </c>
      <c r="B1621" s="52" t="s">
        <v>8</v>
      </c>
      <c r="C1621" s="52">
        <v>5444193</v>
      </c>
      <c r="D1621" s="52" t="s">
        <v>1908</v>
      </c>
      <c r="E1621" s="80">
        <f>+IF(F1621="x",1,0)+IF(G1621="x",0.25,0)+IF(H1621="x",1,0)+IF(I1621="x",0.3,0)</f>
        <v>2.25</v>
      </c>
      <c r="F1621" s="80" t="s">
        <v>3212</v>
      </c>
      <c r="G1621" s="80" t="s">
        <v>3212</v>
      </c>
      <c r="H1621" s="80" t="s">
        <v>3212</v>
      </c>
      <c r="I1621" s="85"/>
      <c r="J1621" s="48"/>
      <c r="K1621" s="48"/>
      <c r="L1621" s="89">
        <f>+L$5*E1621</f>
        <v>2687.2479711451756</v>
      </c>
      <c r="M1621" s="89">
        <f>+M$5*E1621</f>
        <v>762.95795085662758</v>
      </c>
      <c r="N1621" s="89">
        <f>+L1621+M1621</f>
        <v>3450.2059220018032</v>
      </c>
      <c r="O1621" s="89">
        <f>+O$5*E1621</f>
        <v>38147.897542831379</v>
      </c>
      <c r="P1621" s="73">
        <v>0.88400000000000001</v>
      </c>
      <c r="Q1621" s="48" t="s">
        <v>3228</v>
      </c>
      <c r="R1621" s="87">
        <v>733.14682951048997</v>
      </c>
      <c r="S1621" s="87">
        <v>100</v>
      </c>
      <c r="T1621" s="87">
        <v>1.6085615158080999</v>
      </c>
      <c r="U1621" s="87">
        <v>1.7461829185486</v>
      </c>
      <c r="V1621" s="87">
        <v>1.6694799103868001</v>
      </c>
      <c r="W1621" s="87">
        <f>+(S1621/100)*R1621</f>
        <v>733.14682951048997</v>
      </c>
      <c r="Z1621" t="e">
        <v>#N/A</v>
      </c>
      <c r="AA1621" t="e">
        <v>#N/A</v>
      </c>
    </row>
    <row r="1622" spans="1:27">
      <c r="A1622" s="52" t="s">
        <v>1912</v>
      </c>
      <c r="B1622" s="52" t="s">
        <v>8</v>
      </c>
      <c r="C1622" s="52">
        <v>5444188</v>
      </c>
      <c r="D1622" s="52" t="s">
        <v>1913</v>
      </c>
      <c r="E1622" s="80">
        <f>+IF(F1622="x",1,0)+IF(G1622="x",0.25,0)+IF(H1622="x",1,0)+IF(I1622="x",0.3,0)</f>
        <v>2.25</v>
      </c>
      <c r="F1622" s="80" t="s">
        <v>3212</v>
      </c>
      <c r="G1622" s="80" t="s">
        <v>3212</v>
      </c>
      <c r="H1622" s="80" t="s">
        <v>3212</v>
      </c>
      <c r="I1622" s="85"/>
      <c r="J1622" s="48"/>
      <c r="K1622" s="48"/>
      <c r="L1622" s="89">
        <f>+L$5*E1622</f>
        <v>2687.2479711451756</v>
      </c>
      <c r="M1622" s="89">
        <f>+M$5*E1622</f>
        <v>762.95795085662758</v>
      </c>
      <c r="N1622" s="89">
        <f>+L1622+M1622</f>
        <v>3450.2059220018032</v>
      </c>
      <c r="O1622" s="89">
        <f>+O$5*E1622</f>
        <v>38147.897542831379</v>
      </c>
      <c r="P1622" s="73">
        <v>1.175</v>
      </c>
      <c r="Q1622" s="48" t="s">
        <v>3228</v>
      </c>
      <c r="R1622" s="87">
        <v>1309.5900859873</v>
      </c>
      <c r="S1622" s="87">
        <v>100</v>
      </c>
      <c r="T1622" s="87">
        <v>0.85863542556762995</v>
      </c>
      <c r="U1622" s="87">
        <v>1.5415906906128001</v>
      </c>
      <c r="V1622" s="87">
        <v>1.2297790104413</v>
      </c>
      <c r="W1622" s="87">
        <f>+(S1622/100)*R1622</f>
        <v>1309.5900859873</v>
      </c>
      <c r="Z1622" t="e">
        <v>#N/A</v>
      </c>
      <c r="AA1622" t="e">
        <v>#N/A</v>
      </c>
    </row>
    <row r="1623" spans="1:27">
      <c r="A1623" s="52" t="s">
        <v>1914</v>
      </c>
      <c r="B1623" s="52" t="s">
        <v>8</v>
      </c>
      <c r="C1623" s="52">
        <v>5444192</v>
      </c>
      <c r="D1623" s="52" t="s">
        <v>1915</v>
      </c>
      <c r="E1623" s="80">
        <f>+IF(F1623="x",1,0)+IF(G1623="x",0.25,0)+IF(H1623="x",1,0)+IF(I1623="x",0.3,0)</f>
        <v>2.5499999999999998</v>
      </c>
      <c r="F1623" s="80" t="s">
        <v>3212</v>
      </c>
      <c r="G1623" s="80" t="s">
        <v>3212</v>
      </c>
      <c r="H1623" s="80" t="s">
        <v>3212</v>
      </c>
      <c r="I1623" s="80" t="s">
        <v>3212</v>
      </c>
      <c r="J1623" s="48"/>
      <c r="K1623" s="48"/>
      <c r="L1623" s="89">
        <f>+L$5*E1623</f>
        <v>3045.5477006311989</v>
      </c>
      <c r="M1623" s="89">
        <f>+M$5*E1623</f>
        <v>864.68567763751116</v>
      </c>
      <c r="N1623" s="89">
        <f>+L1623+M1623</f>
        <v>3910.2333782687101</v>
      </c>
      <c r="O1623" s="89">
        <f>+O$5*E1623</f>
        <v>43234.283881875563</v>
      </c>
      <c r="P1623" s="73">
        <v>1.6890000000000001</v>
      </c>
      <c r="Q1623" s="48">
        <v>1.0189999999999999</v>
      </c>
      <c r="R1623" s="87">
        <v>1951.8565080044</v>
      </c>
      <c r="S1623" s="87">
        <v>100</v>
      </c>
      <c r="T1623" s="87">
        <v>0.92245221138</v>
      </c>
      <c r="U1623" s="87">
        <v>1.6864664554596001</v>
      </c>
      <c r="V1623" s="87">
        <v>1.4014984917641</v>
      </c>
      <c r="W1623" s="87">
        <f>+(S1623/100)*R1623</f>
        <v>1951.8565080044</v>
      </c>
      <c r="Z1623" t="e">
        <v>#N/A</v>
      </c>
      <c r="AA1623" t="e">
        <v>#N/A</v>
      </c>
    </row>
    <row r="1624" spans="1:27">
      <c r="A1624" s="52" t="s">
        <v>1916</v>
      </c>
      <c r="B1624" s="52" t="s">
        <v>8</v>
      </c>
      <c r="C1624" s="52">
        <v>5444189</v>
      </c>
      <c r="D1624" s="52" t="s">
        <v>1917</v>
      </c>
      <c r="E1624" s="80">
        <f>+IF(F1624="x",1,0)+IF(G1624="x",0.25,0)+IF(H1624="x",1,0)+IF(I1624="x",0.3,0)</f>
        <v>2.25</v>
      </c>
      <c r="F1624" s="80" t="s">
        <v>3212</v>
      </c>
      <c r="G1624" s="80" t="s">
        <v>3212</v>
      </c>
      <c r="H1624" s="80" t="s">
        <v>3212</v>
      </c>
      <c r="I1624" s="85"/>
      <c r="J1624" s="48"/>
      <c r="K1624" s="48"/>
      <c r="L1624" s="89">
        <f>+L$5*E1624</f>
        <v>2687.2479711451756</v>
      </c>
      <c r="M1624" s="89">
        <f>+M$5*E1624</f>
        <v>762.95795085662758</v>
      </c>
      <c r="N1624" s="89">
        <f>+L1624+M1624</f>
        <v>3450.2059220018032</v>
      </c>
      <c r="O1624" s="89">
        <f>+O$5*E1624</f>
        <v>38147.897542831379</v>
      </c>
      <c r="P1624" s="128">
        <v>1.173</v>
      </c>
      <c r="Q1624" s="48" t="s">
        <v>3228</v>
      </c>
      <c r="R1624" s="87">
        <v>1228.7173645046</v>
      </c>
      <c r="S1624" s="87">
        <v>100</v>
      </c>
      <c r="T1624" s="87">
        <v>0.83235174417496005</v>
      </c>
      <c r="U1624" s="87">
        <v>1.4567469358444001</v>
      </c>
      <c r="V1624" s="87">
        <v>1.1563925639810999</v>
      </c>
      <c r="W1624" s="87">
        <f>+(S1624/100)*R1624</f>
        <v>1228.7173645046</v>
      </c>
      <c r="Z1624" t="e">
        <v>#N/A</v>
      </c>
      <c r="AA1624" t="e">
        <v>#N/A</v>
      </c>
    </row>
    <row r="1625" spans="1:27">
      <c r="A1625" s="52" t="s">
        <v>1918</v>
      </c>
      <c r="B1625" s="52" t="s">
        <v>8</v>
      </c>
      <c r="C1625" s="52">
        <v>5444191</v>
      </c>
      <c r="D1625" s="52" t="s">
        <v>1919</v>
      </c>
      <c r="E1625" s="80">
        <f>+IF(F1625="x",1,0)+IF(G1625="x",0.25,0)+IF(H1625="x",1,0)+IF(I1625="x",0.3,0)</f>
        <v>2.25</v>
      </c>
      <c r="F1625" s="80" t="s">
        <v>3212</v>
      </c>
      <c r="G1625" s="80" t="s">
        <v>3212</v>
      </c>
      <c r="H1625" s="80" t="s">
        <v>3212</v>
      </c>
      <c r="I1625" s="85"/>
      <c r="J1625" s="48"/>
      <c r="K1625" s="48"/>
      <c r="L1625" s="89">
        <f>+L$5*E1625</f>
        <v>2687.2479711451756</v>
      </c>
      <c r="M1625" s="89">
        <f>+M$5*E1625</f>
        <v>762.95795085662758</v>
      </c>
      <c r="N1625" s="89">
        <f>+L1625+M1625</f>
        <v>3450.2059220018032</v>
      </c>
      <c r="O1625" s="89">
        <f>+O$5*E1625</f>
        <v>38147.897542831379</v>
      </c>
      <c r="P1625" s="73">
        <v>0.99099999999999999</v>
      </c>
      <c r="Q1625" s="48" t="s">
        <v>3228</v>
      </c>
      <c r="R1625" s="87">
        <v>1246.1242885007</v>
      </c>
      <c r="S1625" s="87">
        <v>100</v>
      </c>
      <c r="T1625" s="87">
        <v>0.89175289869308005</v>
      </c>
      <c r="U1625" s="87">
        <v>1.6158158779144001</v>
      </c>
      <c r="V1625" s="87">
        <v>1.2825032876063001</v>
      </c>
      <c r="W1625" s="87">
        <f>+(S1625/100)*R1625</f>
        <v>1246.1242885007</v>
      </c>
      <c r="Z1625" t="e">
        <v>#N/A</v>
      </c>
      <c r="AA1625" t="e">
        <v>#N/A</v>
      </c>
    </row>
    <row r="1626" spans="1:27">
      <c r="A1626" s="52" t="s">
        <v>1920</v>
      </c>
      <c r="B1626" s="52" t="s">
        <v>8</v>
      </c>
      <c r="C1626" s="52">
        <v>5444190</v>
      </c>
      <c r="D1626" s="52" t="s">
        <v>1921</v>
      </c>
      <c r="E1626" s="80">
        <f>+IF(F1626="x",1,0)+IF(G1626="x",0.25,0)+IF(H1626="x",1,0)+IF(I1626="x",0.3,0)</f>
        <v>2.25</v>
      </c>
      <c r="F1626" s="80" t="s">
        <v>3212</v>
      </c>
      <c r="G1626" s="80" t="s">
        <v>3212</v>
      </c>
      <c r="H1626" s="80" t="s">
        <v>3212</v>
      </c>
      <c r="I1626" s="85"/>
      <c r="J1626" s="48"/>
      <c r="K1626" s="48"/>
      <c r="L1626" s="89">
        <f>+L$5*E1626</f>
        <v>2687.2479711451756</v>
      </c>
      <c r="M1626" s="89">
        <f>+M$5*E1626</f>
        <v>762.95795085662758</v>
      </c>
      <c r="N1626" s="89">
        <f>+L1626+M1626</f>
        <v>3450.2059220018032</v>
      </c>
      <c r="O1626" s="89">
        <f>+O$5*E1626</f>
        <v>38147.897542831379</v>
      </c>
      <c r="P1626" s="73">
        <v>1.175</v>
      </c>
      <c r="Q1626" s="48" t="s">
        <v>3228</v>
      </c>
      <c r="R1626" s="87">
        <v>1157.4571960108001</v>
      </c>
      <c r="S1626" s="87">
        <v>100</v>
      </c>
      <c r="T1626" s="87">
        <v>0.78441029787063998</v>
      </c>
      <c r="U1626" s="87">
        <v>1.5331799983978001</v>
      </c>
      <c r="V1626" s="87">
        <v>1.1806199763502001</v>
      </c>
      <c r="W1626" s="87">
        <f>+(S1626/100)*R1626</f>
        <v>1157.4571960108001</v>
      </c>
      <c r="Z1626" t="e">
        <v>#N/A</v>
      </c>
      <c r="AA1626" t="e">
        <v>#N/A</v>
      </c>
    </row>
    <row r="1627" spans="1:27">
      <c r="A1627" s="52" t="s">
        <v>2488</v>
      </c>
      <c r="B1627" s="52" t="s">
        <v>8</v>
      </c>
      <c r="C1627" s="52">
        <v>5444142</v>
      </c>
      <c r="D1627" s="52" t="s">
        <v>2489</v>
      </c>
      <c r="E1627" s="80">
        <f>+IF(F1627="x",1,0)+IF(G1627="x",0.25,0)+IF(H1627="x",1,0)+IF(I1627="x",0.3,0)</f>
        <v>2.25</v>
      </c>
      <c r="F1627" s="80" t="s">
        <v>3212</v>
      </c>
      <c r="G1627" s="80" t="s">
        <v>3212</v>
      </c>
      <c r="H1627" s="80" t="s">
        <v>3212</v>
      </c>
      <c r="I1627" s="85"/>
      <c r="J1627" s="48"/>
      <c r="K1627" s="48"/>
      <c r="L1627" s="89">
        <f>+L$5*E1627</f>
        <v>2687.2479711451756</v>
      </c>
      <c r="M1627" s="89">
        <f>+M$5*E1627</f>
        <v>762.95795085662758</v>
      </c>
      <c r="N1627" s="89">
        <f>+L1627+M1627</f>
        <v>3450.2059220018032</v>
      </c>
      <c r="O1627" s="89">
        <f>+O$5*E1627</f>
        <v>38147.897542831379</v>
      </c>
      <c r="P1627" s="73">
        <v>0.153</v>
      </c>
      <c r="Q1627" s="48" t="s">
        <v>3228</v>
      </c>
      <c r="R1627" s="87">
        <v>297.04458147986998</v>
      </c>
      <c r="S1627" s="87">
        <v>100</v>
      </c>
      <c r="T1627" s="87">
        <v>2.1696655750275</v>
      </c>
      <c r="U1627" s="87">
        <v>2.3310475349425999</v>
      </c>
      <c r="V1627" s="87">
        <v>2.2221804686955</v>
      </c>
      <c r="W1627" s="87">
        <f>+(S1627/100)*R1627</f>
        <v>297.04458147986998</v>
      </c>
      <c r="Z1627" t="e">
        <v>#N/A</v>
      </c>
      <c r="AA1627" t="e">
        <v>#N/A</v>
      </c>
    </row>
    <row r="1628" spans="1:27">
      <c r="A1628" s="52" t="s">
        <v>2486</v>
      </c>
      <c r="B1628" s="52" t="s">
        <v>8</v>
      </c>
      <c r="C1628" s="52">
        <v>5444141</v>
      </c>
      <c r="D1628" s="52" t="s">
        <v>2487</v>
      </c>
      <c r="E1628" s="80">
        <f>+IF(F1628="x",1,0)+IF(G1628="x",0.25,0)+IF(H1628="x",1,0)+IF(I1628="x",0.3,0)</f>
        <v>2.25</v>
      </c>
      <c r="F1628" s="80" t="s">
        <v>3212</v>
      </c>
      <c r="G1628" s="80" t="s">
        <v>3212</v>
      </c>
      <c r="H1628" s="80" t="s">
        <v>3212</v>
      </c>
      <c r="I1628" s="85"/>
      <c r="J1628" s="48"/>
      <c r="K1628" s="48"/>
      <c r="L1628" s="89">
        <f>+L$5*E1628</f>
        <v>2687.2479711451756</v>
      </c>
      <c r="M1628" s="89">
        <f>+M$5*E1628</f>
        <v>762.95795085662758</v>
      </c>
      <c r="N1628" s="89">
        <f>+L1628+M1628</f>
        <v>3450.2059220018032</v>
      </c>
      <c r="O1628" s="89">
        <f>+O$5*E1628</f>
        <v>38147.897542831379</v>
      </c>
      <c r="P1628" s="73">
        <v>0.16300000000000001</v>
      </c>
      <c r="Q1628" s="48" t="s">
        <v>3228</v>
      </c>
      <c r="R1628" s="87">
        <v>561.38592799358003</v>
      </c>
      <c r="S1628" s="87">
        <v>100</v>
      </c>
      <c r="T1628" s="87">
        <v>2.1899566650390998</v>
      </c>
      <c r="U1628" s="87">
        <v>2.3354632854461999</v>
      </c>
      <c r="V1628" s="87">
        <v>2.2634703156559999</v>
      </c>
      <c r="W1628" s="87">
        <f>+(S1628/100)*R1628</f>
        <v>561.38592799358003</v>
      </c>
      <c r="Z1628" t="e">
        <v>#N/A</v>
      </c>
      <c r="AA1628" t="e">
        <v>#N/A</v>
      </c>
    </row>
    <row r="1629" spans="1:27">
      <c r="A1629" s="52" t="s">
        <v>2484</v>
      </c>
      <c r="B1629" s="52" t="s">
        <v>8</v>
      </c>
      <c r="C1629" s="52">
        <v>5444140</v>
      </c>
      <c r="D1629" s="52" t="s">
        <v>2485</v>
      </c>
      <c r="E1629" s="80">
        <f>+IF(F1629="x",1,0)+IF(G1629="x",0.25,0)+IF(H1629="x",1,0)+IF(I1629="x",0.3,0)</f>
        <v>2.25</v>
      </c>
      <c r="F1629" s="80" t="s">
        <v>3212</v>
      </c>
      <c r="G1629" s="80" t="s">
        <v>3212</v>
      </c>
      <c r="H1629" s="80" t="s">
        <v>3212</v>
      </c>
      <c r="I1629" s="85"/>
      <c r="J1629" s="48"/>
      <c r="K1629" s="48"/>
      <c r="L1629" s="89">
        <f>+L$5*E1629</f>
        <v>2687.2479711451756</v>
      </c>
      <c r="M1629" s="89">
        <f>+M$5*E1629</f>
        <v>762.95795085662758</v>
      </c>
      <c r="N1629" s="89">
        <f>+L1629+M1629</f>
        <v>3450.2059220018032</v>
      </c>
      <c r="O1629" s="89">
        <f>+O$5*E1629</f>
        <v>38147.897542831379</v>
      </c>
      <c r="P1629" s="73">
        <v>0.15</v>
      </c>
      <c r="Q1629" s="48" t="s">
        <v>3228</v>
      </c>
      <c r="R1629" s="87">
        <v>440.02003500453998</v>
      </c>
      <c r="S1629" s="87">
        <v>100</v>
      </c>
      <c r="T1629" s="87">
        <v>2.2346389293671001</v>
      </c>
      <c r="U1629" s="87">
        <v>2.3251600265503001</v>
      </c>
      <c r="V1629" s="87">
        <v>2.2643428232286</v>
      </c>
      <c r="W1629" s="87">
        <f>+(S1629/100)*R1629</f>
        <v>440.02003500453998</v>
      </c>
      <c r="Z1629" t="e">
        <v>#N/A</v>
      </c>
      <c r="AA1629" t="e">
        <v>#N/A</v>
      </c>
    </row>
    <row r="1630" spans="1:27">
      <c r="A1630" s="52" t="s">
        <v>2482</v>
      </c>
      <c r="B1630" s="52" t="s">
        <v>8</v>
      </c>
      <c r="C1630" s="52">
        <v>5444139</v>
      </c>
      <c r="D1630" s="52" t="s">
        <v>2483</v>
      </c>
      <c r="E1630" s="80">
        <f>+IF(F1630="x",1,0)+IF(G1630="x",0.25,0)+IF(H1630="x",1,0)+IF(I1630="x",0.3,0)</f>
        <v>2.25</v>
      </c>
      <c r="F1630" s="80" t="s">
        <v>3212</v>
      </c>
      <c r="G1630" s="80" t="s">
        <v>3212</v>
      </c>
      <c r="H1630" s="80" t="s">
        <v>3212</v>
      </c>
      <c r="I1630" s="85"/>
      <c r="J1630" s="48"/>
      <c r="K1630" s="48"/>
      <c r="L1630" s="89">
        <f>+L$5*E1630</f>
        <v>2687.2479711451756</v>
      </c>
      <c r="M1630" s="89">
        <f>+M$5*E1630</f>
        <v>762.95795085662758</v>
      </c>
      <c r="N1630" s="89">
        <f>+L1630+M1630</f>
        <v>3450.2059220018032</v>
      </c>
      <c r="O1630" s="89">
        <f>+O$5*E1630</f>
        <v>38147.897542831379</v>
      </c>
      <c r="P1630" s="73">
        <v>0.14299999999999999</v>
      </c>
      <c r="Q1630" s="48" t="s">
        <v>3228</v>
      </c>
      <c r="R1630" s="87">
        <v>399.01534049636001</v>
      </c>
      <c r="S1630" s="87">
        <v>100</v>
      </c>
      <c r="T1630" s="87">
        <v>2.2278051376343</v>
      </c>
      <c r="U1630" s="87">
        <v>2.3301012516021999</v>
      </c>
      <c r="V1630" s="87">
        <v>2.2740890652902999</v>
      </c>
      <c r="W1630" s="87">
        <f>+(S1630/100)*R1630</f>
        <v>399.01534049636001</v>
      </c>
      <c r="Z1630" t="e">
        <v>#N/A</v>
      </c>
      <c r="AA1630" t="e">
        <v>#N/A</v>
      </c>
    </row>
    <row r="1631" spans="1:27">
      <c r="A1631" s="52" t="s">
        <v>2480</v>
      </c>
      <c r="B1631" s="52" t="s">
        <v>8</v>
      </c>
      <c r="C1631" s="52">
        <v>5444138</v>
      </c>
      <c r="D1631" s="52" t="s">
        <v>2481</v>
      </c>
      <c r="E1631" s="80">
        <f>+IF(F1631="x",1,0)+IF(G1631="x",0.25,0)+IF(H1631="x",1,0)+IF(I1631="x",0.3,0)</f>
        <v>2.25</v>
      </c>
      <c r="F1631" s="80" t="s">
        <v>3212</v>
      </c>
      <c r="G1631" s="80" t="s">
        <v>3212</v>
      </c>
      <c r="H1631" s="80" t="s">
        <v>3212</v>
      </c>
      <c r="I1631" s="85"/>
      <c r="J1631" s="48"/>
      <c r="K1631" s="48"/>
      <c r="L1631" s="89">
        <f>+L$5*E1631</f>
        <v>2687.2479711451756</v>
      </c>
      <c r="M1631" s="89">
        <f>+M$5*E1631</f>
        <v>762.95795085662758</v>
      </c>
      <c r="N1631" s="89">
        <f>+L1631+M1631</f>
        <v>3450.2059220018032</v>
      </c>
      <c r="O1631" s="89">
        <f>+O$5*E1631</f>
        <v>38147.897542831379</v>
      </c>
      <c r="P1631" s="73">
        <v>0.13800000000000001</v>
      </c>
      <c r="Q1631" s="48" t="s">
        <v>3228</v>
      </c>
      <c r="R1631" s="87">
        <v>303.52386600047998</v>
      </c>
      <c r="S1631" s="87">
        <v>100</v>
      </c>
      <c r="T1631" s="87">
        <v>2.2112989425659002</v>
      </c>
      <c r="U1631" s="87">
        <v>2.2848932743072998</v>
      </c>
      <c r="V1631" s="87">
        <v>2.2334603881835999</v>
      </c>
      <c r="W1631" s="87">
        <f>+(S1631/100)*R1631</f>
        <v>303.52386600047998</v>
      </c>
      <c r="Z1631" t="e">
        <v>#N/A</v>
      </c>
      <c r="AA1631" t="e">
        <v>#N/A</v>
      </c>
    </row>
    <row r="1632" spans="1:27">
      <c r="A1632" s="52" t="s">
        <v>2478</v>
      </c>
      <c r="B1632" s="52" t="s">
        <v>8</v>
      </c>
      <c r="C1632" s="52">
        <v>5444137</v>
      </c>
      <c r="D1632" s="52" t="s">
        <v>2479</v>
      </c>
      <c r="E1632" s="80">
        <f>+IF(F1632="x",1,0)+IF(G1632="x",0.25,0)+IF(H1632="x",1,0)+IF(I1632="x",0.3,0)</f>
        <v>2.25</v>
      </c>
      <c r="F1632" s="80" t="s">
        <v>3212</v>
      </c>
      <c r="G1632" s="80" t="s">
        <v>3212</v>
      </c>
      <c r="H1632" s="80" t="s">
        <v>3212</v>
      </c>
      <c r="I1632" s="85"/>
      <c r="J1632" s="48"/>
      <c r="K1632" s="48"/>
      <c r="L1632" s="89">
        <f>+L$5*E1632</f>
        <v>2687.2479711451756</v>
      </c>
      <c r="M1632" s="89">
        <f>+M$5*E1632</f>
        <v>762.95795085662758</v>
      </c>
      <c r="N1632" s="89">
        <f>+L1632+M1632</f>
        <v>3450.2059220018032</v>
      </c>
      <c r="O1632" s="89">
        <f>+O$5*E1632</f>
        <v>38147.897542831379</v>
      </c>
      <c r="P1632" s="73">
        <v>0.151</v>
      </c>
      <c r="Q1632" s="48" t="s">
        <v>3228</v>
      </c>
      <c r="R1632" s="87">
        <v>303.30168599988002</v>
      </c>
      <c r="S1632" s="87">
        <v>100</v>
      </c>
      <c r="T1632" s="87">
        <v>2.2112989425659002</v>
      </c>
      <c r="U1632" s="87">
        <v>2.2590301036835001</v>
      </c>
      <c r="V1632" s="87">
        <v>2.2296611386901999</v>
      </c>
      <c r="W1632" s="87">
        <f>+(S1632/100)*R1632</f>
        <v>303.30168599988002</v>
      </c>
      <c r="Z1632" t="e">
        <v>#N/A</v>
      </c>
      <c r="AA1632" t="e">
        <v>#N/A</v>
      </c>
    </row>
    <row r="1633" spans="1:27">
      <c r="A1633" s="52" t="s">
        <v>2476</v>
      </c>
      <c r="B1633" s="52" t="s">
        <v>8</v>
      </c>
      <c r="C1633" s="52">
        <v>5444136</v>
      </c>
      <c r="D1633" s="52" t="s">
        <v>2477</v>
      </c>
      <c r="E1633" s="80">
        <f>+IF(F1633="x",1,0)+IF(G1633="x",0.25,0)+IF(H1633="x",1,0)+IF(I1633="x",0.3,0)</f>
        <v>2.25</v>
      </c>
      <c r="F1633" s="80" t="s">
        <v>3212</v>
      </c>
      <c r="G1633" s="80" t="s">
        <v>3212</v>
      </c>
      <c r="H1633" s="80" t="s">
        <v>3212</v>
      </c>
      <c r="I1633" s="85"/>
      <c r="J1633" s="48"/>
      <c r="K1633" s="48"/>
      <c r="L1633" s="89">
        <f>+L$5*E1633</f>
        <v>2687.2479711451756</v>
      </c>
      <c r="M1633" s="89">
        <f>+M$5*E1633</f>
        <v>762.95795085662758</v>
      </c>
      <c r="N1633" s="89">
        <f>+L1633+M1633</f>
        <v>3450.2059220018032</v>
      </c>
      <c r="O1633" s="89">
        <f>+O$5*E1633</f>
        <v>38147.897542831379</v>
      </c>
      <c r="P1633" s="73">
        <v>0.124</v>
      </c>
      <c r="Q1633" s="48" t="s">
        <v>3228</v>
      </c>
      <c r="R1633" s="87">
        <v>479.75763999776001</v>
      </c>
      <c r="S1633" s="87">
        <v>100</v>
      </c>
      <c r="T1633" s="87">
        <v>2.2178173065186</v>
      </c>
      <c r="U1633" s="87">
        <v>2.3863484859467001</v>
      </c>
      <c r="V1633" s="87">
        <v>2.3011914309527999</v>
      </c>
      <c r="W1633" s="87">
        <f>+(S1633/100)*R1633</f>
        <v>479.75763999776001</v>
      </c>
      <c r="Z1633" t="e">
        <v>#N/A</v>
      </c>
      <c r="AA1633" t="e">
        <v>#N/A</v>
      </c>
    </row>
    <row r="1634" spans="1:27">
      <c r="A1634" s="52" t="s">
        <v>2468</v>
      </c>
      <c r="B1634" s="52" t="s">
        <v>8</v>
      </c>
      <c r="C1634" s="52">
        <v>5444132</v>
      </c>
      <c r="D1634" s="52" t="s">
        <v>2469</v>
      </c>
      <c r="E1634" s="80">
        <f>+IF(F1634="x",1,0)+IF(G1634="x",0.25,0)+IF(H1634="x",1,0)+IF(I1634="x",0.3,0)</f>
        <v>2.25</v>
      </c>
      <c r="F1634" s="80" t="s">
        <v>3212</v>
      </c>
      <c r="G1634" s="80" t="s">
        <v>3212</v>
      </c>
      <c r="H1634" s="80" t="s">
        <v>3212</v>
      </c>
      <c r="I1634" s="85"/>
      <c r="J1634" s="48"/>
      <c r="K1634" s="48"/>
      <c r="L1634" s="89">
        <f>+L$5*E1634</f>
        <v>2687.2479711451756</v>
      </c>
      <c r="M1634" s="89">
        <f>+M$5*E1634</f>
        <v>762.95795085662758</v>
      </c>
      <c r="N1634" s="89">
        <f>+L1634+M1634</f>
        <v>3450.2059220018032</v>
      </c>
      <c r="O1634" s="89">
        <f>+O$5*E1634</f>
        <v>38147.897542831379</v>
      </c>
      <c r="P1634" s="73">
        <v>0.128</v>
      </c>
      <c r="Q1634" s="48" t="s">
        <v>3228</v>
      </c>
      <c r="R1634" s="87">
        <v>480.36559999327</v>
      </c>
      <c r="S1634" s="87">
        <v>100</v>
      </c>
      <c r="T1634" s="87">
        <v>2.2149786949157999</v>
      </c>
      <c r="U1634" s="87">
        <v>2.37846326828</v>
      </c>
      <c r="V1634" s="87">
        <v>2.2722982143534001</v>
      </c>
      <c r="W1634" s="87">
        <f>+(S1634/100)*R1634</f>
        <v>480.36559999327</v>
      </c>
      <c r="Z1634" t="e">
        <v>#N/A</v>
      </c>
      <c r="AA1634" t="e">
        <v>#N/A</v>
      </c>
    </row>
    <row r="1635" spans="1:27">
      <c r="A1635" s="52" t="s">
        <v>2470</v>
      </c>
      <c r="B1635" s="52" t="s">
        <v>8</v>
      </c>
      <c r="C1635" s="52">
        <v>5444133</v>
      </c>
      <c r="D1635" s="52" t="s">
        <v>2471</v>
      </c>
      <c r="E1635" s="80">
        <f>+IF(F1635="x",1,0)+IF(G1635="x",0.25,0)+IF(H1635="x",1,0)+IF(I1635="x",0.3,0)</f>
        <v>2.25</v>
      </c>
      <c r="F1635" s="80" t="s">
        <v>3212</v>
      </c>
      <c r="G1635" s="80" t="s">
        <v>3212</v>
      </c>
      <c r="H1635" s="80" t="s">
        <v>3212</v>
      </c>
      <c r="I1635" s="85"/>
      <c r="J1635" s="48"/>
      <c r="K1635" s="48"/>
      <c r="L1635" s="89">
        <f>+L$5*E1635</f>
        <v>2687.2479711451756</v>
      </c>
      <c r="M1635" s="89">
        <f>+M$5*E1635</f>
        <v>762.95795085662758</v>
      </c>
      <c r="N1635" s="89">
        <f>+L1635+M1635</f>
        <v>3450.2059220018032</v>
      </c>
      <c r="O1635" s="89">
        <f>+O$5*E1635</f>
        <v>38147.897542831379</v>
      </c>
      <c r="P1635" s="73">
        <v>0.11700000000000001</v>
      </c>
      <c r="Q1635" s="48" t="s">
        <v>3228</v>
      </c>
      <c r="R1635" s="87">
        <v>306.42105750223999</v>
      </c>
      <c r="S1635" s="87">
        <v>100</v>
      </c>
      <c r="T1635" s="87">
        <v>2.2149786949157999</v>
      </c>
      <c r="U1635" s="87">
        <v>2.3692114353179998</v>
      </c>
      <c r="V1635" s="87">
        <v>2.2618008815880999</v>
      </c>
      <c r="W1635" s="87">
        <f>+(S1635/100)*R1635</f>
        <v>306.42105750223999</v>
      </c>
      <c r="Z1635" t="e">
        <v>#N/A</v>
      </c>
      <c r="AA1635" t="e">
        <v>#N/A</v>
      </c>
    </row>
    <row r="1636" spans="1:27">
      <c r="A1636" s="52" t="s">
        <v>2472</v>
      </c>
      <c r="B1636" s="52" t="s">
        <v>8</v>
      </c>
      <c r="C1636" s="52">
        <v>5444134</v>
      </c>
      <c r="D1636" s="52" t="s">
        <v>2473</v>
      </c>
      <c r="E1636" s="80">
        <f>+IF(F1636="x",1,0)+IF(G1636="x",0.25,0)+IF(H1636="x",1,0)+IF(I1636="x",0.3,0)</f>
        <v>2.25</v>
      </c>
      <c r="F1636" s="80" t="s">
        <v>3212</v>
      </c>
      <c r="G1636" s="80" t="s">
        <v>3212</v>
      </c>
      <c r="H1636" s="80" t="s">
        <v>3212</v>
      </c>
      <c r="I1636" s="85"/>
      <c r="J1636" s="48"/>
      <c r="K1636" s="48"/>
      <c r="L1636" s="89">
        <f>+L$5*E1636</f>
        <v>2687.2479711451756</v>
      </c>
      <c r="M1636" s="89">
        <f>+M$5*E1636</f>
        <v>762.95795085662758</v>
      </c>
      <c r="N1636" s="89">
        <f>+L1636+M1636</f>
        <v>3450.2059220018032</v>
      </c>
      <c r="O1636" s="89">
        <f>+O$5*E1636</f>
        <v>38147.897542831379</v>
      </c>
      <c r="P1636" s="73">
        <v>0.111</v>
      </c>
      <c r="Q1636" s="48" t="s">
        <v>3228</v>
      </c>
      <c r="R1636" s="87">
        <v>297.52601600237</v>
      </c>
      <c r="S1636" s="87">
        <v>100</v>
      </c>
      <c r="T1636" s="87">
        <v>2.2410521507263002</v>
      </c>
      <c r="U1636" s="87">
        <v>2.4004364013671999</v>
      </c>
      <c r="V1636" s="87">
        <v>2.2954379417458002</v>
      </c>
      <c r="W1636" s="87">
        <f>+(S1636/100)*R1636</f>
        <v>297.52601600237</v>
      </c>
      <c r="Z1636" t="e">
        <v>#N/A</v>
      </c>
      <c r="AA1636" t="e">
        <v>#N/A</v>
      </c>
    </row>
    <row r="1637" spans="1:27">
      <c r="A1637" s="52" t="s">
        <v>2474</v>
      </c>
      <c r="B1637" s="52" t="s">
        <v>8</v>
      </c>
      <c r="C1637" s="52">
        <v>5444135</v>
      </c>
      <c r="D1637" s="52" t="s">
        <v>2475</v>
      </c>
      <c r="E1637" s="80">
        <f>+IF(F1637="x",1,0)+IF(G1637="x",0.25,0)+IF(H1637="x",1,0)+IF(I1637="x",0.3,0)</f>
        <v>2.25</v>
      </c>
      <c r="F1637" s="80" t="s">
        <v>3212</v>
      </c>
      <c r="G1637" s="80" t="s">
        <v>3212</v>
      </c>
      <c r="H1637" s="80" t="s">
        <v>3212</v>
      </c>
      <c r="I1637" s="85"/>
      <c r="J1637" s="48"/>
      <c r="K1637" s="48"/>
      <c r="L1637" s="89">
        <f>+L$5*E1637</f>
        <v>2687.2479711451756</v>
      </c>
      <c r="M1637" s="89">
        <f>+M$5*E1637</f>
        <v>762.95795085662758</v>
      </c>
      <c r="N1637" s="89">
        <f>+L1637+M1637</f>
        <v>3450.2059220018032</v>
      </c>
      <c r="O1637" s="89">
        <f>+O$5*E1637</f>
        <v>38147.897542831379</v>
      </c>
      <c r="P1637" s="73">
        <v>9.1999999999999998E-2</v>
      </c>
      <c r="Q1637" s="48" t="s">
        <v>3228</v>
      </c>
      <c r="R1637" s="87">
        <v>487.40582350331999</v>
      </c>
      <c r="S1637" s="87">
        <v>100</v>
      </c>
      <c r="T1637" s="87">
        <v>2.2848932743072998</v>
      </c>
      <c r="U1637" s="87">
        <v>2.4343950748443999</v>
      </c>
      <c r="V1637" s="87">
        <v>2.3371616585834998</v>
      </c>
      <c r="W1637" s="87">
        <f>+(S1637/100)*R1637</f>
        <v>487.40582350331999</v>
      </c>
      <c r="Z1637" t="e">
        <v>#N/A</v>
      </c>
      <c r="AA1637" t="e">
        <v>#N/A</v>
      </c>
    </row>
    <row r="1638" spans="1:27">
      <c r="A1638" s="52" t="s">
        <v>2492</v>
      </c>
      <c r="B1638" s="52" t="s">
        <v>8</v>
      </c>
      <c r="C1638" s="52">
        <v>5444144</v>
      </c>
      <c r="D1638" s="52" t="s">
        <v>2493</v>
      </c>
      <c r="E1638" s="80">
        <f>+IF(F1638="x",1,0)+IF(G1638="x",0.25,0)+IF(H1638="x",1,0)+IF(I1638="x",0.3,0)</f>
        <v>2.25</v>
      </c>
      <c r="F1638" s="80" t="s">
        <v>3212</v>
      </c>
      <c r="G1638" s="80" t="s">
        <v>3212</v>
      </c>
      <c r="H1638" s="80" t="s">
        <v>3212</v>
      </c>
      <c r="I1638" s="85"/>
      <c r="J1638" s="48"/>
      <c r="K1638" s="48"/>
      <c r="L1638" s="89">
        <f>+L$5*E1638</f>
        <v>2687.2479711451756</v>
      </c>
      <c r="M1638" s="89">
        <f>+M$5*E1638</f>
        <v>762.95795085662758</v>
      </c>
      <c r="N1638" s="89">
        <f>+L1638+M1638</f>
        <v>3450.2059220018032</v>
      </c>
      <c r="O1638" s="89">
        <f>+O$5*E1638</f>
        <v>38147.897542831379</v>
      </c>
      <c r="P1638" s="73">
        <v>0.14499999999999999</v>
      </c>
      <c r="Q1638" s="48" t="s">
        <v>3228</v>
      </c>
      <c r="R1638" s="87">
        <v>315.88491701020001</v>
      </c>
      <c r="S1638" s="87">
        <v>100</v>
      </c>
      <c r="T1638" s="87">
        <v>2.1982622146606001</v>
      </c>
      <c r="U1638" s="87">
        <v>2.3383018970489999</v>
      </c>
      <c r="V1638" s="87">
        <v>2.2478777575261</v>
      </c>
      <c r="W1638" s="87">
        <f>+(S1638/100)*R1638</f>
        <v>315.88491701020001</v>
      </c>
      <c r="Z1638" t="e">
        <v>#N/A</v>
      </c>
      <c r="AA1638" t="e">
        <v>#N/A</v>
      </c>
    </row>
    <row r="1639" spans="1:27">
      <c r="A1639" s="52" t="s">
        <v>2490</v>
      </c>
      <c r="B1639" s="52" t="s">
        <v>8</v>
      </c>
      <c r="C1639" s="52">
        <v>5444143</v>
      </c>
      <c r="D1639" s="52" t="s">
        <v>2491</v>
      </c>
      <c r="E1639" s="80">
        <f>+IF(F1639="x",1,0)+IF(G1639="x",0.25,0)+IF(H1639="x",1,0)+IF(I1639="x",0.3,0)</f>
        <v>2.25</v>
      </c>
      <c r="F1639" s="80" t="s">
        <v>3212</v>
      </c>
      <c r="G1639" s="80" t="s">
        <v>3212</v>
      </c>
      <c r="H1639" s="80" t="s">
        <v>3212</v>
      </c>
      <c r="I1639" s="85"/>
      <c r="J1639" s="48"/>
      <c r="K1639" s="48"/>
      <c r="L1639" s="89">
        <f>+L$5*E1639</f>
        <v>2687.2479711451756</v>
      </c>
      <c r="M1639" s="89">
        <f>+M$5*E1639</f>
        <v>762.95795085662758</v>
      </c>
      <c r="N1639" s="89">
        <f>+L1639+M1639</f>
        <v>3450.2059220018032</v>
      </c>
      <c r="O1639" s="89">
        <f>+O$5*E1639</f>
        <v>38147.897542831379</v>
      </c>
      <c r="P1639" s="73">
        <v>0.14799999999999999</v>
      </c>
      <c r="Q1639" s="48" t="s">
        <v>3228</v>
      </c>
      <c r="R1639" s="87">
        <v>297.8225035099</v>
      </c>
      <c r="S1639" s="87">
        <v>100</v>
      </c>
      <c r="T1639" s="87">
        <v>2.1719787120818999</v>
      </c>
      <c r="U1639" s="87">
        <v>2.3226368427277002</v>
      </c>
      <c r="V1639" s="87">
        <v>2.2209867636362999</v>
      </c>
      <c r="W1639" s="87">
        <f>+(S1639/100)*R1639</f>
        <v>297.8225035099</v>
      </c>
      <c r="Z1639" t="e">
        <v>#N/A</v>
      </c>
      <c r="AA1639" t="e">
        <v>#N/A</v>
      </c>
    </row>
    <row r="1640" spans="1:27">
      <c r="A1640" s="53" t="s">
        <v>1941</v>
      </c>
      <c r="B1640" s="53" t="s">
        <v>24</v>
      </c>
      <c r="C1640" s="53">
        <v>5443074</v>
      </c>
      <c r="D1640" s="53" t="s">
        <v>1942</v>
      </c>
      <c r="E1640" s="80">
        <f>+IF(F1640="x",1,0)+IF(G1640="x",0.25,0)+IF(H1640="x",1,0)+IF(I1640="x",0.3,0)</f>
        <v>1.25</v>
      </c>
      <c r="F1640" s="80" t="s">
        <v>3212</v>
      </c>
      <c r="G1640" s="85" t="s">
        <v>3212</v>
      </c>
      <c r="H1640" s="85"/>
      <c r="I1640" s="85"/>
      <c r="J1640" s="81" t="s">
        <v>3213</v>
      </c>
      <c r="K1640" s="48"/>
      <c r="L1640" s="89">
        <f>+L$5*E1640</f>
        <v>1492.9155395250975</v>
      </c>
      <c r="M1640" s="89">
        <f>+M$5*E1640</f>
        <v>423.86552825368199</v>
      </c>
      <c r="N1640" s="89">
        <f>+L1640+M1640</f>
        <v>1916.7810677787795</v>
      </c>
      <c r="O1640" s="89">
        <f>+O$5*E1640</f>
        <v>21193.276412684099</v>
      </c>
      <c r="P1640" s="72"/>
      <c r="Q1640" s="48"/>
      <c r="R1640" s="87">
        <v>737.02211750613003</v>
      </c>
      <c r="S1640" s="87">
        <v>100</v>
      </c>
      <c r="T1640" s="87">
        <v>1.0778414011002</v>
      </c>
      <c r="U1640" s="87">
        <v>1.3152356147766</v>
      </c>
      <c r="V1640" s="87">
        <v>1.157271412916</v>
      </c>
      <c r="W1640" s="87">
        <v>737.02211749525998</v>
      </c>
      <c r="Z1640" t="e">
        <v>#N/A</v>
      </c>
      <c r="AA1640" t="e">
        <v>#N/A</v>
      </c>
    </row>
    <row r="1641" spans="1:27">
      <c r="A1641" s="52" t="s">
        <v>1939</v>
      </c>
      <c r="B1641" s="52" t="s">
        <v>24</v>
      </c>
      <c r="C1641" s="52">
        <v>9428417</v>
      </c>
      <c r="D1641" s="52" t="s">
        <v>1940</v>
      </c>
      <c r="E1641" s="80">
        <f>+IF(F1641="x",1,0)+IF(G1641="x",0.25,0)+IF(H1641="x",1,0)+IF(I1641="x",0.3,0)</f>
        <v>2.25</v>
      </c>
      <c r="F1641" s="85" t="s">
        <v>3212</v>
      </c>
      <c r="G1641" s="85" t="s">
        <v>3212</v>
      </c>
      <c r="H1641" s="80" t="s">
        <v>3212</v>
      </c>
      <c r="I1641" s="85"/>
      <c r="J1641" s="48"/>
      <c r="K1641" s="48"/>
      <c r="L1641" s="89">
        <f>+L$5*E1641</f>
        <v>2687.2479711451756</v>
      </c>
      <c r="M1641" s="89">
        <f>+M$5*E1641</f>
        <v>762.95795085662758</v>
      </c>
      <c r="N1641" s="89">
        <f>+L1641+M1641</f>
        <v>3450.2059220018032</v>
      </c>
      <c r="O1641" s="89">
        <f>+O$5*E1641</f>
        <v>38147.897542831379</v>
      </c>
      <c r="P1641" s="73">
        <v>1.4390000000000001</v>
      </c>
      <c r="Q1641" s="48" t="s">
        <v>3228</v>
      </c>
      <c r="R1641" s="87">
        <v>1798.5760759950999</v>
      </c>
      <c r="S1641" s="87">
        <v>100</v>
      </c>
      <c r="T1641" s="87">
        <v>0.76222687959670998</v>
      </c>
      <c r="U1641" s="87">
        <v>1.188548207283</v>
      </c>
      <c r="V1641" s="87">
        <v>0.96749328928334</v>
      </c>
      <c r="W1641" s="87">
        <f>+(S1641/100)*R1641</f>
        <v>1798.5760759950999</v>
      </c>
      <c r="Z1641" t="e">
        <v>#N/A</v>
      </c>
      <c r="AA1641" t="e">
        <v>#N/A</v>
      </c>
    </row>
    <row r="1642" spans="1:27">
      <c r="A1642" s="50" t="s">
        <v>2686</v>
      </c>
      <c r="B1642" s="50" t="s">
        <v>24</v>
      </c>
      <c r="C1642" s="50">
        <v>5443080</v>
      </c>
      <c r="D1642" s="50" t="s">
        <v>2687</v>
      </c>
      <c r="E1642" s="126">
        <f>+IF(F1642="x",1,0)+IF(G1642="x",0.25,0)+IF(H1642="x",1,0)+IF(I1642="x",0.3,0)+J1642</f>
        <v>2.3106235244373199</v>
      </c>
      <c r="F1642" s="80" t="s">
        <v>3212</v>
      </c>
      <c r="G1642" s="80" t="s">
        <v>3213</v>
      </c>
      <c r="H1642" s="80" t="s">
        <v>3212</v>
      </c>
      <c r="I1642" s="85"/>
      <c r="J1642" s="48">
        <f>0.75*(W1642/10000)</f>
        <v>0.31062352443732</v>
      </c>
      <c r="K1642" s="48"/>
      <c r="L1642" s="89">
        <f>+L$5*E1642</f>
        <v>2759.652612499779</v>
      </c>
      <c r="M1642" s="89">
        <f>+M$5*E1642</f>
        <v>783.51492862480723</v>
      </c>
      <c r="N1642" s="89">
        <f>+L1642+M1642</f>
        <v>3543.167541124586</v>
      </c>
      <c r="O1642" s="89">
        <f>+O$5*E1642</f>
        <v>39175.746431240361</v>
      </c>
      <c r="P1642" s="73">
        <v>0.78700000000000003</v>
      </c>
      <c r="Q1642" s="48" t="s">
        <v>3228</v>
      </c>
      <c r="R1642" s="87">
        <v>4141.6469924976</v>
      </c>
      <c r="S1642" s="87">
        <v>100</v>
      </c>
      <c r="T1642" s="87">
        <v>1.0984477996826001</v>
      </c>
      <c r="U1642" s="87">
        <v>1.5492656230927</v>
      </c>
      <c r="V1642" s="87">
        <v>1.3856685750711999</v>
      </c>
      <c r="W1642" s="87">
        <f>+(S1642/100)*R1642</f>
        <v>4141.6469924976</v>
      </c>
      <c r="Z1642" t="e">
        <v>#N/A</v>
      </c>
      <c r="AA1642" t="e">
        <v>#N/A</v>
      </c>
    </row>
    <row r="1643" spans="1:27">
      <c r="A1643" s="52" t="s">
        <v>3164</v>
      </c>
      <c r="B1643" s="52" t="s">
        <v>24</v>
      </c>
      <c r="C1643" s="52">
        <v>100098599</v>
      </c>
      <c r="D1643" s="52" t="s">
        <v>3165</v>
      </c>
      <c r="E1643" s="80">
        <f>+IF(F1643="x",1,0)+IF(G1643="x",0.25,0)+IF(H1643="x",1,0)+IF(I1643="x",0.3,0)</f>
        <v>2.25</v>
      </c>
      <c r="F1643" s="85" t="s">
        <v>3212</v>
      </c>
      <c r="G1643" s="85" t="s">
        <v>3212</v>
      </c>
      <c r="H1643" s="80" t="s">
        <v>3212</v>
      </c>
      <c r="I1643" s="85"/>
      <c r="J1643" s="48"/>
      <c r="K1643" s="48"/>
      <c r="L1643" s="89">
        <f>+L$5*E1643</f>
        <v>2687.2479711451756</v>
      </c>
      <c r="M1643" s="89">
        <f>+M$5*E1643</f>
        <v>762.95795085662758</v>
      </c>
      <c r="N1643" s="89">
        <f>+L1643+M1643</f>
        <v>3450.2059220018032</v>
      </c>
      <c r="O1643" s="89">
        <f>+O$5*E1643</f>
        <v>38147.897542831379</v>
      </c>
      <c r="P1643" s="73">
        <v>1.673</v>
      </c>
      <c r="Q1643" s="48" t="s">
        <v>3228</v>
      </c>
      <c r="R1643" s="87">
        <v>2051.1929495157001</v>
      </c>
      <c r="S1643" s="87">
        <v>100</v>
      </c>
      <c r="T1643" s="87">
        <v>0.59096240997313998</v>
      </c>
      <c r="U1643" s="87">
        <v>1.0756335258484</v>
      </c>
      <c r="V1643" s="87">
        <v>0.79076910808735001</v>
      </c>
      <c r="W1643" s="87">
        <f>+(S1643/100)*R1643</f>
        <v>2051.1929495157001</v>
      </c>
      <c r="Z1643" t="e">
        <v>#N/A</v>
      </c>
      <c r="AA1643" t="e">
        <v>#N/A</v>
      </c>
    </row>
    <row r="1644" spans="1:27">
      <c r="A1644" s="52" t="s">
        <v>1655</v>
      </c>
      <c r="B1644" s="52" t="s">
        <v>8</v>
      </c>
      <c r="C1644" s="52">
        <v>5444826</v>
      </c>
      <c r="D1644" s="52" t="s">
        <v>1656</v>
      </c>
      <c r="E1644" s="80">
        <f>+IF(F1644="x",1,0)+IF(G1644="x",0.25,0)+IF(H1644="x",1,0)+IF(I1644="x",0.3,0)</f>
        <v>2.25</v>
      </c>
      <c r="F1644" s="80" t="s">
        <v>3212</v>
      </c>
      <c r="G1644" s="80" t="s">
        <v>3212</v>
      </c>
      <c r="H1644" s="80" t="s">
        <v>3212</v>
      </c>
      <c r="I1644" s="85"/>
      <c r="J1644" s="48"/>
      <c r="K1644" s="48"/>
      <c r="L1644" s="89">
        <f>+L$5*E1644</f>
        <v>2687.2479711451756</v>
      </c>
      <c r="M1644" s="89">
        <f>+M$5*E1644</f>
        <v>762.95795085662758</v>
      </c>
      <c r="N1644" s="89">
        <f>+L1644+M1644</f>
        <v>3450.2059220018032</v>
      </c>
      <c r="O1644" s="89">
        <f>+O$5*E1644</f>
        <v>38147.897542831379</v>
      </c>
      <c r="P1644" s="73">
        <v>1.9370000000000001</v>
      </c>
      <c r="Q1644" s="48" t="s">
        <v>3228</v>
      </c>
      <c r="R1644" s="87">
        <v>604.02639500026999</v>
      </c>
      <c r="S1644" s="87">
        <v>100</v>
      </c>
      <c r="T1644" s="87">
        <v>0.35493490099906999</v>
      </c>
      <c r="U1644" s="87">
        <v>0.80417561531066994</v>
      </c>
      <c r="V1644" s="87">
        <v>0.57722832183255002</v>
      </c>
      <c r="W1644" s="87">
        <f>+(S1644/100)*R1644</f>
        <v>604.02639500026999</v>
      </c>
      <c r="Z1644" t="e">
        <v>#N/A</v>
      </c>
      <c r="AA1644" t="e">
        <v>#N/A</v>
      </c>
    </row>
    <row r="1645" spans="1:27">
      <c r="A1645" s="52" t="s">
        <v>1259</v>
      </c>
      <c r="B1645" s="52" t="s">
        <v>8</v>
      </c>
      <c r="C1645" s="52">
        <v>5444869</v>
      </c>
      <c r="D1645" s="52" t="s">
        <v>1260</v>
      </c>
      <c r="E1645" s="80">
        <f>+IF(F1645="x",1,0)+IF(G1645="x",0.25,0)+IF(H1645="x",1,0)+IF(I1645="x",0.3,0)</f>
        <v>1.25</v>
      </c>
      <c r="F1645" s="85" t="s">
        <v>3212</v>
      </c>
      <c r="G1645" s="85" t="s">
        <v>3212</v>
      </c>
      <c r="H1645" s="85"/>
      <c r="I1645" s="85"/>
      <c r="J1645" s="48"/>
      <c r="K1645" s="48"/>
      <c r="L1645" s="89">
        <f>+L$5*E1645</f>
        <v>1492.9155395250975</v>
      </c>
      <c r="M1645" s="89">
        <f>+M$5*E1645</f>
        <v>423.86552825368199</v>
      </c>
      <c r="N1645" s="89">
        <f>+L1645+M1645</f>
        <v>1916.7810677787795</v>
      </c>
      <c r="O1645" s="89">
        <f>+O$5*E1645</f>
        <v>21193.276412684099</v>
      </c>
      <c r="P1645" s="73">
        <v>2.4220000000000002</v>
      </c>
      <c r="Q1645" s="48" t="s">
        <v>3228</v>
      </c>
      <c r="R1645" s="87">
        <v>816.92588300437001</v>
      </c>
      <c r="S1645" s="87">
        <v>100</v>
      </c>
      <c r="T1645" s="87">
        <v>0.14435000717640001</v>
      </c>
      <c r="U1645" s="87">
        <v>0.79271596670151001</v>
      </c>
      <c r="V1645" s="87">
        <v>0.45419925214077</v>
      </c>
      <c r="W1645" s="87">
        <f>+(S1645/100)*R1645</f>
        <v>816.92588300437001</v>
      </c>
      <c r="Z1645" t="e">
        <v>#N/A</v>
      </c>
      <c r="AA1645" t="e">
        <v>#N/A</v>
      </c>
    </row>
    <row r="1646" spans="1:27">
      <c r="A1646" s="52" t="s">
        <v>1263</v>
      </c>
      <c r="B1646" s="52" t="s">
        <v>8</v>
      </c>
      <c r="C1646" s="52">
        <v>5444832</v>
      </c>
      <c r="D1646" s="52" t="s">
        <v>1264</v>
      </c>
      <c r="E1646" s="80">
        <f>+IF(F1646="x",1,0)+IF(G1646="x",0.25,0)+IF(H1646="x",1,0)+IF(I1646="x",0.3,0)</f>
        <v>2.25</v>
      </c>
      <c r="F1646" s="80" t="s">
        <v>3212</v>
      </c>
      <c r="G1646" s="80" t="s">
        <v>3212</v>
      </c>
      <c r="H1646" s="80" t="s">
        <v>3212</v>
      </c>
      <c r="I1646" s="85"/>
      <c r="J1646" s="48"/>
      <c r="K1646" s="48"/>
      <c r="L1646" s="89">
        <f>+L$5*E1646</f>
        <v>2687.2479711451756</v>
      </c>
      <c r="M1646" s="89">
        <f>+M$5*E1646</f>
        <v>762.95795085662758</v>
      </c>
      <c r="N1646" s="89">
        <f>+L1646+M1646</f>
        <v>3450.2059220018032</v>
      </c>
      <c r="O1646" s="89">
        <f>+O$5*E1646</f>
        <v>38147.897542831379</v>
      </c>
      <c r="P1646" s="73">
        <v>1.5109999999999999</v>
      </c>
      <c r="Q1646" s="48" t="s">
        <v>3228</v>
      </c>
      <c r="R1646" s="87">
        <v>289.07349249512998</v>
      </c>
      <c r="S1646" s="87">
        <v>100</v>
      </c>
      <c r="T1646" s="87">
        <v>0.60694289207457996</v>
      </c>
      <c r="U1646" s="87">
        <v>0.91751086711884</v>
      </c>
      <c r="V1646" s="87">
        <v>0.77868782512602996</v>
      </c>
      <c r="W1646" s="87">
        <f>+(S1646/100)*R1646</f>
        <v>289.07349249512998</v>
      </c>
      <c r="Z1646" t="e">
        <v>#N/A</v>
      </c>
      <c r="AA1646" t="e">
        <v>#N/A</v>
      </c>
    </row>
    <row r="1647" spans="1:27">
      <c r="A1647" s="49" t="s">
        <v>1629</v>
      </c>
      <c r="B1647" s="49" t="s">
        <v>8</v>
      </c>
      <c r="C1647" s="49">
        <v>5444813</v>
      </c>
      <c r="D1647" s="49" t="s">
        <v>1630</v>
      </c>
      <c r="E1647" s="126">
        <f>+IF(F1647="x",1,0)+IF(G1647="x",0.25,0)+IF(H1647="x",1,0)+IF(I1647="x",0.3,0)+J1647</f>
        <v>2.4335609764215649</v>
      </c>
      <c r="F1647" s="80" t="s">
        <v>3212</v>
      </c>
      <c r="G1647" s="80" t="s">
        <v>3213</v>
      </c>
      <c r="H1647" s="85" t="s">
        <v>3212</v>
      </c>
      <c r="I1647" s="85"/>
      <c r="J1647" s="48">
        <f>0.75*(W1647/10000)</f>
        <v>0.43356097642156499</v>
      </c>
      <c r="K1647" s="48"/>
      <c r="L1647" s="89">
        <f>+L$5*E1647</f>
        <v>2906.4807984652989</v>
      </c>
      <c r="M1647" s="89">
        <f>+M$5*E1647</f>
        <v>825.20208704677816</v>
      </c>
      <c r="N1647" s="89">
        <f>+L1647+M1647</f>
        <v>3731.6828855120771</v>
      </c>
      <c r="O1647" s="89">
        <f>+O$5*E1647</f>
        <v>41260.104352338909</v>
      </c>
      <c r="P1647" s="72">
        <v>0.72799999999999998</v>
      </c>
      <c r="Q1647" s="48"/>
      <c r="R1647" s="87">
        <v>5780.813018969</v>
      </c>
      <c r="S1647" s="87">
        <v>100</v>
      </c>
      <c r="T1647" s="87">
        <v>1.0696408748627</v>
      </c>
      <c r="U1647" s="87">
        <v>1.9744304418564</v>
      </c>
      <c r="V1647" s="87">
        <v>1.776062281807</v>
      </c>
      <c r="W1647" s="87">
        <v>5780.8130189541998</v>
      </c>
      <c r="Z1647">
        <v>0.72799999999999998</v>
      </c>
      <c r="AA1647">
        <v>0</v>
      </c>
    </row>
    <row r="1648" spans="1:27">
      <c r="A1648" s="52" t="s">
        <v>74</v>
      </c>
      <c r="B1648" s="52" t="s">
        <v>24</v>
      </c>
      <c r="C1648" s="52">
        <v>5442954</v>
      </c>
      <c r="D1648" s="52" t="s">
        <v>75</v>
      </c>
      <c r="E1648" s="80">
        <f>+IF(F1648="x",1,0)+IF(G1648="x",0.25,0)+IF(H1648="x",1,0)+IF(I1648="x",0.3,0)</f>
        <v>2.5499999999999998</v>
      </c>
      <c r="F1648" s="80" t="s">
        <v>3212</v>
      </c>
      <c r="G1648" s="80" t="s">
        <v>3212</v>
      </c>
      <c r="H1648" s="80" t="s">
        <v>3212</v>
      </c>
      <c r="I1648" s="80" t="s">
        <v>3212</v>
      </c>
      <c r="J1648" s="48"/>
      <c r="K1648" s="48"/>
      <c r="L1648" s="89">
        <f>+L$5*E1648</f>
        <v>3045.5477006311989</v>
      </c>
      <c r="M1648" s="89">
        <f>+M$5*E1648</f>
        <v>864.68567763751116</v>
      </c>
      <c r="N1648" s="89">
        <f>+L1648+M1648</f>
        <v>3910.2333782687101</v>
      </c>
      <c r="O1648" s="89">
        <f>+O$5*E1648</f>
        <v>43234.283881875563</v>
      </c>
      <c r="P1648" s="73">
        <v>1.86</v>
      </c>
      <c r="Q1648" s="48">
        <v>1.661</v>
      </c>
      <c r="R1648" s="87">
        <v>786.87900449022004</v>
      </c>
      <c r="S1648" s="87">
        <v>65.854600000000005</v>
      </c>
      <c r="T1648" s="87">
        <v>0.1045039370656</v>
      </c>
      <c r="U1648" s="87">
        <v>0.63900893926619995</v>
      </c>
      <c r="V1648" s="87">
        <v>0.38605275220023</v>
      </c>
      <c r="W1648" s="87">
        <f>+(S1648/100)*R1648</f>
        <v>518.19602089101647</v>
      </c>
      <c r="Z1648" t="e">
        <v>#N/A</v>
      </c>
      <c r="AA1648" t="e">
        <v>#N/A</v>
      </c>
    </row>
    <row r="1649" spans="1:27">
      <c r="A1649" s="52" t="s">
        <v>949</v>
      </c>
      <c r="B1649" s="52" t="s">
        <v>24</v>
      </c>
      <c r="C1649" s="52">
        <v>5442989</v>
      </c>
      <c r="D1649" s="52" t="s">
        <v>1931</v>
      </c>
      <c r="E1649" s="80">
        <f>+IF(F1649="x",1,0)+IF(G1649="x",0.25,0)+IF(H1649="x",1,0)+IF(I1649="x",0.3,0)</f>
        <v>2.25</v>
      </c>
      <c r="F1649" s="85" t="s">
        <v>3212</v>
      </c>
      <c r="G1649" s="85" t="s">
        <v>3212</v>
      </c>
      <c r="H1649" s="80" t="s">
        <v>3212</v>
      </c>
      <c r="I1649" s="85"/>
      <c r="J1649" s="48"/>
      <c r="K1649" s="48"/>
      <c r="L1649" s="89">
        <f>+L$5*E1649</f>
        <v>2687.2479711451756</v>
      </c>
      <c r="M1649" s="89">
        <f>+M$5*E1649</f>
        <v>762.95795085662758</v>
      </c>
      <c r="N1649" s="89">
        <f>+L1649+M1649</f>
        <v>3450.2059220018032</v>
      </c>
      <c r="O1649" s="89">
        <f>+O$5*E1649</f>
        <v>38147.897542831379</v>
      </c>
      <c r="P1649" s="73">
        <v>1.8029999999999999</v>
      </c>
      <c r="Q1649" s="48" t="s">
        <v>3228</v>
      </c>
      <c r="R1649" s="87">
        <v>2294.2986494979</v>
      </c>
      <c r="S1649" s="87">
        <v>100</v>
      </c>
      <c r="T1649" s="87">
        <v>0.12742330133915</v>
      </c>
      <c r="U1649" s="87">
        <v>1.0267459154128999</v>
      </c>
      <c r="V1649" s="87">
        <v>0.63229655274814001</v>
      </c>
      <c r="W1649" s="87">
        <f>+(S1649/100)*R1649</f>
        <v>2294.2986494979</v>
      </c>
      <c r="Z1649" t="e">
        <v>#N/A</v>
      </c>
      <c r="AA1649" t="e">
        <v>#N/A</v>
      </c>
    </row>
    <row r="1650" spans="1:27">
      <c r="A1650" s="56" t="s">
        <v>1932</v>
      </c>
      <c r="B1650" s="56" t="s">
        <v>24</v>
      </c>
      <c r="C1650" s="56">
        <v>5442992</v>
      </c>
      <c r="D1650" s="56" t="s">
        <v>1933</v>
      </c>
      <c r="E1650" s="80">
        <f>+K1650</f>
        <v>8.182310324997449E-3</v>
      </c>
      <c r="F1650" s="80" t="s">
        <v>3213</v>
      </c>
      <c r="G1650" s="85"/>
      <c r="H1650" s="85"/>
      <c r="I1650" s="85"/>
      <c r="J1650" s="81" t="s">
        <v>3213</v>
      </c>
      <c r="K1650" s="48">
        <v>8.182310324997449E-3</v>
      </c>
      <c r="L1650" s="89">
        <f>+L$5*E1650</f>
        <v>9.7723985867242753</v>
      </c>
      <c r="M1650" s="89">
        <f>+M$5*E1650</f>
        <v>2.7745594305924799</v>
      </c>
      <c r="N1650" s="89">
        <f>+L1650+M1650</f>
        <v>12.546958017316754</v>
      </c>
      <c r="O1650" s="89">
        <f>+O$5*E1650</f>
        <v>138.727971529624</v>
      </c>
      <c r="P1650" s="72"/>
      <c r="Q1650" s="48"/>
      <c r="R1650" s="87">
        <v>545.48735499983002</v>
      </c>
      <c r="S1650" s="87">
        <v>100</v>
      </c>
      <c r="T1650" s="87">
        <v>0.71617788076401001</v>
      </c>
      <c r="U1650" s="87">
        <v>1.0083472728728999</v>
      </c>
      <c r="V1650" s="87">
        <v>0.90890539821083005</v>
      </c>
      <c r="W1650" s="87">
        <v>545.48735499766997</v>
      </c>
      <c r="Z1650" t="e">
        <v>#N/A</v>
      </c>
      <c r="AA1650" t="e">
        <v>#N/A</v>
      </c>
    </row>
    <row r="1651" spans="1:27">
      <c r="A1651" s="52" t="s">
        <v>837</v>
      </c>
      <c r="B1651" s="52" t="s">
        <v>24</v>
      </c>
      <c r="C1651" s="52">
        <v>5442996</v>
      </c>
      <c r="D1651" s="52" t="s">
        <v>2502</v>
      </c>
      <c r="E1651" s="80">
        <f>+IF(F1651="x",1,0)+IF(G1651="x",0.25,0)+IF(H1651="x",1,0)+IF(I1651="x",0.3,0)</f>
        <v>2.25</v>
      </c>
      <c r="F1651" s="85" t="s">
        <v>3212</v>
      </c>
      <c r="G1651" s="85" t="s">
        <v>3212</v>
      </c>
      <c r="H1651" s="80" t="s">
        <v>3212</v>
      </c>
      <c r="I1651" s="85"/>
      <c r="J1651" s="48"/>
      <c r="K1651" s="48"/>
      <c r="L1651" s="89">
        <f>+L$5*E1651</f>
        <v>2687.2479711451756</v>
      </c>
      <c r="M1651" s="89">
        <f>+M$5*E1651</f>
        <v>762.95795085662758</v>
      </c>
      <c r="N1651" s="89">
        <f>+L1651+M1651</f>
        <v>3450.2059220018032</v>
      </c>
      <c r="O1651" s="89">
        <f>+O$5*E1651</f>
        <v>38147.897542831379</v>
      </c>
      <c r="P1651" s="73">
        <v>0.34399999999999997</v>
      </c>
      <c r="Q1651" s="48" t="s">
        <v>3228</v>
      </c>
      <c r="R1651" s="87">
        <v>3848.8678430108998</v>
      </c>
      <c r="S1651" s="87">
        <v>100</v>
      </c>
      <c r="T1651" s="87">
        <v>0.24370233714580999</v>
      </c>
      <c r="U1651" s="87">
        <v>1.2169346809387001</v>
      </c>
      <c r="V1651" s="87">
        <v>0.85287010575432998</v>
      </c>
      <c r="W1651" s="87">
        <f>+(S1651/100)*R1651</f>
        <v>3848.8678430108998</v>
      </c>
      <c r="Z1651" t="e">
        <v>#N/A</v>
      </c>
      <c r="AA1651" t="e">
        <v>#N/A</v>
      </c>
    </row>
    <row r="1652" spans="1:27">
      <c r="A1652" s="50" t="s">
        <v>1754</v>
      </c>
      <c r="B1652" s="50" t="s">
        <v>15</v>
      </c>
      <c r="C1652" s="50">
        <v>9862158</v>
      </c>
      <c r="D1652" s="50" t="s">
        <v>2967</v>
      </c>
      <c r="E1652" s="126">
        <f>+IF(F1652="x",1,0)+IF(G1652="x",0.25,0)+IF(H1652="x",1,0)+IF(I1652="x",0.3,0)+J1652</f>
        <v>2.4432994620508177</v>
      </c>
      <c r="F1652" s="85" t="s">
        <v>3212</v>
      </c>
      <c r="G1652" s="85" t="s">
        <v>3213</v>
      </c>
      <c r="H1652" s="80" t="s">
        <v>3212</v>
      </c>
      <c r="I1652" s="85"/>
      <c r="J1652" s="48">
        <f>0.75*(W1652/10000)</f>
        <v>0.44329946205081749</v>
      </c>
      <c r="K1652" s="48"/>
      <c r="L1652" s="89">
        <f>+L$5*E1652</f>
        <v>2918.1117876871817</v>
      </c>
      <c r="M1652" s="89">
        <f>+M$5*E1652</f>
        <v>828.50433373128556</v>
      </c>
      <c r="N1652" s="89">
        <f>+L1652+M1652</f>
        <v>3746.6161214184672</v>
      </c>
      <c r="O1652" s="89">
        <f>+O$5*E1652</f>
        <v>41425.216686564272</v>
      </c>
      <c r="P1652" s="73">
        <v>1.7909999999999999</v>
      </c>
      <c r="Q1652" s="48">
        <v>1.1479999999999999</v>
      </c>
      <c r="R1652" s="87">
        <v>5910.6594940108998</v>
      </c>
      <c r="S1652" s="87">
        <v>100</v>
      </c>
      <c r="T1652" s="87">
        <v>0.5377641916275</v>
      </c>
      <c r="U1652" s="87">
        <v>1.0183351039885999</v>
      </c>
      <c r="V1652" s="87">
        <v>0.78442551200304</v>
      </c>
      <c r="W1652" s="87">
        <f>+(S1652/100)*R1652</f>
        <v>5910.6594940108998</v>
      </c>
      <c r="Z1652" t="e">
        <v>#N/A</v>
      </c>
      <c r="AA1652" t="e">
        <v>#N/A</v>
      </c>
    </row>
    <row r="1653" spans="1:27">
      <c r="A1653" s="49" t="s">
        <v>1307</v>
      </c>
      <c r="B1653" s="49" t="s">
        <v>15</v>
      </c>
      <c r="C1653" s="49">
        <v>9961576</v>
      </c>
      <c r="D1653" s="49" t="s">
        <v>1925</v>
      </c>
      <c r="E1653" s="126">
        <f>+IF(F1653="x",1,0)+IF(G1653="x",0.25,0)+IF(H1653="x",1,0)+IF(I1653="x",0.3,0)+J1653</f>
        <v>24.711014163536255</v>
      </c>
      <c r="F1653" s="80" t="s">
        <v>3213</v>
      </c>
      <c r="G1653" s="85"/>
      <c r="H1653" s="85"/>
      <c r="I1653" s="85"/>
      <c r="J1653" s="48">
        <f>0.75*(W1653/10000)</f>
        <v>24.711014163536255</v>
      </c>
      <c r="K1653" s="48"/>
      <c r="L1653" s="89">
        <f>+L$5*E1653</f>
        <v>29513.165633734447</v>
      </c>
      <c r="M1653" s="89">
        <f>+M$5*E1653</f>
        <v>8379.3176576892092</v>
      </c>
      <c r="N1653" s="89">
        <f>+L1653+M1653</f>
        <v>37892.483291423654</v>
      </c>
      <c r="O1653" s="89">
        <f>+O$5*E1653</f>
        <v>418965.8828844605</v>
      </c>
      <c r="P1653" s="72"/>
      <c r="Q1653" s="48"/>
      <c r="R1653" s="87">
        <v>329480.18884709</v>
      </c>
      <c r="S1653" s="87">
        <v>100</v>
      </c>
      <c r="T1653" s="87">
        <v>1.0567092895507999</v>
      </c>
      <c r="U1653" s="87">
        <v>3.0861251354218</v>
      </c>
      <c r="V1653" s="87">
        <v>2.3172349490934998</v>
      </c>
      <c r="W1653" s="87">
        <v>329480.18884715001</v>
      </c>
      <c r="Z1653" t="e">
        <v>#N/A</v>
      </c>
      <c r="AA1653" t="e">
        <v>#N/A</v>
      </c>
    </row>
    <row r="1654" spans="1:27">
      <c r="A1654" s="49" t="s">
        <v>1311</v>
      </c>
      <c r="B1654" s="49" t="s">
        <v>15</v>
      </c>
      <c r="C1654" s="49">
        <v>9961576</v>
      </c>
      <c r="D1654" s="49" t="s">
        <v>1925</v>
      </c>
      <c r="E1654" s="126">
        <f>+IF(F1654="x",1,0)+IF(G1654="x",0.25,0)+IF(H1654="x",1,0)+IF(I1654="x",0.3,0)+J1654</f>
        <v>6.2116956236016749</v>
      </c>
      <c r="F1654" s="80" t="s">
        <v>3213</v>
      </c>
      <c r="G1654" s="85"/>
      <c r="H1654" s="85"/>
      <c r="I1654" s="85"/>
      <c r="J1654" s="48">
        <f>0.75*(W1654/10000)</f>
        <v>6.2116956236016749</v>
      </c>
      <c r="K1654" s="48"/>
      <c r="L1654" s="89">
        <f>+L$5*E1654</f>
        <v>7418.8295386199852</v>
      </c>
      <c r="M1654" s="89">
        <f>+M$5*E1654</f>
        <v>2106.3389174792069</v>
      </c>
      <c r="N1654" s="89">
        <f>+L1654+M1654</f>
        <v>9525.1684560991926</v>
      </c>
      <c r="O1654" s="89">
        <f>+O$5*E1654</f>
        <v>105316.94587396034</v>
      </c>
      <c r="P1654" s="72"/>
      <c r="Q1654" s="48"/>
      <c r="R1654" s="87">
        <v>82981.193568503004</v>
      </c>
      <c r="S1654" s="87">
        <v>99.808899999999994</v>
      </c>
      <c r="T1654" s="87">
        <v>4.7310635447501997E-2</v>
      </c>
      <c r="U1654" s="87">
        <v>2.2392649650574001</v>
      </c>
      <c r="V1654" s="87">
        <v>1.144924415315</v>
      </c>
      <c r="W1654" s="87">
        <v>82822.608314689001</v>
      </c>
      <c r="Z1654" t="e">
        <v>#N/A</v>
      </c>
      <c r="AA1654" t="e">
        <v>#N/A</v>
      </c>
    </row>
    <row r="1655" spans="1:27">
      <c r="A1655" s="49" t="s">
        <v>1318</v>
      </c>
      <c r="B1655" s="55" t="s">
        <v>15</v>
      </c>
      <c r="C1655" s="49">
        <v>9961576</v>
      </c>
      <c r="D1655" s="49" t="s">
        <v>1925</v>
      </c>
      <c r="E1655" s="126">
        <f>+IF(F1655="x",1,0)+IF(G1655="x",0.25,0)+IF(H1655="x",1,0)+IF(I1655="x",0.3,0)+J1655</f>
        <v>1.983588826054</v>
      </c>
      <c r="F1655" s="80" t="s">
        <v>3212</v>
      </c>
      <c r="G1655" s="80" t="s">
        <v>3213</v>
      </c>
      <c r="H1655" s="85"/>
      <c r="I1655" s="85"/>
      <c r="J1655" s="48">
        <f>0.75*(W1655/10000)</f>
        <v>0.98358882605400011</v>
      </c>
      <c r="K1655" s="48"/>
      <c r="L1655" s="89">
        <f>+L$5*E1655</f>
        <v>2369.06446595549</v>
      </c>
      <c r="M1655" s="89">
        <f>+M$5*E1655</f>
        <v>672.61994047478368</v>
      </c>
      <c r="N1655" s="89">
        <f>+L1655+M1655</f>
        <v>3041.6844064302736</v>
      </c>
      <c r="O1655" s="89">
        <f>+O$5*E1655</f>
        <v>33630.997023739183</v>
      </c>
      <c r="P1655" s="72">
        <v>2.2080000000000002</v>
      </c>
      <c r="Q1655" s="48"/>
      <c r="R1655" s="87">
        <v>13594.743436015</v>
      </c>
      <c r="S1655" s="87">
        <v>96.467600000000004</v>
      </c>
      <c r="T1655" s="87">
        <v>2.7229897677898001E-2</v>
      </c>
      <c r="U1655" s="87">
        <v>1.4267835617064999</v>
      </c>
      <c r="V1655" s="87">
        <v>0.51312140454541999</v>
      </c>
      <c r="W1655" s="87">
        <v>13114.51768072</v>
      </c>
      <c r="Z1655">
        <v>2.2080000000000002</v>
      </c>
      <c r="AA1655">
        <v>0</v>
      </c>
    </row>
    <row r="1656" spans="1:27">
      <c r="A1656" s="52" t="s">
        <v>1333</v>
      </c>
      <c r="B1656" s="52" t="s">
        <v>15</v>
      </c>
      <c r="C1656" s="52">
        <v>9961576</v>
      </c>
      <c r="D1656" s="52" t="s">
        <v>1925</v>
      </c>
      <c r="E1656" s="80">
        <f>+IF(F1656="x",1,0)+IF(G1656="x",0.25,0)+IF(H1656="x",1,0)+IF(I1656="x",0.3,0)</f>
        <v>1.55</v>
      </c>
      <c r="F1656" s="85" t="s">
        <v>3212</v>
      </c>
      <c r="G1656" s="85" t="s">
        <v>3212</v>
      </c>
      <c r="H1656" s="85"/>
      <c r="I1656" s="85" t="s">
        <v>3212</v>
      </c>
      <c r="J1656" s="48"/>
      <c r="K1656" s="48"/>
      <c r="L1656" s="89">
        <f>+L$5*E1656</f>
        <v>1851.2152690111211</v>
      </c>
      <c r="M1656" s="89">
        <f>+M$5*E1656</f>
        <v>525.59325503456569</v>
      </c>
      <c r="N1656" s="89">
        <f>+L1656+M1656</f>
        <v>2376.8085240456867</v>
      </c>
      <c r="O1656" s="89">
        <f>+O$5*E1656</f>
        <v>26279.662751728283</v>
      </c>
      <c r="P1656" s="73">
        <v>2.3010000000000002</v>
      </c>
      <c r="Q1656" s="48">
        <v>0.81299999999999994</v>
      </c>
      <c r="R1656" s="87">
        <v>3402.2267589872999</v>
      </c>
      <c r="S1656" s="87">
        <v>100</v>
      </c>
      <c r="T1656" s="87">
        <v>0.68032693862914995</v>
      </c>
      <c r="U1656" s="87">
        <v>1.9991371631621999</v>
      </c>
      <c r="V1656" s="87">
        <v>1.0198492093927001</v>
      </c>
      <c r="W1656" s="87">
        <f>+(S1656/100)*R1656</f>
        <v>3402.2267589872999</v>
      </c>
      <c r="Z1656" t="e">
        <v>#N/A</v>
      </c>
      <c r="AA1656" t="e">
        <v>#N/A</v>
      </c>
    </row>
    <row r="1657" spans="1:27">
      <c r="A1657" s="56" t="s">
        <v>1926</v>
      </c>
      <c r="B1657" s="66" t="s">
        <v>15</v>
      </c>
      <c r="C1657" s="56">
        <v>9961576</v>
      </c>
      <c r="D1657" s="56" t="s">
        <v>1925</v>
      </c>
      <c r="E1657" s="80">
        <f>+IF(F1657="x",1,0)+IF(G1657="x",0.25,0)+IF(H1657="x",1,0)+IF(I1657="x",0.3,0)+J1657+K1657</f>
        <v>0.112803461027628</v>
      </c>
      <c r="F1657" s="80" t="s">
        <v>3213</v>
      </c>
      <c r="G1657" s="85"/>
      <c r="H1657" s="85"/>
      <c r="I1657" s="85"/>
      <c r="J1657" s="48"/>
      <c r="K1657" s="48">
        <v>0.112803461027628</v>
      </c>
      <c r="L1657" s="89">
        <f>+L$5*E1657</f>
        <v>134.72483190428767</v>
      </c>
      <c r="M1657" s="89">
        <f>+M$5*E1657</f>
        <v>38.250798877855338</v>
      </c>
      <c r="N1657" s="89">
        <f>+L1657+M1657</f>
        <v>172.97563078214301</v>
      </c>
      <c r="O1657" s="89">
        <f>+O$5*E1657</f>
        <v>1912.5399438927668</v>
      </c>
      <c r="P1657" s="72"/>
      <c r="Q1657" s="48"/>
      <c r="R1657" s="87">
        <v>752.02307351751995</v>
      </c>
      <c r="S1657" s="87">
        <v>100</v>
      </c>
      <c r="T1657" s="87">
        <v>1.7223173379898</v>
      </c>
      <c r="U1657" s="87">
        <v>2.1102645397186</v>
      </c>
      <c r="V1657" s="87">
        <v>1.8961755190745</v>
      </c>
      <c r="W1657" s="87">
        <v>752.02307351594004</v>
      </c>
      <c r="Z1657" t="e">
        <v>#N/A</v>
      </c>
      <c r="AA1657" t="e">
        <v>#N/A</v>
      </c>
    </row>
    <row r="1658" spans="1:27">
      <c r="A1658" s="56" t="s">
        <v>1276</v>
      </c>
      <c r="B1658" s="56" t="s">
        <v>15</v>
      </c>
      <c r="C1658" s="56">
        <v>9961576</v>
      </c>
      <c r="D1658" s="56" t="s">
        <v>1925</v>
      </c>
      <c r="E1658" s="80">
        <f>+IF(F1658="x",1,0)+IF(G1658="x",0.25,0)+IF(H1658="x",1,0)+IF(I1658="x",0.3,0)+J1658+K1658</f>
        <v>9.5274289950469493E-2</v>
      </c>
      <c r="F1658" s="80" t="s">
        <v>3213</v>
      </c>
      <c r="G1658" s="85"/>
      <c r="H1658" s="85"/>
      <c r="I1658" s="85"/>
      <c r="J1658" s="48"/>
      <c r="K1658" s="48">
        <v>9.5274289950469493E-2</v>
      </c>
      <c r="L1658" s="89">
        <f>+L$5*E1658</f>
        <v>113.7891743874206</v>
      </c>
      <c r="M1658" s="89">
        <f>+M$5*E1658</f>
        <v>32.30678979108017</v>
      </c>
      <c r="N1658" s="89">
        <f>+L1658+M1658</f>
        <v>146.09596417850076</v>
      </c>
      <c r="O1658" s="89">
        <f>+O$5*E1658</f>
        <v>1615.3394895540087</v>
      </c>
      <c r="P1658" s="72"/>
      <c r="Q1658" s="48"/>
      <c r="R1658" s="87">
        <v>635.16193300313</v>
      </c>
      <c r="S1658" s="87">
        <v>100</v>
      </c>
      <c r="T1658" s="87">
        <v>1.1953819990157999</v>
      </c>
      <c r="U1658" s="87">
        <v>1.8502663373946999</v>
      </c>
      <c r="V1658" s="87">
        <v>1.7063830880255999</v>
      </c>
      <c r="W1658" s="87">
        <v>635.16193300036002</v>
      </c>
      <c r="Z1658" t="e">
        <v>#N/A</v>
      </c>
      <c r="AA1658" t="e">
        <v>#N/A</v>
      </c>
    </row>
    <row r="1659" spans="1:27">
      <c r="A1659" s="56" t="s">
        <v>1316</v>
      </c>
      <c r="B1659" s="56" t="s">
        <v>15</v>
      </c>
      <c r="C1659" s="56">
        <v>9961576</v>
      </c>
      <c r="D1659" s="56" t="s">
        <v>1925</v>
      </c>
      <c r="E1659" s="80">
        <f>+IF(F1659="x",1,0)+IF(G1659="x",0.25,0)+IF(H1659="x",1,0)+IF(I1659="x",0.3,0)+J1659+K1659</f>
        <v>6.1103804100822001E-2</v>
      </c>
      <c r="F1659" s="80" t="s">
        <v>3213</v>
      </c>
      <c r="G1659" s="85"/>
      <c r="H1659" s="85"/>
      <c r="I1659" s="85"/>
      <c r="J1659" s="48"/>
      <c r="K1659" s="48">
        <v>6.1103804100822001E-2</v>
      </c>
      <c r="L1659" s="89">
        <f>+L$5*E1659</f>
        <v>72.978254932971637</v>
      </c>
      <c r="M1659" s="89">
        <f>+M$5*E1659</f>
        <v>20.719836962803534</v>
      </c>
      <c r="N1659" s="89">
        <f>+L1659+M1659</f>
        <v>93.698091895775178</v>
      </c>
      <c r="O1659" s="89">
        <f>+O$5*E1659</f>
        <v>1035.9918481401767</v>
      </c>
      <c r="P1659" s="72"/>
      <c r="Q1659" s="48"/>
      <c r="R1659" s="87">
        <v>407.35869400548</v>
      </c>
      <c r="S1659" s="87">
        <v>100</v>
      </c>
      <c r="T1659" s="87">
        <v>1.2833797931671</v>
      </c>
      <c r="U1659" s="87">
        <v>1.4845025539398</v>
      </c>
      <c r="V1659" s="87">
        <v>1.3786987779718001</v>
      </c>
      <c r="W1659" s="87">
        <v>407.35869400436002</v>
      </c>
      <c r="Z1659" t="e">
        <v>#N/A</v>
      </c>
      <c r="AA1659" t="e">
        <v>#N/A</v>
      </c>
    </row>
    <row r="1660" spans="1:27">
      <c r="A1660" s="52" t="s">
        <v>529</v>
      </c>
      <c r="B1660" s="52" t="s">
        <v>24</v>
      </c>
      <c r="C1660" s="52">
        <v>5443002</v>
      </c>
      <c r="D1660" s="52" t="s">
        <v>1936</v>
      </c>
      <c r="E1660" s="80">
        <f>+IF(F1660="x",1,0)+IF(G1660="x",0.25,0)+IF(H1660="x",1,0)+IF(I1660="x",0.3,0)</f>
        <v>1.55</v>
      </c>
      <c r="F1660" s="80" t="s">
        <v>3212</v>
      </c>
      <c r="G1660" s="80" t="s">
        <v>3212</v>
      </c>
      <c r="H1660" s="85"/>
      <c r="I1660" s="80" t="s">
        <v>3212</v>
      </c>
      <c r="J1660" s="48"/>
      <c r="K1660" s="48"/>
      <c r="L1660" s="89">
        <f>+L$5*E1660</f>
        <v>1851.2152690111211</v>
      </c>
      <c r="M1660" s="89">
        <f>+M$5*E1660</f>
        <v>525.59325503456569</v>
      </c>
      <c r="N1660" s="89">
        <f>+L1660+M1660</f>
        <v>2376.8085240456867</v>
      </c>
      <c r="O1660" s="89">
        <f>+O$5*E1660</f>
        <v>26279.662751728283</v>
      </c>
      <c r="P1660" s="73">
        <v>2.3260000000000001</v>
      </c>
      <c r="Q1660" s="48">
        <v>1.482</v>
      </c>
      <c r="R1660" s="87">
        <v>358.13296399886002</v>
      </c>
      <c r="S1660" s="87">
        <v>100</v>
      </c>
      <c r="T1660" s="87">
        <v>0.82762068510055997</v>
      </c>
      <c r="U1660" s="87">
        <v>1.0265356302260999</v>
      </c>
      <c r="V1660" s="87">
        <v>0.94736824968586997</v>
      </c>
      <c r="W1660" s="87">
        <f>+(S1660/100)*R1660</f>
        <v>358.13296399886002</v>
      </c>
      <c r="Z1660" t="e">
        <v>#N/A</v>
      </c>
      <c r="AA1660" t="e">
        <v>#N/A</v>
      </c>
    </row>
    <row r="1661" spans="1:27">
      <c r="A1661" s="53" t="s">
        <v>481</v>
      </c>
      <c r="B1661" s="53" t="s">
        <v>24</v>
      </c>
      <c r="C1661" s="53">
        <v>5443004</v>
      </c>
      <c r="D1661" s="53" t="s">
        <v>1936</v>
      </c>
      <c r="E1661" s="80">
        <f>+IF(F1661="x",1,0)+IF(G1661="x",0.25,0)+IF(H1661="x",1,0)+IF(I1661="x",0.3,0)+J1661+K1661</f>
        <v>1.25</v>
      </c>
      <c r="F1661" s="80" t="s">
        <v>3212</v>
      </c>
      <c r="G1661" s="80" t="s">
        <v>3212</v>
      </c>
      <c r="H1661" s="85"/>
      <c r="I1661" s="85"/>
      <c r="J1661" s="48"/>
      <c r="K1661" s="48"/>
      <c r="L1661" s="89">
        <f>+L$5*E1661</f>
        <v>1492.9155395250975</v>
      </c>
      <c r="M1661" s="89">
        <f>+M$5*E1661</f>
        <v>423.86552825368199</v>
      </c>
      <c r="N1661" s="89">
        <f>+L1661+M1661</f>
        <v>1916.7810677787795</v>
      </c>
      <c r="O1661" s="89">
        <f>+O$5*E1661</f>
        <v>21193.276412684099</v>
      </c>
      <c r="P1661" s="72"/>
      <c r="Q1661" s="48"/>
      <c r="R1661" s="87">
        <v>444.82345799908001</v>
      </c>
      <c r="S1661" s="87">
        <v>100</v>
      </c>
      <c r="T1661" s="87">
        <v>0.78052031993866</v>
      </c>
      <c r="U1661" s="87">
        <v>0.99741327762604004</v>
      </c>
      <c r="V1661" s="87">
        <v>0.89151988641636004</v>
      </c>
      <c r="W1661" s="87">
        <v>444.82345799849003</v>
      </c>
      <c r="Z1661" t="e">
        <v>#N/A</v>
      </c>
      <c r="AA1661" t="e">
        <v>#N/A</v>
      </c>
    </row>
    <row r="1662" spans="1:27">
      <c r="A1662" s="52" t="s">
        <v>1329</v>
      </c>
      <c r="B1662" s="52" t="s">
        <v>15</v>
      </c>
      <c r="C1662" s="52">
        <v>5444961</v>
      </c>
      <c r="D1662" s="52" t="s">
        <v>2684</v>
      </c>
      <c r="E1662" s="80">
        <f>+IF(F1662="x",1,0)+IF(G1662="x",0.25,0)+IF(H1662="x",1,0)+IF(I1662="x",0.3,0)</f>
        <v>2.25</v>
      </c>
      <c r="F1662" s="85" t="s">
        <v>3212</v>
      </c>
      <c r="G1662" s="85" t="s">
        <v>3212</v>
      </c>
      <c r="H1662" s="80" t="s">
        <v>3212</v>
      </c>
      <c r="I1662" s="85"/>
      <c r="J1662" s="48"/>
      <c r="K1662" s="48"/>
      <c r="L1662" s="89">
        <f>+L$5*E1662</f>
        <v>2687.2479711451756</v>
      </c>
      <c r="M1662" s="89">
        <f>+M$5*E1662</f>
        <v>762.95795085662758</v>
      </c>
      <c r="N1662" s="89">
        <f>+L1662+M1662</f>
        <v>3450.2059220018032</v>
      </c>
      <c r="O1662" s="89">
        <f>+O$5*E1662</f>
        <v>38147.897542831379</v>
      </c>
      <c r="P1662" s="73">
        <v>2.21</v>
      </c>
      <c r="Q1662" s="48">
        <v>1.1080000000000001</v>
      </c>
      <c r="R1662" s="87">
        <v>1346.0844010197</v>
      </c>
      <c r="S1662" s="87">
        <v>100</v>
      </c>
      <c r="T1662" s="87">
        <v>0.73405075073241999</v>
      </c>
      <c r="U1662" s="87">
        <v>1.0592324733734</v>
      </c>
      <c r="V1662" s="87">
        <v>0.87297241485516996</v>
      </c>
      <c r="W1662" s="87">
        <f>+(S1662/100)*R1662</f>
        <v>1346.0844010197</v>
      </c>
      <c r="Z1662" t="e">
        <v>#N/A</v>
      </c>
      <c r="AA1662" t="e">
        <v>#N/A</v>
      </c>
    </row>
    <row r="1663" spans="1:27">
      <c r="A1663" s="53" t="s">
        <v>302</v>
      </c>
      <c r="B1663" s="53" t="s">
        <v>24</v>
      </c>
      <c r="C1663" s="53">
        <v>5443478</v>
      </c>
      <c r="D1663" s="53" t="s">
        <v>1927</v>
      </c>
      <c r="E1663" s="80">
        <f>+IF(F1663="x",1,0)+IF(G1663="x",0.25,0)+IF(H1663="x",1,0)+IF(I1663="x",0.3,0)+J1663+K1663</f>
        <v>1.25</v>
      </c>
      <c r="F1663" s="80" t="s">
        <v>3212</v>
      </c>
      <c r="G1663" s="80" t="s">
        <v>3212</v>
      </c>
      <c r="H1663" s="85"/>
      <c r="I1663" s="85"/>
      <c r="J1663" s="48"/>
      <c r="K1663" s="48"/>
      <c r="L1663" s="89">
        <f>+L$5*E1663</f>
        <v>1492.9155395250975</v>
      </c>
      <c r="M1663" s="89">
        <f>+M$5*E1663</f>
        <v>423.86552825368199</v>
      </c>
      <c r="N1663" s="89">
        <f>+L1663+M1663</f>
        <v>1916.7810677787795</v>
      </c>
      <c r="O1663" s="89">
        <f>+O$5*E1663</f>
        <v>21193.276412684099</v>
      </c>
      <c r="P1663" s="72"/>
      <c r="Q1663" s="48"/>
      <c r="R1663" s="87">
        <v>438.68517849801998</v>
      </c>
      <c r="S1663" s="87">
        <v>100</v>
      </c>
      <c r="T1663" s="87">
        <v>0.78493601083755005</v>
      </c>
      <c r="U1663" s="87">
        <v>1.0548168420791999</v>
      </c>
      <c r="V1663" s="87">
        <v>0.93801216660318998</v>
      </c>
      <c r="W1663" s="87">
        <v>438.68517850115001</v>
      </c>
      <c r="Z1663" t="e">
        <v>#N/A</v>
      </c>
      <c r="AA1663" t="e">
        <v>#N/A</v>
      </c>
    </row>
    <row r="1664" spans="1:27">
      <c r="A1664" s="53" t="s">
        <v>1663</v>
      </c>
      <c r="B1664" s="53" t="s">
        <v>24</v>
      </c>
      <c r="C1664" s="53">
        <v>8677932</v>
      </c>
      <c r="D1664" s="53" t="s">
        <v>1927</v>
      </c>
      <c r="E1664" s="80">
        <f>+IF(F1664="x",1,0)+IF(G1664="x",0.25,0)+IF(H1664="x",1,0)+IF(I1664="x",0.3,0)</f>
        <v>1.25</v>
      </c>
      <c r="F1664" s="80" t="s">
        <v>3212</v>
      </c>
      <c r="G1664" s="85" t="s">
        <v>3212</v>
      </c>
      <c r="H1664" s="85"/>
      <c r="I1664" s="85"/>
      <c r="J1664" s="81" t="s">
        <v>3213</v>
      </c>
      <c r="K1664" s="48"/>
      <c r="L1664" s="89">
        <f>+L$5*E1664</f>
        <v>1492.9155395250975</v>
      </c>
      <c r="M1664" s="89">
        <f>+M$5*E1664</f>
        <v>423.86552825368199</v>
      </c>
      <c r="N1664" s="89">
        <f>+L1664+M1664</f>
        <v>1916.7810677787795</v>
      </c>
      <c r="O1664" s="89">
        <f>+O$5*E1664</f>
        <v>21193.276412684099</v>
      </c>
      <c r="P1664" s="72"/>
      <c r="Q1664" s="48"/>
      <c r="R1664" s="87">
        <v>1059.9467854970001</v>
      </c>
      <c r="S1664" s="87">
        <v>100</v>
      </c>
      <c r="T1664" s="87">
        <v>0.76317310333251998</v>
      </c>
      <c r="U1664" s="87">
        <v>1.1134819984436</v>
      </c>
      <c r="V1664" s="87">
        <v>0.99613603322637001</v>
      </c>
      <c r="W1664" s="87">
        <v>1059.9467854935001</v>
      </c>
      <c r="Z1664" t="e">
        <v>#N/A</v>
      </c>
      <c r="AA1664" t="e">
        <v>#N/A</v>
      </c>
    </row>
    <row r="1665" spans="1:27">
      <c r="A1665" s="52" t="s">
        <v>1934</v>
      </c>
      <c r="B1665" s="52" t="s">
        <v>24</v>
      </c>
      <c r="C1665" s="52">
        <v>5443049</v>
      </c>
      <c r="D1665" s="52" t="s">
        <v>1935</v>
      </c>
      <c r="E1665" s="80">
        <f>+IF(F1665="x",1,0)+IF(G1665="x",0.25,0)+IF(H1665="x",1,0)+IF(I1665="x",0.3,0)</f>
        <v>2.25</v>
      </c>
      <c r="F1665" s="80" t="s">
        <v>3212</v>
      </c>
      <c r="G1665" s="80" t="s">
        <v>3212</v>
      </c>
      <c r="H1665" s="80" t="s">
        <v>3212</v>
      </c>
      <c r="I1665" s="85"/>
      <c r="J1665" s="48"/>
      <c r="K1665" s="48"/>
      <c r="L1665" s="89">
        <f>+L$5*E1665</f>
        <v>2687.2479711451756</v>
      </c>
      <c r="M1665" s="89">
        <f>+M$5*E1665</f>
        <v>762.95795085662758</v>
      </c>
      <c r="N1665" s="89">
        <f>+L1665+M1665</f>
        <v>3450.2059220018032</v>
      </c>
      <c r="O1665" s="89">
        <f>+O$5*E1665</f>
        <v>38147.897542831379</v>
      </c>
      <c r="P1665" s="73">
        <v>1.589</v>
      </c>
      <c r="Q1665" s="48" t="s">
        <v>3228</v>
      </c>
      <c r="R1665" s="87">
        <v>1166.1369154795</v>
      </c>
      <c r="S1665" s="87">
        <v>100</v>
      </c>
      <c r="T1665" s="87">
        <v>0.77200442552566995</v>
      </c>
      <c r="U1665" s="87">
        <v>1.3233309984207</v>
      </c>
      <c r="V1665" s="87">
        <v>1.0003738839959</v>
      </c>
      <c r="W1665" s="87">
        <f>+(S1665/100)*R1665</f>
        <v>1166.1369154795</v>
      </c>
      <c r="Z1665" t="e">
        <v>#N/A</v>
      </c>
      <c r="AA1665" t="e">
        <v>#N/A</v>
      </c>
    </row>
    <row r="1666" spans="1:27">
      <c r="A1666" s="50" t="s">
        <v>1683</v>
      </c>
      <c r="B1666" s="50" t="s">
        <v>15</v>
      </c>
      <c r="C1666" s="50">
        <v>5444960</v>
      </c>
      <c r="D1666" s="50" t="s">
        <v>2615</v>
      </c>
      <c r="E1666" s="126">
        <f>+IF(F1666="x",1,0)+IF(G1666="x",0.25,0)+IF(H1666="x",1,0)+IF(I1666="x",0.3,0)+J1666</f>
        <v>2.7654277602871624</v>
      </c>
      <c r="F1666" s="80" t="s">
        <v>3212</v>
      </c>
      <c r="G1666" s="80" t="s">
        <v>3213</v>
      </c>
      <c r="H1666" s="80" t="s">
        <v>3212</v>
      </c>
      <c r="I1666" s="80" t="s">
        <v>3212</v>
      </c>
      <c r="J1666" s="48">
        <f>0.75*(W1666/10000)</f>
        <v>0.46542776028716254</v>
      </c>
      <c r="K1666" s="48"/>
      <c r="L1666" s="89">
        <f>+L$5*E1666</f>
        <v>3302.840061413433</v>
      </c>
      <c r="M1666" s="89">
        <f>+M$5*E1666</f>
        <v>937.73559876921183</v>
      </c>
      <c r="N1666" s="89">
        <f>+L1666+M1666</f>
        <v>4240.5756601826452</v>
      </c>
      <c r="O1666" s="89">
        <f>+O$5*E1666</f>
        <v>46886.77993846059</v>
      </c>
      <c r="P1666" s="73">
        <v>1.58</v>
      </c>
      <c r="Q1666" s="48">
        <v>1.385</v>
      </c>
      <c r="R1666" s="87">
        <v>6205.7034704955004</v>
      </c>
      <c r="S1666" s="87">
        <v>100</v>
      </c>
      <c r="T1666" s="87">
        <v>0.57708460092545</v>
      </c>
      <c r="U1666" s="87">
        <v>1.1694136857985999</v>
      </c>
      <c r="V1666" s="87">
        <v>0.82272838023771999</v>
      </c>
      <c r="W1666" s="87">
        <f>+(S1666/100)*R1666</f>
        <v>6205.7034704955004</v>
      </c>
      <c r="Z1666" t="e">
        <v>#N/A</v>
      </c>
      <c r="AA1666" t="e">
        <v>#N/A</v>
      </c>
    </row>
    <row r="1667" spans="1:27">
      <c r="A1667" s="56" t="s">
        <v>2678</v>
      </c>
      <c r="B1667" s="56" t="s">
        <v>24</v>
      </c>
      <c r="C1667" s="56">
        <v>5443052</v>
      </c>
      <c r="D1667" s="56" t="s">
        <v>2679</v>
      </c>
      <c r="E1667" s="80">
        <f>+IF(F1667="x",1,0)+IF(G1667="x",0.25,0)+IF(H1667="x",1,0)+IF(I1667="x",0.3,0)+K1667</f>
        <v>1.86785</v>
      </c>
      <c r="F1667" s="80" t="s">
        <v>3212</v>
      </c>
      <c r="G1667" s="85" t="s">
        <v>3212</v>
      </c>
      <c r="H1667" s="85"/>
      <c r="I1667" s="85"/>
      <c r="J1667" s="81" t="s">
        <v>3213</v>
      </c>
      <c r="K1667" s="48">
        <v>0.61785000000000001</v>
      </c>
      <c r="L1667" s="89">
        <f>+L$5*E1667</f>
        <v>2230.8338324015626</v>
      </c>
      <c r="M1667" s="89">
        <f>+M$5*E1667</f>
        <v>633.3737815589119</v>
      </c>
      <c r="N1667" s="89">
        <f>+L1667+M1667</f>
        <v>2864.2076139604746</v>
      </c>
      <c r="O1667" s="89">
        <f>+O$5*E1667</f>
        <v>31668.689077945597</v>
      </c>
      <c r="P1667" s="72"/>
      <c r="Q1667" s="48"/>
      <c r="R1667" s="87">
        <v>1692.3882160273999</v>
      </c>
      <c r="S1667" s="87">
        <v>100</v>
      </c>
      <c r="T1667" s="87">
        <v>0.38721126317978</v>
      </c>
      <c r="U1667" s="87">
        <v>1.4016563892364999</v>
      </c>
      <c r="V1667" s="87">
        <v>1.1020928729982999</v>
      </c>
      <c r="W1667" s="87">
        <v>1692.3882160390001</v>
      </c>
      <c r="Z1667" t="e">
        <v>#N/A</v>
      </c>
      <c r="AA1667" t="e">
        <v>#N/A</v>
      </c>
    </row>
    <row r="1668" spans="1:27">
      <c r="A1668" s="52" t="s">
        <v>934</v>
      </c>
      <c r="B1668" s="52" t="s">
        <v>24</v>
      </c>
      <c r="C1668" s="52">
        <v>5442979</v>
      </c>
      <c r="D1668" s="52" t="s">
        <v>2515</v>
      </c>
      <c r="E1668" s="80">
        <f>+IF(F1668="x",1,0)+IF(G1668="x",0.25,0)+IF(H1668="x",1,0)+IF(I1668="x",0.3,0)</f>
        <v>1.25</v>
      </c>
      <c r="F1668" s="80" t="s">
        <v>3212</v>
      </c>
      <c r="G1668" s="85" t="s">
        <v>3212</v>
      </c>
      <c r="H1668" s="85"/>
      <c r="I1668" s="85"/>
      <c r="J1668" s="48"/>
      <c r="K1668" s="48"/>
      <c r="L1668" s="89">
        <f>+L$5*E1668</f>
        <v>1492.9155395250975</v>
      </c>
      <c r="M1668" s="89">
        <f>+M$5*E1668</f>
        <v>423.86552825368199</v>
      </c>
      <c r="N1668" s="89">
        <f>+L1668+M1668</f>
        <v>1916.7810677787795</v>
      </c>
      <c r="O1668" s="89">
        <f>+O$5*E1668</f>
        <v>21193.276412684099</v>
      </c>
      <c r="P1668" s="73">
        <v>5.3470000000000004</v>
      </c>
      <c r="Q1668" s="48" t="s">
        <v>3228</v>
      </c>
      <c r="R1668" s="87">
        <v>977.64095399591997</v>
      </c>
      <c r="S1668" s="87">
        <v>94.048699999999997</v>
      </c>
      <c r="T1668" s="87">
        <v>0.19187089800835</v>
      </c>
      <c r="U1668" s="87">
        <v>1.039467215538</v>
      </c>
      <c r="V1668" s="87">
        <v>0.81753823198246001</v>
      </c>
      <c r="W1668" s="87">
        <f>+(S1668/100)*R1668</f>
        <v>919.45860790076074</v>
      </c>
      <c r="Z1668" t="e">
        <v>#N/A</v>
      </c>
      <c r="AA1668" t="e">
        <v>#N/A</v>
      </c>
    </row>
    <row r="1669" spans="1:27">
      <c r="A1669" s="52" t="s">
        <v>1928</v>
      </c>
      <c r="B1669" s="52" t="s">
        <v>24</v>
      </c>
      <c r="C1669" s="52">
        <v>5442981</v>
      </c>
      <c r="D1669" s="52" t="s">
        <v>1929</v>
      </c>
      <c r="E1669" s="80">
        <f>+IF(F1669="x",1,0)+IF(G1669="x",0.25,0)+IF(H1669="x",1,0)+IF(I1669="x",0.3,0)</f>
        <v>2.25</v>
      </c>
      <c r="F1669" s="85" t="s">
        <v>3212</v>
      </c>
      <c r="G1669" s="85" t="s">
        <v>3212</v>
      </c>
      <c r="H1669" s="80" t="s">
        <v>3212</v>
      </c>
      <c r="I1669" s="85"/>
      <c r="J1669" s="48"/>
      <c r="K1669" s="48"/>
      <c r="L1669" s="89">
        <f>+L$5*E1669</f>
        <v>2687.2479711451756</v>
      </c>
      <c r="M1669" s="89">
        <f>+M$5*E1669</f>
        <v>762.95795085662758</v>
      </c>
      <c r="N1669" s="89">
        <f>+L1669+M1669</f>
        <v>3450.2059220018032</v>
      </c>
      <c r="O1669" s="89">
        <f>+O$5*E1669</f>
        <v>38147.897542831379</v>
      </c>
      <c r="P1669" s="73">
        <v>1.472</v>
      </c>
      <c r="Q1669" s="48" t="s">
        <v>3228</v>
      </c>
      <c r="R1669" s="87">
        <v>1056.8478970062999</v>
      </c>
      <c r="S1669" s="87">
        <v>100</v>
      </c>
      <c r="T1669" s="87">
        <v>0.58539026975632003</v>
      </c>
      <c r="U1669" s="87">
        <v>1.0740565061569001</v>
      </c>
      <c r="V1669" s="87">
        <v>0.91238733038069997</v>
      </c>
      <c r="W1669" s="87">
        <f>+(S1669/100)*R1669</f>
        <v>1056.8478970062999</v>
      </c>
      <c r="Z1669" t="e">
        <v>#N/A</v>
      </c>
      <c r="AA1669" t="e">
        <v>#N/A</v>
      </c>
    </row>
    <row r="1670" spans="1:27">
      <c r="A1670" s="52" t="s">
        <v>939</v>
      </c>
      <c r="B1670" s="52" t="s">
        <v>24</v>
      </c>
      <c r="C1670" s="52">
        <v>5442985</v>
      </c>
      <c r="D1670" s="52" t="s">
        <v>1930</v>
      </c>
      <c r="E1670" s="80">
        <f>+IF(F1670="x",1,0)+IF(G1670="x",0.25,0)+IF(H1670="x",1,0)+IF(I1670="x",0.3,0)</f>
        <v>2.25</v>
      </c>
      <c r="F1670" s="85" t="s">
        <v>3212</v>
      </c>
      <c r="G1670" s="85" t="s">
        <v>3212</v>
      </c>
      <c r="H1670" s="80" t="s">
        <v>3212</v>
      </c>
      <c r="I1670" s="85"/>
      <c r="J1670" s="48"/>
      <c r="K1670" s="48"/>
      <c r="L1670" s="89">
        <f>+L$5*E1670</f>
        <v>2687.2479711451756</v>
      </c>
      <c r="M1670" s="89">
        <f>+M$5*E1670</f>
        <v>762.95795085662758</v>
      </c>
      <c r="N1670" s="89">
        <f>+L1670+M1670</f>
        <v>3450.2059220018032</v>
      </c>
      <c r="O1670" s="89">
        <f>+O$5*E1670</f>
        <v>38147.897542831379</v>
      </c>
      <c r="P1670" s="73">
        <v>1.319</v>
      </c>
      <c r="Q1670" s="48" t="s">
        <v>3228</v>
      </c>
      <c r="R1670" s="87">
        <v>1289.6675095205001</v>
      </c>
      <c r="S1670" s="87">
        <v>100</v>
      </c>
      <c r="T1670" s="87">
        <v>0.46406474709510998</v>
      </c>
      <c r="U1670" s="87">
        <v>1.0828878879546999</v>
      </c>
      <c r="V1670" s="87">
        <v>0.88569011259330999</v>
      </c>
      <c r="W1670" s="87">
        <f>+(S1670/100)*R1670</f>
        <v>1289.6675095205001</v>
      </c>
      <c r="Z1670" t="e">
        <v>#N/A</v>
      </c>
      <c r="AA1670" t="e">
        <v>#N/A</v>
      </c>
    </row>
    <row r="1671" spans="1:27">
      <c r="A1671" s="53" t="s">
        <v>2691</v>
      </c>
      <c r="B1671" s="53" t="s">
        <v>15</v>
      </c>
      <c r="C1671" s="53">
        <v>5444963</v>
      </c>
      <c r="D1671" s="53" t="s">
        <v>2692</v>
      </c>
      <c r="E1671" s="80">
        <f>+IF(F1671="x",1,0)+IF(G1671="x",0.25,0)+IF(H1671="x",1,0)+IF(I1671="x",0.3,0)</f>
        <v>1.25</v>
      </c>
      <c r="F1671" s="80" t="s">
        <v>3212</v>
      </c>
      <c r="G1671" s="85" t="s">
        <v>3212</v>
      </c>
      <c r="H1671" s="85"/>
      <c r="I1671" s="85"/>
      <c r="J1671" s="81" t="s">
        <v>3213</v>
      </c>
      <c r="K1671" s="48"/>
      <c r="L1671" s="89">
        <f>+L$5*E1671</f>
        <v>1492.9155395250975</v>
      </c>
      <c r="M1671" s="89">
        <f>+M$5*E1671</f>
        <v>423.86552825368199</v>
      </c>
      <c r="N1671" s="89">
        <f>+L1671+M1671</f>
        <v>1916.7810677787795</v>
      </c>
      <c r="O1671" s="89">
        <f>+O$5*E1671</f>
        <v>21193.276412684099</v>
      </c>
      <c r="P1671" s="72"/>
      <c r="Q1671" s="48"/>
      <c r="R1671" s="87">
        <v>1252.7606544958001</v>
      </c>
      <c r="S1671" s="87">
        <v>100</v>
      </c>
      <c r="T1671" s="87">
        <v>0.82940798997878995</v>
      </c>
      <c r="U1671" s="87">
        <v>1.105807185173</v>
      </c>
      <c r="V1671" s="87">
        <v>1.0070275125438</v>
      </c>
      <c r="W1671" s="87">
        <v>1252.7606544944999</v>
      </c>
      <c r="Z1671" t="e">
        <v>#N/A</v>
      </c>
      <c r="AA1671" t="e">
        <v>#N/A</v>
      </c>
    </row>
    <row r="1672" spans="1:27">
      <c r="A1672" s="53" t="s">
        <v>3158</v>
      </c>
      <c r="B1672" s="54" t="s">
        <v>15</v>
      </c>
      <c r="C1672" s="53">
        <v>100041740</v>
      </c>
      <c r="D1672" s="53" t="s">
        <v>3159</v>
      </c>
      <c r="E1672" s="80">
        <f>+IF(F1672="x",1,0)+IF(G1672="x",0.25,0)+IF(H1672="x",1,0)+IF(I1672="x",0.3,0)+J1672+K1672</f>
        <v>1.25</v>
      </c>
      <c r="F1672" s="85" t="s">
        <v>3212</v>
      </c>
      <c r="G1672" s="85" t="s">
        <v>3212</v>
      </c>
      <c r="H1672" s="85"/>
      <c r="I1672" s="85"/>
      <c r="J1672" s="81">
        <v>0</v>
      </c>
      <c r="K1672" s="48"/>
      <c r="L1672" s="89">
        <f>+L$5*E1672</f>
        <v>1492.9155395250975</v>
      </c>
      <c r="M1672" s="89">
        <f>+M$5*E1672</f>
        <v>423.86552825368199</v>
      </c>
      <c r="N1672" s="89">
        <f>+L1672+M1672</f>
        <v>1916.7810677787795</v>
      </c>
      <c r="O1672" s="89">
        <f>+O$5*E1672</f>
        <v>21193.276412684099</v>
      </c>
      <c r="P1672" s="72"/>
      <c r="Q1672" s="48"/>
      <c r="R1672" s="87">
        <v>1520.1459519952</v>
      </c>
      <c r="S1672" s="87">
        <v>100</v>
      </c>
      <c r="T1672" s="87">
        <v>0.61251503229141002</v>
      </c>
      <c r="U1672" s="87">
        <v>0.97628122568130005</v>
      </c>
      <c r="V1672" s="87">
        <v>0.75843835059609999</v>
      </c>
      <c r="W1672" s="87">
        <v>1520.1459519939999</v>
      </c>
      <c r="Z1672" t="e">
        <v>#N/A</v>
      </c>
      <c r="AA1672" t="e">
        <v>#N/A</v>
      </c>
    </row>
    <row r="1673" spans="1:27">
      <c r="A1673" s="49" t="s">
        <v>659</v>
      </c>
      <c r="B1673" s="55" t="s">
        <v>15</v>
      </c>
      <c r="C1673" s="49">
        <v>9862155</v>
      </c>
      <c r="D1673" s="49" t="s">
        <v>2953</v>
      </c>
      <c r="E1673" s="126">
        <f>+IF(F1673="x",1,0)+IF(G1673="x",0.25,0)+IF(H1673="x",1,0)+IF(I1673="x",0.3,0)+J1673</f>
        <v>2.2520387857762749</v>
      </c>
      <c r="F1673" s="80" t="s">
        <v>3212</v>
      </c>
      <c r="G1673" s="85" t="s">
        <v>3213</v>
      </c>
      <c r="H1673" s="85"/>
      <c r="I1673" s="85"/>
      <c r="J1673" s="48">
        <f>0.75*(W1673/10000)</f>
        <v>1.2520387857762749</v>
      </c>
      <c r="K1673" s="48"/>
      <c r="L1673" s="89">
        <f>+L$5*E1673</f>
        <v>2689.6829591189066</v>
      </c>
      <c r="M1673" s="89">
        <f>+M$5*E1673</f>
        <v>763.64928766467301</v>
      </c>
      <c r="N1673" s="89">
        <f>+L1673+M1673</f>
        <v>3453.3322467835796</v>
      </c>
      <c r="O1673" s="89">
        <f>+O$5*E1673</f>
        <v>38182.464383233651</v>
      </c>
      <c r="P1673" s="72"/>
      <c r="Q1673" s="48"/>
      <c r="R1673" s="87">
        <v>16693.850477069998</v>
      </c>
      <c r="S1673" s="87">
        <v>100</v>
      </c>
      <c r="T1673" s="87">
        <v>1.2104163169861</v>
      </c>
      <c r="U1673" s="87">
        <v>2.8025767803192001</v>
      </c>
      <c r="V1673" s="87">
        <v>1.7994375431413001</v>
      </c>
      <c r="W1673" s="87">
        <v>16693.850477017</v>
      </c>
      <c r="Z1673" t="e">
        <v>#N/A</v>
      </c>
      <c r="AA1673" t="e">
        <v>#N/A</v>
      </c>
    </row>
    <row r="1674" spans="1:27">
      <c r="A1674" s="52" t="s">
        <v>3051</v>
      </c>
      <c r="B1674" s="52" t="s">
        <v>15</v>
      </c>
      <c r="C1674" s="52">
        <v>10055588</v>
      </c>
      <c r="D1674" s="52" t="s">
        <v>3052</v>
      </c>
      <c r="E1674" s="80">
        <f>+IF(F1674="x",1,0)+IF(G1674="x",0.25,0)+IF(H1674="x",1,0)+IF(I1674="x",0.3,0)</f>
        <v>2.25</v>
      </c>
      <c r="F1674" s="80" t="s">
        <v>3212</v>
      </c>
      <c r="G1674" s="80" t="s">
        <v>3212</v>
      </c>
      <c r="H1674" s="80" t="s">
        <v>3212</v>
      </c>
      <c r="I1674" s="85"/>
      <c r="J1674" s="48"/>
      <c r="K1674" s="48"/>
      <c r="L1674" s="89">
        <f>+L$5*E1674</f>
        <v>2687.2479711451756</v>
      </c>
      <c r="M1674" s="89">
        <f>+M$5*E1674</f>
        <v>762.95795085662758</v>
      </c>
      <c r="N1674" s="89">
        <f>+L1674+M1674</f>
        <v>3450.2059220018032</v>
      </c>
      <c r="O1674" s="89">
        <f>+O$5*E1674</f>
        <v>38147.897542831379</v>
      </c>
      <c r="P1674" s="73">
        <v>0.77300000000000002</v>
      </c>
      <c r="Q1674" s="48" t="s">
        <v>3228</v>
      </c>
      <c r="R1674" s="87">
        <v>816.81934499726003</v>
      </c>
      <c r="S1674" s="87">
        <v>100</v>
      </c>
      <c r="T1674" s="87">
        <v>1.6076153516769001</v>
      </c>
      <c r="U1674" s="87">
        <v>1.983577132225</v>
      </c>
      <c r="V1674" s="87">
        <v>1.6689383363724</v>
      </c>
      <c r="W1674" s="87">
        <f>+(S1674/100)*R1674</f>
        <v>816.81934499726003</v>
      </c>
      <c r="Z1674" t="e">
        <v>#N/A</v>
      </c>
      <c r="AA1674" t="e">
        <v>#N/A</v>
      </c>
    </row>
    <row r="1675" spans="1:27">
      <c r="A1675" s="52" t="s">
        <v>3049</v>
      </c>
      <c r="B1675" s="52" t="s">
        <v>15</v>
      </c>
      <c r="C1675" s="52">
        <v>10055587</v>
      </c>
      <c r="D1675" s="52" t="s">
        <v>3050</v>
      </c>
      <c r="E1675" s="80">
        <f>+IF(F1675="x",1,0)+IF(G1675="x",0.25,0)+IF(H1675="x",1,0)+IF(I1675="x",0.3,0)</f>
        <v>2.25</v>
      </c>
      <c r="F1675" s="80" t="s">
        <v>3212</v>
      </c>
      <c r="G1675" s="80" t="s">
        <v>3212</v>
      </c>
      <c r="H1675" s="80" t="s">
        <v>3212</v>
      </c>
      <c r="I1675" s="85"/>
      <c r="J1675" s="48"/>
      <c r="K1675" s="48"/>
      <c r="L1675" s="89">
        <f>+L$5*E1675</f>
        <v>2687.2479711451756</v>
      </c>
      <c r="M1675" s="89">
        <f>+M$5*E1675</f>
        <v>762.95795085662758</v>
      </c>
      <c r="N1675" s="89">
        <f>+L1675+M1675</f>
        <v>3450.2059220018032</v>
      </c>
      <c r="O1675" s="89">
        <f>+O$5*E1675</f>
        <v>38147.897542831379</v>
      </c>
      <c r="P1675" s="73">
        <v>0.81899999999999995</v>
      </c>
      <c r="Q1675" s="48" t="s">
        <v>3228</v>
      </c>
      <c r="R1675" s="87">
        <v>535.17657899717994</v>
      </c>
      <c r="S1675" s="87">
        <v>100</v>
      </c>
      <c r="T1675" s="87">
        <v>1.5605149269103999</v>
      </c>
      <c r="U1675" s="87">
        <v>1.6815251111984</v>
      </c>
      <c r="V1675" s="87">
        <v>1.6166179058793999</v>
      </c>
      <c r="W1675" s="87">
        <f>+(S1675/100)*R1675</f>
        <v>535.17657899717994</v>
      </c>
      <c r="Z1675" t="e">
        <v>#N/A</v>
      </c>
      <c r="AA1675" t="e">
        <v>#N/A</v>
      </c>
    </row>
    <row r="1676" spans="1:27">
      <c r="A1676" s="52" t="s">
        <v>2509</v>
      </c>
      <c r="B1676" s="52" t="s">
        <v>15</v>
      </c>
      <c r="C1676" s="52">
        <v>10055585</v>
      </c>
      <c r="D1676" s="52" t="s">
        <v>3047</v>
      </c>
      <c r="E1676" s="80">
        <f>+IF(F1676="x",1,0)+IF(G1676="x",0.25,0)+IF(H1676="x",1,0)+IF(I1676="x",0.3,0)</f>
        <v>2.25</v>
      </c>
      <c r="F1676" s="80" t="s">
        <v>3212</v>
      </c>
      <c r="G1676" s="80" t="s">
        <v>3212</v>
      </c>
      <c r="H1676" s="80" t="s">
        <v>3212</v>
      </c>
      <c r="I1676" s="85"/>
      <c r="J1676" s="48"/>
      <c r="K1676" s="48"/>
      <c r="L1676" s="89">
        <f>+L$5*E1676</f>
        <v>2687.2479711451756</v>
      </c>
      <c r="M1676" s="89">
        <f>+M$5*E1676</f>
        <v>762.95795085662758</v>
      </c>
      <c r="N1676" s="89">
        <f>+L1676+M1676</f>
        <v>3450.2059220018032</v>
      </c>
      <c r="O1676" s="89">
        <f>+O$5*E1676</f>
        <v>38147.897542831379</v>
      </c>
      <c r="P1676" s="73">
        <v>0.56699999999999995</v>
      </c>
      <c r="Q1676" s="48" t="s">
        <v>3228</v>
      </c>
      <c r="R1676" s="87">
        <v>608.02467499811996</v>
      </c>
      <c r="S1676" s="87">
        <v>100</v>
      </c>
      <c r="T1676" s="87">
        <v>1.5771262645721</v>
      </c>
      <c r="U1676" s="87">
        <v>1.7172708511353001</v>
      </c>
      <c r="V1676" s="87">
        <v>1.6381845228256</v>
      </c>
      <c r="W1676" s="87">
        <f>+(S1676/100)*R1676</f>
        <v>608.02467499811996</v>
      </c>
      <c r="Z1676" t="e">
        <v>#N/A</v>
      </c>
      <c r="AA1676" t="e">
        <v>#N/A</v>
      </c>
    </row>
    <row r="1677" spans="1:27">
      <c r="A1677" s="52" t="s">
        <v>2507</v>
      </c>
      <c r="B1677" s="52" t="s">
        <v>15</v>
      </c>
      <c r="C1677" s="52">
        <v>10055586</v>
      </c>
      <c r="D1677" s="52" t="s">
        <v>3048</v>
      </c>
      <c r="E1677" s="80">
        <f>+IF(F1677="x",1,0)+IF(G1677="x",0.25,0)+IF(H1677="x",1,0)+IF(I1677="x",0.3,0)</f>
        <v>2.25</v>
      </c>
      <c r="F1677" s="80" t="s">
        <v>3212</v>
      </c>
      <c r="G1677" s="80" t="s">
        <v>3212</v>
      </c>
      <c r="H1677" s="80" t="s">
        <v>3212</v>
      </c>
      <c r="I1677" s="85"/>
      <c r="J1677" s="48"/>
      <c r="K1677" s="48"/>
      <c r="L1677" s="89">
        <f>+L$5*E1677</f>
        <v>2687.2479711451756</v>
      </c>
      <c r="M1677" s="89">
        <f>+M$5*E1677</f>
        <v>762.95795085662758</v>
      </c>
      <c r="N1677" s="89">
        <f>+L1677+M1677</f>
        <v>3450.2059220018032</v>
      </c>
      <c r="O1677" s="89">
        <f>+O$5*E1677</f>
        <v>38147.897542831379</v>
      </c>
      <c r="P1677" s="73">
        <v>0.45900000000000002</v>
      </c>
      <c r="Q1677" s="48" t="s">
        <v>3228</v>
      </c>
      <c r="R1677" s="87">
        <v>535.23242799645004</v>
      </c>
      <c r="S1677" s="87">
        <v>100</v>
      </c>
      <c r="T1677" s="87">
        <v>1.6232804059982</v>
      </c>
      <c r="U1677" s="87">
        <v>1.8056892156601001</v>
      </c>
      <c r="V1677" s="87">
        <v>1.6673131038744999</v>
      </c>
      <c r="W1677" s="87">
        <f>+(S1677/100)*R1677</f>
        <v>535.23242799645004</v>
      </c>
      <c r="Z1677" t="e">
        <v>#N/A</v>
      </c>
      <c r="AA1677" t="e">
        <v>#N/A</v>
      </c>
    </row>
    <row r="1678" spans="1:27">
      <c r="A1678" s="50" t="s">
        <v>1661</v>
      </c>
      <c r="B1678" s="50" t="s">
        <v>8</v>
      </c>
      <c r="C1678" s="50">
        <v>5444862</v>
      </c>
      <c r="D1678" s="50" t="s">
        <v>1662</v>
      </c>
      <c r="E1678" s="126">
        <f>+IF(F1678="x",1,0)+IF(G1678="x",0.25,0)+IF(H1678="x",1,0)+IF(I1678="x",0.3,0)+J1678</f>
        <v>8.6459712043611496</v>
      </c>
      <c r="F1678" s="85" t="s">
        <v>3212</v>
      </c>
      <c r="G1678" s="85" t="s">
        <v>3213</v>
      </c>
      <c r="H1678" s="80" t="s">
        <v>3212</v>
      </c>
      <c r="I1678" s="85"/>
      <c r="J1678" s="48">
        <f>0.75*(W1678/10000)</f>
        <v>6.6459712043611496</v>
      </c>
      <c r="K1678" s="48"/>
      <c r="L1678" s="89">
        <f>+L$5*E1678</f>
        <v>10326.163812221826</v>
      </c>
      <c r="M1678" s="89">
        <f>+M$5*E1678</f>
        <v>2931.7833214421294</v>
      </c>
      <c r="N1678" s="89">
        <f>+L1678+M1678</f>
        <v>13257.947133663956</v>
      </c>
      <c r="O1678" s="89">
        <f>+O$5*E1678</f>
        <v>146589.16607210648</v>
      </c>
      <c r="P1678" s="73">
        <v>-0.09</v>
      </c>
      <c r="Q1678" s="48" t="s">
        <v>3228</v>
      </c>
      <c r="R1678" s="87">
        <v>88612.949391482005</v>
      </c>
      <c r="S1678" s="87">
        <v>100</v>
      </c>
      <c r="T1678" s="87">
        <v>0.97333747148514005</v>
      </c>
      <c r="U1678" s="87">
        <v>2.6177499294281001</v>
      </c>
      <c r="V1678" s="87">
        <v>2.2301434052408999</v>
      </c>
      <c r="W1678" s="87">
        <f>+(S1678/100)*R1678</f>
        <v>88612.949391482005</v>
      </c>
      <c r="Z1678" t="e">
        <v>#N/A</v>
      </c>
      <c r="AA1678" t="e">
        <v>#N/A</v>
      </c>
    </row>
    <row r="1679" spans="1:27">
      <c r="A1679" s="52" t="s">
        <v>2450</v>
      </c>
      <c r="B1679" s="52" t="s">
        <v>15</v>
      </c>
      <c r="C1679" s="52">
        <v>10055583</v>
      </c>
      <c r="D1679" s="52" t="s">
        <v>3045</v>
      </c>
      <c r="E1679" s="80">
        <f>+IF(F1679="x",1,0)+IF(G1679="x",0.25,0)+IF(H1679="x",1,0)+IF(I1679="x",0.3,0)</f>
        <v>2.25</v>
      </c>
      <c r="F1679" s="80" t="s">
        <v>3212</v>
      </c>
      <c r="G1679" s="80" t="s">
        <v>3212</v>
      </c>
      <c r="H1679" s="80" t="s">
        <v>3212</v>
      </c>
      <c r="I1679" s="85"/>
      <c r="J1679" s="48"/>
      <c r="K1679" s="48"/>
      <c r="L1679" s="89">
        <f>+L$5*E1679</f>
        <v>2687.2479711451756</v>
      </c>
      <c r="M1679" s="89">
        <f>+M$5*E1679</f>
        <v>762.95795085662758</v>
      </c>
      <c r="N1679" s="89">
        <f>+L1679+M1679</f>
        <v>3450.2059220018032</v>
      </c>
      <c r="O1679" s="89">
        <f>+O$5*E1679</f>
        <v>38147.897542831379</v>
      </c>
      <c r="P1679" s="73">
        <v>0.96299999999999997</v>
      </c>
      <c r="Q1679" s="48" t="s">
        <v>3228</v>
      </c>
      <c r="R1679" s="87">
        <v>1098.5589530049999</v>
      </c>
      <c r="S1679" s="87">
        <v>100</v>
      </c>
      <c r="T1679" s="87">
        <v>1.2844310998916999</v>
      </c>
      <c r="U1679" s="87">
        <v>1.7891830205917001</v>
      </c>
      <c r="V1679" s="87">
        <v>1.5719201634266999</v>
      </c>
      <c r="W1679" s="87">
        <f>+(S1679/100)*R1679</f>
        <v>1098.5589530049999</v>
      </c>
      <c r="Z1679" t="e">
        <v>#N/A</v>
      </c>
      <c r="AA1679" t="e">
        <v>#N/A</v>
      </c>
    </row>
    <row r="1680" spans="1:27">
      <c r="A1680" s="52" t="s">
        <v>2511</v>
      </c>
      <c r="B1680" s="52" t="s">
        <v>15</v>
      </c>
      <c r="C1680" s="52">
        <v>10055584</v>
      </c>
      <c r="D1680" s="52" t="s">
        <v>3046</v>
      </c>
      <c r="E1680" s="80">
        <f>+IF(F1680="x",1,0)+IF(G1680="x",0.25,0)+IF(H1680="x",1,0)+IF(I1680="x",0.3,0)</f>
        <v>2.25</v>
      </c>
      <c r="F1680" s="80" t="s">
        <v>3212</v>
      </c>
      <c r="G1680" s="80" t="s">
        <v>3212</v>
      </c>
      <c r="H1680" s="80" t="s">
        <v>3212</v>
      </c>
      <c r="I1680" s="85"/>
      <c r="J1680" s="48"/>
      <c r="K1680" s="48"/>
      <c r="L1680" s="89">
        <f>+L$5*E1680</f>
        <v>2687.2479711451756</v>
      </c>
      <c r="M1680" s="89">
        <f>+M$5*E1680</f>
        <v>762.95795085662758</v>
      </c>
      <c r="N1680" s="89">
        <f>+L1680+M1680</f>
        <v>3450.2059220018032</v>
      </c>
      <c r="O1680" s="89">
        <f>+O$5*E1680</f>
        <v>38147.897542831379</v>
      </c>
      <c r="P1680" s="73">
        <v>0.59299999999999997</v>
      </c>
      <c r="Q1680" s="48" t="s">
        <v>3228</v>
      </c>
      <c r="R1680" s="87">
        <v>535.20224449156001</v>
      </c>
      <c r="S1680" s="87">
        <v>100</v>
      </c>
      <c r="T1680" s="87">
        <v>1.5673487186432</v>
      </c>
      <c r="U1680" s="87">
        <v>1.7013955116271999</v>
      </c>
      <c r="V1680" s="87">
        <v>1.6115500291664</v>
      </c>
      <c r="W1680" s="87">
        <f>+(S1680/100)*R1680</f>
        <v>535.20224449156001</v>
      </c>
      <c r="Z1680" t="e">
        <v>#N/A</v>
      </c>
      <c r="AA1680" t="e">
        <v>#N/A</v>
      </c>
    </row>
    <row r="1681" spans="1:27">
      <c r="A1681" s="52" t="s">
        <v>3043</v>
      </c>
      <c r="B1681" s="52" t="s">
        <v>15</v>
      </c>
      <c r="C1681" s="52">
        <v>10055582</v>
      </c>
      <c r="D1681" s="52" t="s">
        <v>3044</v>
      </c>
      <c r="E1681" s="80">
        <f>+IF(F1681="x",1,0)+IF(G1681="x",0.25,0)+IF(H1681="x",1,0)+IF(I1681="x",0.3,0)</f>
        <v>2.25</v>
      </c>
      <c r="F1681" s="80" t="s">
        <v>3212</v>
      </c>
      <c r="G1681" s="80" t="s">
        <v>3212</v>
      </c>
      <c r="H1681" s="80" t="s">
        <v>3212</v>
      </c>
      <c r="I1681" s="85"/>
      <c r="J1681" s="48"/>
      <c r="K1681" s="48"/>
      <c r="L1681" s="89">
        <f>+L$5*E1681</f>
        <v>2687.2479711451756</v>
      </c>
      <c r="M1681" s="89">
        <f>+M$5*E1681</f>
        <v>762.95795085662758</v>
      </c>
      <c r="N1681" s="89">
        <f>+L1681+M1681</f>
        <v>3450.2059220018032</v>
      </c>
      <c r="O1681" s="89">
        <f>+O$5*E1681</f>
        <v>38147.897542831379</v>
      </c>
      <c r="P1681" s="73">
        <v>0.82799999999999996</v>
      </c>
      <c r="Q1681" s="48" t="s">
        <v>3228</v>
      </c>
      <c r="R1681" s="87">
        <v>832.91833449632998</v>
      </c>
      <c r="S1681" s="87">
        <v>100</v>
      </c>
      <c r="T1681" s="87">
        <v>1.5153070688248</v>
      </c>
      <c r="U1681" s="87">
        <v>1.8473225831985001</v>
      </c>
      <c r="V1681" s="87">
        <v>1.6397243375777999</v>
      </c>
      <c r="W1681" s="87">
        <f>+(S1681/100)*R1681</f>
        <v>832.91833449632998</v>
      </c>
      <c r="Z1681" t="e">
        <v>#N/A</v>
      </c>
      <c r="AA1681" t="e">
        <v>#N/A</v>
      </c>
    </row>
    <row r="1682" spans="1:27">
      <c r="A1682" s="52" t="s">
        <v>3154</v>
      </c>
      <c r="B1682" s="52" t="s">
        <v>15</v>
      </c>
      <c r="C1682" s="52">
        <v>100041738</v>
      </c>
      <c r="D1682" s="52" t="s">
        <v>3155</v>
      </c>
      <c r="E1682" s="80">
        <f>+IF(F1682="x",1,0)+IF(G1682="x",0.25,0)+IF(H1682="x",1,0)+IF(I1682="x",0.3,0)</f>
        <v>2.25</v>
      </c>
      <c r="F1682" s="80" t="s">
        <v>3212</v>
      </c>
      <c r="G1682" s="80" t="s">
        <v>3212</v>
      </c>
      <c r="H1682" s="80" t="s">
        <v>3212</v>
      </c>
      <c r="I1682" s="85"/>
      <c r="J1682" s="48"/>
      <c r="K1682" s="48"/>
      <c r="L1682" s="89">
        <f>+L$5*E1682</f>
        <v>2687.2479711451756</v>
      </c>
      <c r="M1682" s="89">
        <f>+M$5*E1682</f>
        <v>762.95795085662758</v>
      </c>
      <c r="N1682" s="89">
        <f>+L1682+M1682</f>
        <v>3450.2059220018032</v>
      </c>
      <c r="O1682" s="89">
        <f>+O$5*E1682</f>
        <v>38147.897542831379</v>
      </c>
      <c r="P1682" s="73">
        <v>1.67</v>
      </c>
      <c r="Q1682" s="48" t="s">
        <v>3228</v>
      </c>
      <c r="R1682" s="87">
        <v>2099.3250494868998</v>
      </c>
      <c r="S1682" s="87">
        <v>100</v>
      </c>
      <c r="T1682" s="87">
        <v>0.60788905620574996</v>
      </c>
      <c r="U1682" s="87">
        <v>1.3307955265044999</v>
      </c>
      <c r="V1682" s="87">
        <v>0.89031815748517995</v>
      </c>
      <c r="W1682" s="87">
        <f>+(S1682/100)*R1682</f>
        <v>2099.3250494868998</v>
      </c>
      <c r="Z1682" t="e">
        <v>#N/A</v>
      </c>
      <c r="AA1682" t="e">
        <v>#N/A</v>
      </c>
    </row>
    <row r="1683" spans="1:27">
      <c r="A1683" s="52" t="s">
        <v>3041</v>
      </c>
      <c r="B1683" s="52" t="s">
        <v>15</v>
      </c>
      <c r="C1683" s="52">
        <v>10055581</v>
      </c>
      <c r="D1683" s="52" t="s">
        <v>3042</v>
      </c>
      <c r="E1683" s="80">
        <f>+IF(F1683="x",1,0)+IF(G1683="x",0.25,0)+IF(H1683="x",1,0)+IF(I1683="x",0.3,0)</f>
        <v>2.25</v>
      </c>
      <c r="F1683" s="85" t="s">
        <v>3212</v>
      </c>
      <c r="G1683" s="85" t="s">
        <v>3212</v>
      </c>
      <c r="H1683" s="80" t="s">
        <v>3212</v>
      </c>
      <c r="I1683" s="85"/>
      <c r="J1683" s="48"/>
      <c r="K1683" s="48"/>
      <c r="L1683" s="89">
        <f>+L$5*E1683</f>
        <v>2687.2479711451756</v>
      </c>
      <c r="M1683" s="89">
        <f>+M$5*E1683</f>
        <v>762.95795085662758</v>
      </c>
      <c r="N1683" s="89">
        <f>+L1683+M1683</f>
        <v>3450.2059220018032</v>
      </c>
      <c r="O1683" s="89">
        <f>+O$5*E1683</f>
        <v>38147.897542831379</v>
      </c>
      <c r="P1683" s="73">
        <v>0.879</v>
      </c>
      <c r="Q1683" s="48" t="s">
        <v>3228</v>
      </c>
      <c r="R1683" s="87">
        <v>832.92313749236996</v>
      </c>
      <c r="S1683" s="87">
        <v>100</v>
      </c>
      <c r="T1683" s="87">
        <v>1.2944189310073999</v>
      </c>
      <c r="U1683" s="87">
        <v>2.1880643367767001</v>
      </c>
      <c r="V1683" s="87">
        <v>1.6275681482261</v>
      </c>
      <c r="W1683" s="87">
        <f>+(S1683/100)*R1683</f>
        <v>832.92313749236996</v>
      </c>
      <c r="Z1683" t="e">
        <v>#N/A</v>
      </c>
      <c r="AA1683" t="e">
        <v>#N/A</v>
      </c>
    </row>
    <row r="1684" spans="1:27">
      <c r="A1684" s="52" t="s">
        <v>1292</v>
      </c>
      <c r="B1684" s="52" t="s">
        <v>15</v>
      </c>
      <c r="C1684" s="52">
        <v>10055580</v>
      </c>
      <c r="D1684" s="52" t="s">
        <v>3040</v>
      </c>
      <c r="E1684" s="80">
        <f>+IF(F1684="x",1,0)+IF(G1684="x",0.25,0)+IF(H1684="x",1,0)+IF(I1684="x",0.3,0)</f>
        <v>2.25</v>
      </c>
      <c r="F1684" s="80" t="s">
        <v>3212</v>
      </c>
      <c r="G1684" s="80" t="s">
        <v>3212</v>
      </c>
      <c r="H1684" s="80" t="s">
        <v>3212</v>
      </c>
      <c r="I1684" s="85"/>
      <c r="J1684" s="48"/>
      <c r="K1684" s="48"/>
      <c r="L1684" s="89">
        <f>+L$5*E1684</f>
        <v>2687.2479711451756</v>
      </c>
      <c r="M1684" s="89">
        <f>+M$5*E1684</f>
        <v>762.95795085662758</v>
      </c>
      <c r="N1684" s="89">
        <f>+L1684+M1684</f>
        <v>3450.2059220018032</v>
      </c>
      <c r="O1684" s="89">
        <f>+O$5*E1684</f>
        <v>38147.897542831379</v>
      </c>
      <c r="P1684" s="73">
        <v>0.79600000000000004</v>
      </c>
      <c r="Q1684" s="48" t="s">
        <v>3228</v>
      </c>
      <c r="R1684" s="87">
        <v>832.93874499929996</v>
      </c>
      <c r="S1684" s="87">
        <v>100</v>
      </c>
      <c r="T1684" s="87">
        <v>1.5729209184646999</v>
      </c>
      <c r="U1684" s="87">
        <v>2.1377046108246001</v>
      </c>
      <c r="V1684" s="87">
        <v>1.6524328470230001</v>
      </c>
      <c r="W1684" s="87">
        <f>+(S1684/100)*R1684</f>
        <v>832.93874499929996</v>
      </c>
      <c r="Z1684" t="e">
        <v>#N/A</v>
      </c>
      <c r="AA1684" t="e">
        <v>#N/A</v>
      </c>
    </row>
    <row r="1685" spans="1:27">
      <c r="A1685" s="52" t="s">
        <v>1294</v>
      </c>
      <c r="B1685" s="52" t="s">
        <v>15</v>
      </c>
      <c r="C1685" s="52">
        <v>10055579</v>
      </c>
      <c r="D1685" s="52" t="s">
        <v>3039</v>
      </c>
      <c r="E1685" s="80">
        <f>+IF(F1685="x",1,0)+IF(G1685="x",0.25,0)+IF(H1685="x",1,0)+IF(I1685="x",0.3,0)</f>
        <v>2.25</v>
      </c>
      <c r="F1685" s="80" t="s">
        <v>3212</v>
      </c>
      <c r="G1685" s="80" t="s">
        <v>3212</v>
      </c>
      <c r="H1685" s="80" t="s">
        <v>3212</v>
      </c>
      <c r="I1685" s="85"/>
      <c r="J1685" s="48"/>
      <c r="K1685" s="48"/>
      <c r="L1685" s="89">
        <f>+L$5*E1685</f>
        <v>2687.2479711451756</v>
      </c>
      <c r="M1685" s="89">
        <f>+M$5*E1685</f>
        <v>762.95795085662758</v>
      </c>
      <c r="N1685" s="89">
        <f>+L1685+M1685</f>
        <v>3450.2059220018032</v>
      </c>
      <c r="O1685" s="89">
        <f>+O$5*E1685</f>
        <v>38147.897542831379</v>
      </c>
      <c r="P1685" s="73">
        <v>0.94</v>
      </c>
      <c r="Q1685" s="48" t="s">
        <v>3228</v>
      </c>
      <c r="R1685" s="87">
        <v>549.03154600466996</v>
      </c>
      <c r="S1685" s="87">
        <v>100</v>
      </c>
      <c r="T1685" s="87">
        <v>1.5792289972305</v>
      </c>
      <c r="U1685" s="87">
        <v>1.8713984489441</v>
      </c>
      <c r="V1685" s="87">
        <v>1.6632984175401999</v>
      </c>
      <c r="W1685" s="87">
        <f>+(S1685/100)*R1685</f>
        <v>549.03154600466996</v>
      </c>
      <c r="Z1685" t="e">
        <v>#N/A</v>
      </c>
      <c r="AA1685" t="e">
        <v>#N/A</v>
      </c>
    </row>
    <row r="1686" spans="1:27">
      <c r="A1686" s="52" t="s">
        <v>3009</v>
      </c>
      <c r="B1686" s="52" t="s">
        <v>15</v>
      </c>
      <c r="C1686" s="52">
        <v>9976119</v>
      </c>
      <c r="D1686" s="52" t="s">
        <v>3010</v>
      </c>
      <c r="E1686" s="80">
        <f>+IF(F1686="x",1,0)+IF(G1686="x",0.25,0)+IF(H1686="x",1,0)+IF(I1686="x",0.3,0)</f>
        <v>2.25</v>
      </c>
      <c r="F1686" s="80" t="s">
        <v>3212</v>
      </c>
      <c r="G1686" s="80" t="s">
        <v>3212</v>
      </c>
      <c r="H1686" s="80" t="s">
        <v>3212</v>
      </c>
      <c r="I1686" s="85"/>
      <c r="J1686" s="48"/>
      <c r="K1686" s="48"/>
      <c r="L1686" s="89">
        <f>+L$5*E1686</f>
        <v>2687.2479711451756</v>
      </c>
      <c r="M1686" s="89">
        <f>+M$5*E1686</f>
        <v>762.95795085662758</v>
      </c>
      <c r="N1686" s="89">
        <f>+L1686+M1686</f>
        <v>3450.2059220018032</v>
      </c>
      <c r="O1686" s="89">
        <f>+O$5*E1686</f>
        <v>38147.897542831379</v>
      </c>
      <c r="P1686" s="73">
        <v>0.80200000000000005</v>
      </c>
      <c r="Q1686" s="48" t="s">
        <v>3228</v>
      </c>
      <c r="R1686" s="87">
        <v>301.58258698914</v>
      </c>
      <c r="S1686" s="87">
        <v>100</v>
      </c>
      <c r="T1686" s="87">
        <v>1.6271704435348999</v>
      </c>
      <c r="U1686" s="87">
        <v>2.1269810199738002</v>
      </c>
      <c r="V1686" s="87">
        <v>1.7622685539722001</v>
      </c>
      <c r="W1686" s="87">
        <f>+(S1686/100)*R1686</f>
        <v>301.58258698914</v>
      </c>
      <c r="Z1686" t="e">
        <v>#N/A</v>
      </c>
      <c r="AA1686" t="e">
        <v>#N/A</v>
      </c>
    </row>
    <row r="1687" spans="1:27">
      <c r="A1687" s="52" t="s">
        <v>3011</v>
      </c>
      <c r="B1687" s="52" t="s">
        <v>15</v>
      </c>
      <c r="C1687" s="52">
        <v>10030361</v>
      </c>
      <c r="D1687" s="52" t="s">
        <v>3012</v>
      </c>
      <c r="E1687" s="80">
        <f>+IF(F1687="x",1,0)+IF(G1687="x",0.25,0)+IF(H1687="x",1,0)+IF(I1687="x",0.3,0)</f>
        <v>2.25</v>
      </c>
      <c r="F1687" s="80" t="s">
        <v>3212</v>
      </c>
      <c r="G1687" s="80" t="s">
        <v>3212</v>
      </c>
      <c r="H1687" s="80" t="s">
        <v>3212</v>
      </c>
      <c r="I1687" s="85"/>
      <c r="J1687" s="48"/>
      <c r="K1687" s="48"/>
      <c r="L1687" s="89">
        <f>+L$5*E1687</f>
        <v>2687.2479711451756</v>
      </c>
      <c r="M1687" s="89">
        <f>+M$5*E1687</f>
        <v>762.95795085662758</v>
      </c>
      <c r="N1687" s="89">
        <f>+L1687+M1687</f>
        <v>3450.2059220018032</v>
      </c>
      <c r="O1687" s="89">
        <f>+O$5*E1687</f>
        <v>38147.897542831379</v>
      </c>
      <c r="P1687" s="73">
        <v>0.82599999999999996</v>
      </c>
      <c r="Q1687" s="48" t="s">
        <v>3228</v>
      </c>
      <c r="R1687" s="87">
        <v>898.51338798465997</v>
      </c>
      <c r="S1687" s="87">
        <v>100</v>
      </c>
      <c r="T1687" s="87">
        <v>1.5700821876526001</v>
      </c>
      <c r="U1687" s="87">
        <v>1.9318509101868</v>
      </c>
      <c r="V1687" s="87">
        <v>1.6593584429376</v>
      </c>
      <c r="W1687" s="87">
        <f>+(S1687/100)*R1687</f>
        <v>898.51338798465997</v>
      </c>
      <c r="Z1687" t="e">
        <v>#N/A</v>
      </c>
      <c r="AA1687" t="e">
        <v>#N/A</v>
      </c>
    </row>
    <row r="1688" spans="1:27">
      <c r="A1688" s="52" t="s">
        <v>3055</v>
      </c>
      <c r="B1688" s="52" t="s">
        <v>15</v>
      </c>
      <c r="C1688" s="52">
        <v>10055590</v>
      </c>
      <c r="D1688" s="52" t="s">
        <v>3056</v>
      </c>
      <c r="E1688" s="80">
        <f>+IF(F1688="x",1,0)+IF(G1688="x",0.25,0)+IF(H1688="x",1,0)+IF(I1688="x",0.3,0)</f>
        <v>2.25</v>
      </c>
      <c r="F1688" s="80" t="s">
        <v>3212</v>
      </c>
      <c r="G1688" s="80" t="s">
        <v>3212</v>
      </c>
      <c r="H1688" s="80" t="s">
        <v>3212</v>
      </c>
      <c r="I1688" s="85"/>
      <c r="J1688" s="48"/>
      <c r="K1688" s="48"/>
      <c r="L1688" s="89">
        <f>+L$5*E1688</f>
        <v>2687.2479711451756</v>
      </c>
      <c r="M1688" s="89">
        <f>+M$5*E1688</f>
        <v>762.95795085662758</v>
      </c>
      <c r="N1688" s="89">
        <f>+L1688+M1688</f>
        <v>3450.2059220018032</v>
      </c>
      <c r="O1688" s="89">
        <f>+O$5*E1688</f>
        <v>38147.897542831379</v>
      </c>
      <c r="P1688" s="73">
        <v>0.82</v>
      </c>
      <c r="Q1688" s="48" t="s">
        <v>3228</v>
      </c>
      <c r="R1688" s="87">
        <v>535.20565449201001</v>
      </c>
      <c r="S1688" s="87">
        <v>100</v>
      </c>
      <c r="T1688" s="87">
        <v>1.5968916416168</v>
      </c>
      <c r="U1688" s="87">
        <v>1.7348283529282</v>
      </c>
      <c r="V1688" s="87">
        <v>1.6472380798056001</v>
      </c>
      <c r="W1688" s="87">
        <f>+(S1688/100)*R1688</f>
        <v>535.20565449201001</v>
      </c>
      <c r="Z1688" t="e">
        <v>#N/A</v>
      </c>
      <c r="AA1688" t="e">
        <v>#N/A</v>
      </c>
    </row>
    <row r="1689" spans="1:27">
      <c r="A1689" s="52" t="s">
        <v>3053</v>
      </c>
      <c r="B1689" s="52" t="s">
        <v>15</v>
      </c>
      <c r="C1689" s="52">
        <v>10055589</v>
      </c>
      <c r="D1689" s="52" t="s">
        <v>3054</v>
      </c>
      <c r="E1689" s="80">
        <f>+IF(F1689="x",1,0)+IF(G1689="x",0.25,0)+IF(H1689="x",1,0)+IF(I1689="x",0.3,0)</f>
        <v>2.25</v>
      </c>
      <c r="F1689" s="80" t="s">
        <v>3212</v>
      </c>
      <c r="G1689" s="80" t="s">
        <v>3212</v>
      </c>
      <c r="H1689" s="80" t="s">
        <v>3212</v>
      </c>
      <c r="I1689" s="85"/>
      <c r="J1689" s="48"/>
      <c r="K1689" s="48"/>
      <c r="L1689" s="89">
        <f>+L$5*E1689</f>
        <v>2687.2479711451756</v>
      </c>
      <c r="M1689" s="89">
        <f>+M$5*E1689</f>
        <v>762.95795085662758</v>
      </c>
      <c r="N1689" s="89">
        <f>+L1689+M1689</f>
        <v>3450.2059220018032</v>
      </c>
      <c r="O1689" s="89">
        <f>+O$5*E1689</f>
        <v>38147.897542831379</v>
      </c>
      <c r="P1689" s="73">
        <v>0.82</v>
      </c>
      <c r="Q1689" s="48" t="s">
        <v>3228</v>
      </c>
      <c r="R1689" s="87">
        <v>535.19619549845004</v>
      </c>
      <c r="S1689" s="87">
        <v>100</v>
      </c>
      <c r="T1689" s="87">
        <v>1.5760749578476001</v>
      </c>
      <c r="U1689" s="87">
        <v>1.6658599376678001</v>
      </c>
      <c r="V1689" s="87">
        <v>1.605682634308</v>
      </c>
      <c r="W1689" s="87">
        <f>+(S1689/100)*R1689</f>
        <v>535.19619549845004</v>
      </c>
      <c r="Z1689" t="e">
        <v>#N/A</v>
      </c>
      <c r="AA1689" t="e">
        <v>#N/A</v>
      </c>
    </row>
    <row r="1690" spans="1:27">
      <c r="A1690" s="52" t="s">
        <v>3057</v>
      </c>
      <c r="B1690" s="52" t="s">
        <v>15</v>
      </c>
      <c r="C1690" s="52">
        <v>10055591</v>
      </c>
      <c r="D1690" s="52" t="s">
        <v>3058</v>
      </c>
      <c r="E1690" s="80">
        <f>+IF(F1690="x",1,0)+IF(G1690="x",0.25,0)+IF(H1690="x",1,0)+IF(I1690="x",0.3,0)</f>
        <v>2.25</v>
      </c>
      <c r="F1690" s="80" t="s">
        <v>3212</v>
      </c>
      <c r="G1690" s="80" t="s">
        <v>3212</v>
      </c>
      <c r="H1690" s="80" t="s">
        <v>3212</v>
      </c>
      <c r="I1690" s="85"/>
      <c r="J1690" s="48"/>
      <c r="K1690" s="48"/>
      <c r="L1690" s="89">
        <f>+L$5*E1690</f>
        <v>2687.2479711451756</v>
      </c>
      <c r="M1690" s="89">
        <f>+M$5*E1690</f>
        <v>762.95795085662758</v>
      </c>
      <c r="N1690" s="89">
        <f>+L1690+M1690</f>
        <v>3450.2059220018032</v>
      </c>
      <c r="O1690" s="89">
        <f>+O$5*E1690</f>
        <v>38147.897542831379</v>
      </c>
      <c r="P1690" s="73">
        <v>0.97399999999999998</v>
      </c>
      <c r="Q1690" s="48" t="s">
        <v>3228</v>
      </c>
      <c r="R1690" s="87">
        <v>1403.7213065039</v>
      </c>
      <c r="S1690" s="87">
        <v>100</v>
      </c>
      <c r="T1690" s="87">
        <v>1.585431933403</v>
      </c>
      <c r="U1690" s="87">
        <v>1.9866261482239</v>
      </c>
      <c r="V1690" s="87">
        <v>1.7077963147527999</v>
      </c>
      <c r="W1690" s="87">
        <f>+(S1690/100)*R1690</f>
        <v>1403.7213065039</v>
      </c>
      <c r="Z1690" t="e">
        <v>#N/A</v>
      </c>
      <c r="AA1690" t="e">
        <v>#N/A</v>
      </c>
    </row>
    <row r="1691" spans="1:27">
      <c r="A1691" s="56" t="s">
        <v>1651</v>
      </c>
      <c r="B1691" s="56" t="s">
        <v>15</v>
      </c>
      <c r="C1691" s="56">
        <v>9428439</v>
      </c>
      <c r="D1691" s="56" t="s">
        <v>1650</v>
      </c>
      <c r="E1691" s="126">
        <f>1+K1691</f>
        <v>2.283821698448905</v>
      </c>
      <c r="F1691" s="80" t="s">
        <v>3214</v>
      </c>
      <c r="G1691" s="85"/>
      <c r="H1691" s="85"/>
      <c r="I1691" s="85"/>
      <c r="J1691" s="48"/>
      <c r="K1691" s="48">
        <f>0.75*(W1691/5000)</f>
        <v>1.283821698448905</v>
      </c>
      <c r="L1691" s="89">
        <f>+L$5*E1691</f>
        <v>2727.6423224951773</v>
      </c>
      <c r="M1691" s="89">
        <f>+M$5*E1691</f>
        <v>774.42663252021305</v>
      </c>
      <c r="N1691" s="89">
        <f>+L1691+M1691</f>
        <v>3502.0689550153902</v>
      </c>
      <c r="O1691" s="89">
        <f>+O$5*E1691</f>
        <v>38721.331626010651</v>
      </c>
      <c r="P1691" s="72"/>
      <c r="Q1691" s="48"/>
      <c r="R1691" s="87">
        <v>8558.8113229888004</v>
      </c>
      <c r="S1691" s="87">
        <v>100</v>
      </c>
      <c r="T1691" s="87">
        <v>1.2300764322280999</v>
      </c>
      <c r="U1691" s="87">
        <v>2.1702964305878001</v>
      </c>
      <c r="V1691" s="87">
        <v>1.7373938236116999</v>
      </c>
      <c r="W1691" s="87">
        <v>8558.8113229927003</v>
      </c>
      <c r="Z1691" t="e">
        <v>#N/A</v>
      </c>
      <c r="AA1691" t="e">
        <v>#N/A</v>
      </c>
    </row>
    <row r="1692" spans="1:27">
      <c r="A1692" s="49" t="s">
        <v>1649</v>
      </c>
      <c r="B1692" s="55" t="s">
        <v>15</v>
      </c>
      <c r="C1692" s="49">
        <v>9428439</v>
      </c>
      <c r="D1692" s="49" t="s">
        <v>1650</v>
      </c>
      <c r="E1692" s="80">
        <f>+IF(F1692="x",1,0)+IF(G1692="x",0.25,0)+IF(H1692="x",1,0)+IF(I1692="x",0.3,0)+J1692</f>
        <v>1.800441800240425</v>
      </c>
      <c r="F1692" s="80" t="s">
        <v>3212</v>
      </c>
      <c r="G1692" s="85" t="s">
        <v>3213</v>
      </c>
      <c r="H1692" s="85"/>
      <c r="I1692" s="85"/>
      <c r="J1692" s="48">
        <f>0.75*(W1692/10000)</f>
        <v>0.80044180024042499</v>
      </c>
      <c r="K1692" s="48"/>
      <c r="L1692" s="89">
        <f>+L$5*E1692</f>
        <v>2150.3260332715777</v>
      </c>
      <c r="M1692" s="89">
        <f>+M$5*E1692</f>
        <v>610.51617179913433</v>
      </c>
      <c r="N1692" s="89">
        <f>+L1692+M1692</f>
        <v>2760.8422050707122</v>
      </c>
      <c r="O1692" s="89">
        <f>+O$5*E1692</f>
        <v>30525.808589956716</v>
      </c>
      <c r="P1692" s="72"/>
      <c r="Q1692" s="48"/>
      <c r="R1692" s="87">
        <v>10672.557336541</v>
      </c>
      <c r="S1692" s="87">
        <v>100</v>
      </c>
      <c r="T1692" s="87">
        <v>0.79366219043732</v>
      </c>
      <c r="U1692" s="87">
        <v>2.4827568531035999</v>
      </c>
      <c r="V1692" s="87">
        <v>1.5495298454636</v>
      </c>
      <c r="W1692" s="87">
        <v>10672.557336538999</v>
      </c>
      <c r="Z1692" t="e">
        <v>#N/A</v>
      </c>
      <c r="AA1692" t="e">
        <v>#N/A</v>
      </c>
    </row>
    <row r="1693" spans="1:27">
      <c r="A1693" s="56" t="s">
        <v>3156</v>
      </c>
      <c r="B1693" s="56" t="s">
        <v>15</v>
      </c>
      <c r="C1693" s="56">
        <v>100041739</v>
      </c>
      <c r="D1693" s="56" t="s">
        <v>3157</v>
      </c>
      <c r="E1693" s="80">
        <f>+IF(F1693="x",1,0)+IF(G1693="x",0.25,0)+IF(H1693="x",1,0)+IF(I1693="x",0.3,0)+K1693</f>
        <v>1.3900999999999999</v>
      </c>
      <c r="F1693" s="85" t="s">
        <v>3212</v>
      </c>
      <c r="G1693" s="85" t="s">
        <v>3212</v>
      </c>
      <c r="H1693" s="85"/>
      <c r="I1693" s="85"/>
      <c r="J1693" s="81" t="s">
        <v>3213</v>
      </c>
      <c r="K1693" s="48">
        <v>0.1401</v>
      </c>
      <c r="L1693" s="89">
        <f>+L$5*E1693</f>
        <v>1660.2415131950704</v>
      </c>
      <c r="M1693" s="89">
        <f>+M$5*E1693</f>
        <v>471.37237666035463</v>
      </c>
      <c r="N1693" s="89">
        <f>+L1693+M1693</f>
        <v>2131.613889855425</v>
      </c>
      <c r="O1693" s="89">
        <f>+O$5*E1693</f>
        <v>23568.618833017732</v>
      </c>
      <c r="P1693" s="72"/>
      <c r="Q1693" s="48"/>
      <c r="R1693" s="87">
        <v>2819.3334074954</v>
      </c>
      <c r="S1693" s="87">
        <v>100</v>
      </c>
      <c r="T1693" s="87">
        <v>0.75812661647796997</v>
      </c>
      <c r="U1693" s="87">
        <v>1.6371581554412999</v>
      </c>
      <c r="V1693" s="87">
        <v>1.0777029097463</v>
      </c>
      <c r="W1693" s="87">
        <v>2819.3334074951999</v>
      </c>
      <c r="Z1693" t="e">
        <v>#N/A</v>
      </c>
      <c r="AA1693" t="e">
        <v>#N/A</v>
      </c>
    </row>
    <row r="1694" spans="1:27">
      <c r="A1694" s="50" t="s">
        <v>1321</v>
      </c>
      <c r="B1694" s="50" t="s">
        <v>15</v>
      </c>
      <c r="C1694" s="50">
        <v>9862153</v>
      </c>
      <c r="D1694" s="50" t="s">
        <v>2951</v>
      </c>
      <c r="E1694" s="80">
        <f>+IF(F1694="x",1,0)+IF(G1694="x",0.25,0)+IF(H1694="x",1,0)+IF(I1694="x",0.3,0)+J1694</f>
        <v>3.0322948608507501</v>
      </c>
      <c r="F1694" s="85" t="s">
        <v>3212</v>
      </c>
      <c r="G1694" s="85" t="s">
        <v>3213</v>
      </c>
      <c r="H1694" s="80" t="s">
        <v>3212</v>
      </c>
      <c r="I1694" s="85"/>
      <c r="J1694" s="48">
        <f>0.75*(W1694/5000)</f>
        <v>1.0322948608507498</v>
      </c>
      <c r="K1694" s="48"/>
      <c r="L1694" s="89">
        <f>+L$5*E1694</f>
        <v>3621.5680945489426</v>
      </c>
      <c r="M1694" s="89">
        <f>+M$5*E1694</f>
        <v>1028.2282104123426</v>
      </c>
      <c r="N1694" s="89">
        <f>+L1694+M1694</f>
        <v>4649.7963049612854</v>
      </c>
      <c r="O1694" s="89">
        <f>+O$5*E1694</f>
        <v>51411.41052061713</v>
      </c>
      <c r="P1694" s="73">
        <v>1.3740000000000001</v>
      </c>
      <c r="Q1694" s="48" t="s">
        <v>3228</v>
      </c>
      <c r="R1694" s="87">
        <v>6881.9657390049997</v>
      </c>
      <c r="S1694" s="87">
        <v>100</v>
      </c>
      <c r="T1694" s="87">
        <v>0.64752489328384</v>
      </c>
      <c r="U1694" s="87">
        <v>1.2184065580368</v>
      </c>
      <c r="V1694" s="87">
        <v>0.97364030405073998</v>
      </c>
      <c r="W1694" s="87">
        <f>+(S1694/100)*R1694</f>
        <v>6881.9657390049997</v>
      </c>
      <c r="Z1694" t="e">
        <v>#N/A</v>
      </c>
      <c r="AA1694" t="e">
        <v>#N/A</v>
      </c>
    </row>
    <row r="1695" spans="1:27">
      <c r="A1695" s="50" t="s">
        <v>3086</v>
      </c>
      <c r="B1695" s="50" t="s">
        <v>15</v>
      </c>
      <c r="C1695" s="50">
        <v>100011112</v>
      </c>
      <c r="D1695" s="50" t="s">
        <v>3087</v>
      </c>
      <c r="E1695" s="80">
        <f>+IF(F1695="x",1,0)+IF(G1695="x",0.25,0)+IF(H1695="x",1,0)+IF(I1695="x",0.3,0)+J1695</f>
        <v>3.0097404289231848</v>
      </c>
      <c r="F1695" s="80" t="s">
        <v>3212</v>
      </c>
      <c r="G1695" s="80" t="s">
        <v>3213</v>
      </c>
      <c r="H1695" s="80" t="s">
        <v>3212</v>
      </c>
      <c r="I1695" s="85"/>
      <c r="J1695" s="48">
        <f>0.75*(W1695/5000)</f>
        <v>1.0097404289231848</v>
      </c>
      <c r="K1695" s="48"/>
      <c r="L1695" s="89">
        <f>+L$5*E1695</f>
        <v>3594.6306050210842</v>
      </c>
      <c r="M1695" s="89">
        <f>+M$5*E1695</f>
        <v>1020.5801734495913</v>
      </c>
      <c r="N1695" s="89">
        <f>+L1695+M1695</f>
        <v>4615.210778470675</v>
      </c>
      <c r="O1695" s="89">
        <f>+O$5*E1695</f>
        <v>51029.008672479569</v>
      </c>
      <c r="P1695" s="73">
        <v>1.663</v>
      </c>
      <c r="Q1695" s="48" t="s">
        <v>3228</v>
      </c>
      <c r="R1695" s="87">
        <v>6731.6028594878999</v>
      </c>
      <c r="S1695" s="87">
        <v>100</v>
      </c>
      <c r="T1695" s="87">
        <v>0.61398690938949996</v>
      </c>
      <c r="U1695" s="87">
        <v>1.2166192531586</v>
      </c>
      <c r="V1695" s="87">
        <v>0.84761483669281001</v>
      </c>
      <c r="W1695" s="87">
        <f>+(S1695/100)*R1695</f>
        <v>6731.6028594878999</v>
      </c>
      <c r="Z1695" t="e">
        <v>#N/A</v>
      </c>
      <c r="AA1695" t="e">
        <v>#N/A</v>
      </c>
    </row>
    <row r="1696" spans="1:27">
      <c r="A1696" s="52" t="s">
        <v>2701</v>
      </c>
      <c r="B1696" s="52" t="s">
        <v>15</v>
      </c>
      <c r="C1696" s="52">
        <v>5444964</v>
      </c>
      <c r="D1696" s="52" t="s">
        <v>2702</v>
      </c>
      <c r="E1696" s="80">
        <f>+IF(F1696="x",1,0)+IF(G1696="x",0.25,0)+IF(H1696="x",1,0)+IF(I1696="x",0.3,0)</f>
        <v>2.5499999999999998</v>
      </c>
      <c r="F1696" s="85" t="s">
        <v>3212</v>
      </c>
      <c r="G1696" s="85" t="s">
        <v>3212</v>
      </c>
      <c r="H1696" s="80" t="s">
        <v>3212</v>
      </c>
      <c r="I1696" s="80" t="s">
        <v>3212</v>
      </c>
      <c r="J1696" s="48"/>
      <c r="K1696" s="48"/>
      <c r="L1696" s="89">
        <f>+L$5*E1696</f>
        <v>3045.5477006311989</v>
      </c>
      <c r="M1696" s="89">
        <f>+M$5*E1696</f>
        <v>864.68567763751116</v>
      </c>
      <c r="N1696" s="89">
        <f>+L1696+M1696</f>
        <v>3910.2333782687101</v>
      </c>
      <c r="O1696" s="89">
        <f>+O$5*E1696</f>
        <v>43234.283881875563</v>
      </c>
      <c r="P1696" s="73">
        <v>1.4530000000000001</v>
      </c>
      <c r="Q1696" s="48">
        <v>0.68500000000000005</v>
      </c>
      <c r="R1696" s="87">
        <v>1064.8566500024999</v>
      </c>
      <c r="S1696" s="87">
        <v>100</v>
      </c>
      <c r="T1696" s="87">
        <v>0.81984072923660001</v>
      </c>
      <c r="U1696" s="87">
        <v>1.3348958492278999</v>
      </c>
      <c r="V1696" s="87">
        <v>1.0988122773847</v>
      </c>
      <c r="W1696" s="87">
        <f>+(S1696/100)*R1696</f>
        <v>1064.8566500024999</v>
      </c>
      <c r="Z1696" t="e">
        <v>#N/A</v>
      </c>
      <c r="AA1696" t="e">
        <v>#N/A</v>
      </c>
    </row>
    <row r="1697" spans="1:27">
      <c r="A1697" s="56" t="s">
        <v>3160</v>
      </c>
      <c r="B1697" s="56" t="s">
        <v>15</v>
      </c>
      <c r="C1697" s="56">
        <v>100041741</v>
      </c>
      <c r="D1697" s="56" t="s">
        <v>3161</v>
      </c>
      <c r="E1697" s="80">
        <f>+IF(F1697="x",1,0)+IF(G1697="x",0.25,0)+IF(H1697="x",1,0)+IF(I1697="x",0.3,0)+K1697</f>
        <v>1.44695</v>
      </c>
      <c r="F1697" s="85" t="s">
        <v>3212</v>
      </c>
      <c r="G1697" s="85" t="s">
        <v>3212</v>
      </c>
      <c r="H1697" s="85"/>
      <c r="I1697" s="85"/>
      <c r="J1697" s="81" t="s">
        <v>3213</v>
      </c>
      <c r="K1697" s="48">
        <v>0.19695000000000001</v>
      </c>
      <c r="L1697" s="89">
        <f>+L$5*E1697</f>
        <v>1728.1393119326719</v>
      </c>
      <c r="M1697" s="89">
        <f>+M$5*E1697</f>
        <v>490.64978088533212</v>
      </c>
      <c r="N1697" s="89">
        <f>+L1697+M1697</f>
        <v>2218.7890928180041</v>
      </c>
      <c r="O1697" s="89">
        <f>+O$5*E1697</f>
        <v>24532.489044266604</v>
      </c>
      <c r="P1697" s="72"/>
      <c r="Q1697" s="48"/>
      <c r="R1697" s="87">
        <v>2756.7066399905002</v>
      </c>
      <c r="S1697" s="87">
        <v>100</v>
      </c>
      <c r="T1697" s="87">
        <v>0.76327824592589999</v>
      </c>
      <c r="U1697" s="87">
        <v>1.9741150140762</v>
      </c>
      <c r="V1697" s="87">
        <v>1.2254913596564001</v>
      </c>
      <c r="W1697" s="87">
        <v>2756.7066399887999</v>
      </c>
      <c r="Z1697" t="e">
        <v>#N/A</v>
      </c>
      <c r="AA1697" t="e">
        <v>#N/A</v>
      </c>
    </row>
    <row r="1698" spans="1:27">
      <c r="A1698" s="53" t="s">
        <v>1325</v>
      </c>
      <c r="B1698" s="53" t="s">
        <v>15</v>
      </c>
      <c r="C1698" s="53">
        <v>9862154</v>
      </c>
      <c r="D1698" s="53" t="s">
        <v>2952</v>
      </c>
      <c r="E1698" s="80">
        <f>+IF(F1698="x",1,0)+IF(G1698="x",0.25,0)+IF(H1698="x",1,0)+IF(I1698="x",0.3,0)+J1698+K1698</f>
        <v>1.25</v>
      </c>
      <c r="F1698" s="80" t="s">
        <v>3212</v>
      </c>
      <c r="G1698" s="80" t="s">
        <v>3212</v>
      </c>
      <c r="H1698" s="85"/>
      <c r="I1698" s="85"/>
      <c r="J1698" s="48"/>
      <c r="K1698" s="48"/>
      <c r="L1698" s="89">
        <f>+L$5*E1698</f>
        <v>1492.9155395250975</v>
      </c>
      <c r="M1698" s="89">
        <f>+M$5*E1698</f>
        <v>423.86552825368199</v>
      </c>
      <c r="N1698" s="89">
        <f>+L1698+M1698</f>
        <v>1916.7810677787795</v>
      </c>
      <c r="O1698" s="89">
        <f>+O$5*E1698</f>
        <v>21193.276412684099</v>
      </c>
      <c r="P1698" s="72"/>
      <c r="Q1698" s="48"/>
      <c r="R1698" s="87">
        <v>3544.8882385275001</v>
      </c>
      <c r="S1698" s="87">
        <v>100</v>
      </c>
      <c r="T1698" s="87">
        <v>0.73184293508529996</v>
      </c>
      <c r="U1698" s="87">
        <v>1.4222627878189</v>
      </c>
      <c r="V1698" s="87">
        <v>0.99956759062323997</v>
      </c>
      <c r="W1698" s="87">
        <v>3544.8882385234001</v>
      </c>
      <c r="Z1698" t="e">
        <v>#N/A</v>
      </c>
      <c r="AA1698" t="e">
        <v>#N/A</v>
      </c>
    </row>
    <row r="1699" spans="1:27">
      <c r="A1699" s="50" t="s">
        <v>2832</v>
      </c>
      <c r="B1699" s="50" t="s">
        <v>15</v>
      </c>
      <c r="C1699" s="50">
        <v>7889206</v>
      </c>
      <c r="D1699" s="50" t="s">
        <v>2833</v>
      </c>
      <c r="E1699" s="80">
        <f>+IF(F1699="x",1,0)+IF(G1699="x",0.25,0)+IF(H1699="x",1,0)+IF(I1699="x",0.3,0)+J1699</f>
        <v>3.4809913294992048</v>
      </c>
      <c r="F1699" s="85" t="s">
        <v>3212</v>
      </c>
      <c r="G1699" s="85" t="s">
        <v>3213</v>
      </c>
      <c r="H1699" s="80" t="s">
        <v>3212</v>
      </c>
      <c r="I1699" s="80" t="s">
        <v>3212</v>
      </c>
      <c r="J1699" s="48">
        <f>0.75*(W1699/5000)</f>
        <v>1.1809913294992049</v>
      </c>
      <c r="K1699" s="48"/>
      <c r="L1699" s="89">
        <f>+L$5*E1699</f>
        <v>4157.4608390091935</v>
      </c>
      <c r="M1699" s="89">
        <f>+M$5*E1699</f>
        <v>1180.3777829797339</v>
      </c>
      <c r="N1699" s="89">
        <f>+L1699+M1699</f>
        <v>5337.8386219889271</v>
      </c>
      <c r="O1699" s="89">
        <f>+O$5*E1699</f>
        <v>59018.889148986687</v>
      </c>
      <c r="P1699" s="73">
        <v>0.877</v>
      </c>
      <c r="Q1699" s="48">
        <v>-0.121</v>
      </c>
      <c r="R1699" s="87">
        <v>7873.2755299947003</v>
      </c>
      <c r="S1699" s="87">
        <v>100</v>
      </c>
      <c r="T1699" s="87">
        <v>0.68505799770355003</v>
      </c>
      <c r="U1699" s="87">
        <v>2.3479743003845002</v>
      </c>
      <c r="V1699" s="87">
        <v>1.4489480488263999</v>
      </c>
      <c r="W1699" s="87">
        <f>+(S1699/100)*R1699</f>
        <v>7873.2755299947003</v>
      </c>
      <c r="Z1699" t="e">
        <v>#N/A</v>
      </c>
      <c r="AA1699" t="e">
        <v>#N/A</v>
      </c>
    </row>
    <row r="1700" spans="1:27">
      <c r="A1700" s="50" t="s">
        <v>2883</v>
      </c>
      <c r="B1700" s="50" t="s">
        <v>8</v>
      </c>
      <c r="C1700" s="50">
        <v>9071902</v>
      </c>
      <c r="D1700" s="50" t="s">
        <v>2884</v>
      </c>
      <c r="E1700" s="80">
        <f>+IF(F1700="x",1,0)+IF(G1700="x",0.25,0)+IF(H1700="x",1,0)+IF(I1700="x",0.3,0)+J1700</f>
        <v>3.9996270917730499</v>
      </c>
      <c r="F1700" s="85" t="s">
        <v>3212</v>
      </c>
      <c r="G1700" s="85" t="s">
        <v>3213</v>
      </c>
      <c r="H1700" s="80" t="s">
        <v>3212</v>
      </c>
      <c r="I1700" s="85"/>
      <c r="J1700" s="48">
        <f>0.75*(W1700/5000)</f>
        <v>1.9996270917730499</v>
      </c>
      <c r="K1700" s="48"/>
      <c r="L1700" s="89">
        <f>+L$5*E1700</f>
        <v>4776.8843500908479</v>
      </c>
      <c r="M1700" s="89">
        <f>+M$5*E1700</f>
        <v>1356.2432400576972</v>
      </c>
      <c r="N1700" s="89">
        <f>+L1700+M1700</f>
        <v>6133.1275901485451</v>
      </c>
      <c r="O1700" s="89">
        <f>+O$5*E1700</f>
        <v>67812.16200288487</v>
      </c>
      <c r="P1700" s="73">
        <v>-0.248</v>
      </c>
      <c r="Q1700" s="48" t="s">
        <v>3228</v>
      </c>
      <c r="R1700" s="87">
        <v>13330.847278486999</v>
      </c>
      <c r="S1700" s="87">
        <v>100</v>
      </c>
      <c r="T1700" s="87">
        <v>1.6876229047775</v>
      </c>
      <c r="U1700" s="87">
        <v>2.6980729103088001</v>
      </c>
      <c r="V1700" s="87">
        <v>2.5121388574328001</v>
      </c>
      <c r="W1700" s="87">
        <f>+(S1700/100)*R1700</f>
        <v>13330.847278486999</v>
      </c>
      <c r="Z1700" t="e">
        <v>#N/A</v>
      </c>
      <c r="AA1700" t="e">
        <v>#N/A</v>
      </c>
    </row>
    <row r="1701" spans="1:27">
      <c r="A1701" s="52" t="s">
        <v>814</v>
      </c>
      <c r="B1701" s="52" t="s">
        <v>24</v>
      </c>
      <c r="C1701" s="52">
        <v>8148765</v>
      </c>
      <c r="D1701" s="52" t="s">
        <v>815</v>
      </c>
      <c r="E1701" s="80">
        <f>+IF(F1701="x",1,0)+IF(G1701="x",0.25,0)+IF(H1701="x",1,0)+IF(I1701="x",0.3,0)</f>
        <v>1.25</v>
      </c>
      <c r="F1701" s="85" t="s">
        <v>3212</v>
      </c>
      <c r="G1701" s="85" t="s">
        <v>3212</v>
      </c>
      <c r="H1701" s="85"/>
      <c r="I1701" s="85"/>
      <c r="J1701" s="48"/>
      <c r="K1701" s="48"/>
      <c r="L1701" s="89">
        <f>+L$5*E1701</f>
        <v>1492.9155395250975</v>
      </c>
      <c r="M1701" s="89">
        <f>+M$5*E1701</f>
        <v>423.86552825368199</v>
      </c>
      <c r="N1701" s="89">
        <f>+L1701+M1701</f>
        <v>1916.7810677787795</v>
      </c>
      <c r="O1701" s="89">
        <f>+O$5*E1701</f>
        <v>21193.276412684099</v>
      </c>
      <c r="P1701" s="73">
        <v>3.113</v>
      </c>
      <c r="Q1701" s="48" t="s">
        <v>3228</v>
      </c>
      <c r="R1701" s="87">
        <v>3669.2502340205001</v>
      </c>
      <c r="S1701" s="87">
        <v>100</v>
      </c>
      <c r="T1701" s="87">
        <v>5.6141953915357999E-2</v>
      </c>
      <c r="U1701" s="87">
        <v>0.99520546197891002</v>
      </c>
      <c r="V1701" s="87">
        <v>0.29087299267276001</v>
      </c>
      <c r="W1701" s="87">
        <f>+(S1701/100)*R1701</f>
        <v>3669.2502340205001</v>
      </c>
      <c r="Z1701" t="e">
        <v>#N/A</v>
      </c>
      <c r="AA1701" t="e">
        <v>#N/A</v>
      </c>
    </row>
    <row r="1702" spans="1:27">
      <c r="A1702" s="52" t="s">
        <v>1943</v>
      </c>
      <c r="B1702" s="52" t="s">
        <v>8</v>
      </c>
      <c r="C1702" s="52">
        <v>5444182</v>
      </c>
      <c r="D1702" s="52" t="s">
        <v>1944</v>
      </c>
      <c r="E1702" s="80">
        <f>+IF(F1702="x",1,0)+IF(G1702="x",0.25,0)+IF(H1702="x",1,0)+IF(I1702="x",0.3,0)</f>
        <v>2.25</v>
      </c>
      <c r="F1702" s="80" t="s">
        <v>3212</v>
      </c>
      <c r="G1702" s="80" t="s">
        <v>3212</v>
      </c>
      <c r="H1702" s="80" t="s">
        <v>3212</v>
      </c>
      <c r="I1702" s="85"/>
      <c r="J1702" s="48"/>
      <c r="K1702" s="48"/>
      <c r="L1702" s="89">
        <f>+L$5*E1702</f>
        <v>2687.2479711451756</v>
      </c>
      <c r="M1702" s="89">
        <f>+M$5*E1702</f>
        <v>762.95795085662758</v>
      </c>
      <c r="N1702" s="89">
        <f>+L1702+M1702</f>
        <v>3450.2059220018032</v>
      </c>
      <c r="O1702" s="89">
        <f>+O$5*E1702</f>
        <v>38147.897542831379</v>
      </c>
      <c r="P1702" s="73">
        <v>0.94899999999999995</v>
      </c>
      <c r="Q1702" s="48" t="s">
        <v>3228</v>
      </c>
      <c r="R1702" s="87">
        <v>1361.8472950084999</v>
      </c>
      <c r="S1702" s="87">
        <v>100</v>
      </c>
      <c r="T1702" s="87">
        <v>1.2111521959305001</v>
      </c>
      <c r="U1702" s="87">
        <v>1.7422930002213</v>
      </c>
      <c r="V1702" s="87">
        <v>1.4802767161665</v>
      </c>
      <c r="W1702" s="87">
        <f>+(S1702/100)*R1702</f>
        <v>1361.8472950084999</v>
      </c>
      <c r="Z1702" t="e">
        <v>#N/A</v>
      </c>
      <c r="AA1702" t="e">
        <v>#N/A</v>
      </c>
    </row>
    <row r="1703" spans="1:27">
      <c r="A1703" s="52" t="s">
        <v>1955</v>
      </c>
      <c r="B1703" s="52" t="s">
        <v>8</v>
      </c>
      <c r="C1703" s="52">
        <v>5444539</v>
      </c>
      <c r="D1703" s="52" t="s">
        <v>1956</v>
      </c>
      <c r="E1703" s="80">
        <f>+IF(F1703="x",1,0)+IF(G1703="x",0.25,0)+IF(H1703="x",1,0)+IF(I1703="x",0.3,0)</f>
        <v>2.25</v>
      </c>
      <c r="F1703" s="80" t="s">
        <v>3212</v>
      </c>
      <c r="G1703" s="80" t="s">
        <v>3212</v>
      </c>
      <c r="H1703" s="80" t="s">
        <v>3212</v>
      </c>
      <c r="I1703" s="85"/>
      <c r="J1703" s="48"/>
      <c r="K1703" s="48"/>
      <c r="L1703" s="89">
        <f>+L$5*E1703</f>
        <v>2687.2479711451756</v>
      </c>
      <c r="M1703" s="89">
        <f>+M$5*E1703</f>
        <v>762.95795085662758</v>
      </c>
      <c r="N1703" s="89">
        <f>+L1703+M1703</f>
        <v>3450.2059220018032</v>
      </c>
      <c r="O1703" s="89">
        <f>+O$5*E1703</f>
        <v>38147.897542831379</v>
      </c>
      <c r="P1703" s="73">
        <v>1.31</v>
      </c>
      <c r="Q1703" s="48" t="s">
        <v>3228</v>
      </c>
      <c r="R1703" s="87">
        <v>459.30373548672998</v>
      </c>
      <c r="S1703" s="87">
        <v>100</v>
      </c>
      <c r="T1703" s="87">
        <v>1.0942424535751001</v>
      </c>
      <c r="U1703" s="87">
        <v>1.3368934392928999</v>
      </c>
      <c r="V1703" s="87">
        <v>1.1957046299765</v>
      </c>
      <c r="W1703" s="87">
        <f>+(S1703/100)*R1703</f>
        <v>459.30373548672998</v>
      </c>
      <c r="Z1703" t="e">
        <v>#N/A</v>
      </c>
      <c r="AA1703" t="e">
        <v>#N/A</v>
      </c>
    </row>
    <row r="1704" spans="1:27">
      <c r="A1704" s="52" t="s">
        <v>1957</v>
      </c>
      <c r="B1704" s="52" t="s">
        <v>8</v>
      </c>
      <c r="C1704" s="52">
        <v>5444538</v>
      </c>
      <c r="D1704" s="52" t="s">
        <v>1958</v>
      </c>
      <c r="E1704" s="80">
        <f>+IF(F1704="x",1,0)+IF(G1704="x",0.25,0)+IF(H1704="x",1,0)+IF(I1704="x",0.3,0)</f>
        <v>2.25</v>
      </c>
      <c r="F1704" s="80" t="s">
        <v>3212</v>
      </c>
      <c r="G1704" s="80" t="s">
        <v>3212</v>
      </c>
      <c r="H1704" s="80" t="s">
        <v>3212</v>
      </c>
      <c r="I1704" s="85"/>
      <c r="J1704" s="48"/>
      <c r="K1704" s="48"/>
      <c r="L1704" s="89">
        <f>+L$5*E1704</f>
        <v>2687.2479711451756</v>
      </c>
      <c r="M1704" s="89">
        <f>+M$5*E1704</f>
        <v>762.95795085662758</v>
      </c>
      <c r="N1704" s="89">
        <f>+L1704+M1704</f>
        <v>3450.2059220018032</v>
      </c>
      <c r="O1704" s="89">
        <f>+O$5*E1704</f>
        <v>38147.897542831379</v>
      </c>
      <c r="P1704" s="73">
        <v>1.327</v>
      </c>
      <c r="Q1704" s="48" t="s">
        <v>3228</v>
      </c>
      <c r="R1704" s="87">
        <v>309.60159999640001</v>
      </c>
      <c r="S1704" s="87">
        <v>100</v>
      </c>
      <c r="T1704" s="87">
        <v>1.0763695240021001</v>
      </c>
      <c r="U1704" s="87">
        <v>1.3041964769362999</v>
      </c>
      <c r="V1704" s="87">
        <v>1.1548267895321001</v>
      </c>
      <c r="W1704" s="87">
        <f>+(S1704/100)*R1704</f>
        <v>309.60159999640001</v>
      </c>
      <c r="Z1704" t="e">
        <v>#N/A</v>
      </c>
      <c r="AA1704" t="e">
        <v>#N/A</v>
      </c>
    </row>
    <row r="1705" spans="1:27">
      <c r="A1705" s="52" t="s">
        <v>1959</v>
      </c>
      <c r="B1705" s="52" t="s">
        <v>8</v>
      </c>
      <c r="C1705" s="52">
        <v>5444537</v>
      </c>
      <c r="D1705" s="52" t="s">
        <v>1960</v>
      </c>
      <c r="E1705" s="80">
        <f>+IF(F1705="x",1,0)+IF(G1705="x",0.25,0)+IF(H1705="x",1,0)+IF(I1705="x",0.3,0)</f>
        <v>2.25</v>
      </c>
      <c r="F1705" s="80" t="s">
        <v>3212</v>
      </c>
      <c r="G1705" s="80" t="s">
        <v>3212</v>
      </c>
      <c r="H1705" s="80" t="s">
        <v>3212</v>
      </c>
      <c r="I1705" s="85"/>
      <c r="J1705" s="48"/>
      <c r="K1705" s="48"/>
      <c r="L1705" s="89">
        <f>+L$5*E1705</f>
        <v>2687.2479711451756</v>
      </c>
      <c r="M1705" s="89">
        <f>+M$5*E1705</f>
        <v>762.95795085662758</v>
      </c>
      <c r="N1705" s="89">
        <f>+L1705+M1705</f>
        <v>3450.2059220018032</v>
      </c>
      <c r="O1705" s="89">
        <f>+O$5*E1705</f>
        <v>38147.897542831379</v>
      </c>
      <c r="P1705" s="73">
        <v>1.329</v>
      </c>
      <c r="Q1705" s="48" t="s">
        <v>3228</v>
      </c>
      <c r="R1705" s="87">
        <v>309.65681300427002</v>
      </c>
      <c r="S1705" s="87">
        <v>100</v>
      </c>
      <c r="T1705" s="87">
        <v>1.0741616487503001</v>
      </c>
      <c r="U1705" s="87">
        <v>1.2825387716293</v>
      </c>
      <c r="V1705" s="87">
        <v>1.1356803673617999</v>
      </c>
      <c r="W1705" s="87">
        <f>+(S1705/100)*R1705</f>
        <v>309.65681300427002</v>
      </c>
      <c r="Z1705" t="e">
        <v>#N/A</v>
      </c>
      <c r="AA1705" t="e">
        <v>#N/A</v>
      </c>
    </row>
    <row r="1706" spans="1:27">
      <c r="A1706" s="52" t="s">
        <v>1961</v>
      </c>
      <c r="B1706" s="52" t="s">
        <v>8</v>
      </c>
      <c r="C1706" s="52">
        <v>5444536</v>
      </c>
      <c r="D1706" s="52" t="s">
        <v>1962</v>
      </c>
      <c r="E1706" s="80">
        <f>+IF(F1706="x",1,0)+IF(G1706="x",0.25,0)+IF(H1706="x",1,0)+IF(I1706="x",0.3,0)</f>
        <v>2.25</v>
      </c>
      <c r="F1706" s="80" t="s">
        <v>3212</v>
      </c>
      <c r="G1706" s="80" t="s">
        <v>3212</v>
      </c>
      <c r="H1706" s="80" t="s">
        <v>3212</v>
      </c>
      <c r="I1706" s="85"/>
      <c r="J1706" s="48"/>
      <c r="K1706" s="48"/>
      <c r="L1706" s="89">
        <f>+L$5*E1706</f>
        <v>2687.2479711451756</v>
      </c>
      <c r="M1706" s="89">
        <f>+M$5*E1706</f>
        <v>762.95795085662758</v>
      </c>
      <c r="N1706" s="89">
        <f>+L1706+M1706</f>
        <v>3450.2059220018032</v>
      </c>
      <c r="O1706" s="89">
        <f>+O$5*E1706</f>
        <v>38147.897542831379</v>
      </c>
      <c r="P1706" s="73">
        <v>1.3360000000000001</v>
      </c>
      <c r="Q1706" s="48" t="s">
        <v>3228</v>
      </c>
      <c r="R1706" s="87">
        <v>375.80031849258</v>
      </c>
      <c r="S1706" s="87">
        <v>100</v>
      </c>
      <c r="T1706" s="87">
        <v>1.0326334238052</v>
      </c>
      <c r="U1706" s="87">
        <v>1.2825387716293</v>
      </c>
      <c r="V1706" s="87">
        <v>1.1254930834132</v>
      </c>
      <c r="W1706" s="87">
        <f>+(S1706/100)*R1706</f>
        <v>375.80031849258</v>
      </c>
      <c r="Z1706" t="e">
        <v>#N/A</v>
      </c>
      <c r="AA1706" t="e">
        <v>#N/A</v>
      </c>
    </row>
    <row r="1707" spans="1:27">
      <c r="A1707" s="52" t="s">
        <v>1945</v>
      </c>
      <c r="B1707" s="52" t="s">
        <v>8</v>
      </c>
      <c r="C1707" s="52">
        <v>5444544</v>
      </c>
      <c r="D1707" s="52" t="s">
        <v>1946</v>
      </c>
      <c r="E1707" s="80">
        <f>+IF(F1707="x",1,0)+IF(G1707="x",0.25,0)+IF(H1707="x",1,0)+IF(I1707="x",0.3,0)</f>
        <v>2.25</v>
      </c>
      <c r="F1707" s="80" t="s">
        <v>3212</v>
      </c>
      <c r="G1707" s="80" t="s">
        <v>3212</v>
      </c>
      <c r="H1707" s="80" t="s">
        <v>3212</v>
      </c>
      <c r="I1707" s="85"/>
      <c r="J1707" s="48"/>
      <c r="K1707" s="48"/>
      <c r="L1707" s="89">
        <f>+L$5*E1707</f>
        <v>2687.2479711451756</v>
      </c>
      <c r="M1707" s="89">
        <f>+M$5*E1707</f>
        <v>762.95795085662758</v>
      </c>
      <c r="N1707" s="89">
        <f>+L1707+M1707</f>
        <v>3450.2059220018032</v>
      </c>
      <c r="O1707" s="89">
        <f>+O$5*E1707</f>
        <v>38147.897542831379</v>
      </c>
      <c r="P1707" s="73">
        <v>1.1919999999999999</v>
      </c>
      <c r="Q1707" s="48" t="s">
        <v>3228</v>
      </c>
      <c r="R1707" s="87">
        <v>497.62007200081001</v>
      </c>
      <c r="S1707" s="87">
        <v>100</v>
      </c>
      <c r="T1707" s="87">
        <v>1.2669787406921</v>
      </c>
      <c r="U1707" s="87">
        <v>1.4935441017151001</v>
      </c>
      <c r="V1707" s="87">
        <v>1.3533781098712001</v>
      </c>
      <c r="W1707" s="87">
        <f>+(S1707/100)*R1707</f>
        <v>497.62007200081001</v>
      </c>
      <c r="Z1707" t="e">
        <v>#N/A</v>
      </c>
      <c r="AA1707" t="e">
        <v>#N/A</v>
      </c>
    </row>
    <row r="1708" spans="1:27">
      <c r="A1708" s="52" t="s">
        <v>1947</v>
      </c>
      <c r="B1708" s="52" t="s">
        <v>8</v>
      </c>
      <c r="C1708" s="52">
        <v>5444181</v>
      </c>
      <c r="D1708" s="52" t="s">
        <v>1948</v>
      </c>
      <c r="E1708" s="80">
        <f>+IF(F1708="x",1,0)+IF(G1708="x",0.25,0)+IF(H1708="x",1,0)+IF(I1708="x",0.3,0)</f>
        <v>2.25</v>
      </c>
      <c r="F1708" s="80" t="s">
        <v>3212</v>
      </c>
      <c r="G1708" s="80" t="s">
        <v>3212</v>
      </c>
      <c r="H1708" s="80" t="s">
        <v>3212</v>
      </c>
      <c r="I1708" s="85"/>
      <c r="J1708" s="48"/>
      <c r="K1708" s="48"/>
      <c r="L1708" s="89">
        <f>+L$5*E1708</f>
        <v>2687.2479711451756</v>
      </c>
      <c r="M1708" s="89">
        <f>+M$5*E1708</f>
        <v>762.95795085662758</v>
      </c>
      <c r="N1708" s="89">
        <f>+L1708+M1708</f>
        <v>3450.2059220018032</v>
      </c>
      <c r="O1708" s="89">
        <f>+O$5*E1708</f>
        <v>38147.897542831379</v>
      </c>
      <c r="P1708" s="73">
        <v>0.91300000000000003</v>
      </c>
      <c r="Q1708" s="48" t="s">
        <v>3228</v>
      </c>
      <c r="R1708" s="87">
        <v>1055.6015714948001</v>
      </c>
      <c r="S1708" s="87">
        <v>100</v>
      </c>
      <c r="T1708" s="87">
        <v>1.2709739208221</v>
      </c>
      <c r="U1708" s="87">
        <v>1.5368596315384</v>
      </c>
      <c r="V1708" s="87">
        <v>1.4115988816086</v>
      </c>
      <c r="W1708" s="87">
        <f>+(S1708/100)*R1708</f>
        <v>1055.6015714948001</v>
      </c>
      <c r="Z1708" t="e">
        <v>#N/A</v>
      </c>
      <c r="AA1708" t="e">
        <v>#N/A</v>
      </c>
    </row>
    <row r="1709" spans="1:27">
      <c r="A1709" s="52" t="s">
        <v>1949</v>
      </c>
      <c r="B1709" s="52" t="s">
        <v>8</v>
      </c>
      <c r="C1709" s="52">
        <v>5444543</v>
      </c>
      <c r="D1709" s="52" t="s">
        <v>1950</v>
      </c>
      <c r="E1709" s="80">
        <f>+IF(F1709="x",1,0)+IF(G1709="x",0.25,0)+IF(H1709="x",1,0)+IF(I1709="x",0.3,0)</f>
        <v>2.25</v>
      </c>
      <c r="F1709" s="80" t="s">
        <v>3212</v>
      </c>
      <c r="G1709" s="80" t="s">
        <v>3212</v>
      </c>
      <c r="H1709" s="80" t="s">
        <v>3212</v>
      </c>
      <c r="I1709" s="85"/>
      <c r="J1709" s="48"/>
      <c r="K1709" s="48"/>
      <c r="L1709" s="89">
        <f>+L$5*E1709</f>
        <v>2687.2479711451756</v>
      </c>
      <c r="M1709" s="89">
        <f>+M$5*E1709</f>
        <v>762.95795085662758</v>
      </c>
      <c r="N1709" s="89">
        <f>+L1709+M1709</f>
        <v>3450.2059220018032</v>
      </c>
      <c r="O1709" s="89">
        <f>+O$5*E1709</f>
        <v>38147.897542831379</v>
      </c>
      <c r="P1709" s="73">
        <v>1.2</v>
      </c>
      <c r="Q1709" s="48" t="s">
        <v>3228</v>
      </c>
      <c r="R1709" s="87">
        <v>309.03853901182998</v>
      </c>
      <c r="S1709" s="87">
        <v>100</v>
      </c>
      <c r="T1709" s="87">
        <v>1.2640349864960001</v>
      </c>
      <c r="U1709" s="87">
        <v>1.4655783176421999</v>
      </c>
      <c r="V1709" s="87">
        <v>1.3197293849217999</v>
      </c>
      <c r="W1709" s="87">
        <f>+(S1709/100)*R1709</f>
        <v>309.03853901182998</v>
      </c>
      <c r="Z1709" t="e">
        <v>#N/A</v>
      </c>
      <c r="AA1709" t="e">
        <v>#N/A</v>
      </c>
    </row>
    <row r="1710" spans="1:27">
      <c r="A1710" s="52" t="s">
        <v>1951</v>
      </c>
      <c r="B1710" s="52" t="s">
        <v>8</v>
      </c>
      <c r="C1710" s="52">
        <v>5444542</v>
      </c>
      <c r="D1710" s="52" t="s">
        <v>1952</v>
      </c>
      <c r="E1710" s="80">
        <f>+IF(F1710="x",1,0)+IF(G1710="x",0.25,0)+IF(H1710="x",1,0)+IF(I1710="x",0.3,0)</f>
        <v>2.25</v>
      </c>
      <c r="F1710" s="80" t="s">
        <v>3212</v>
      </c>
      <c r="G1710" s="80" t="s">
        <v>3212</v>
      </c>
      <c r="H1710" s="80" t="s">
        <v>3212</v>
      </c>
      <c r="I1710" s="85"/>
      <c r="J1710" s="48"/>
      <c r="K1710" s="48"/>
      <c r="L1710" s="89">
        <f>+L$5*E1710</f>
        <v>2687.2479711451756</v>
      </c>
      <c r="M1710" s="89">
        <f>+M$5*E1710</f>
        <v>762.95795085662758</v>
      </c>
      <c r="N1710" s="89">
        <f>+L1710+M1710</f>
        <v>3450.2059220018032</v>
      </c>
      <c r="O1710" s="89">
        <f>+O$5*E1710</f>
        <v>38147.897542831379</v>
      </c>
      <c r="P1710" s="73">
        <v>1.2130000000000001</v>
      </c>
      <c r="Q1710" s="48" t="s">
        <v>3228</v>
      </c>
      <c r="R1710" s="87">
        <v>309.45251848869998</v>
      </c>
      <c r="S1710" s="87">
        <v>100</v>
      </c>
      <c r="T1710" s="87">
        <v>1.2538369894028001</v>
      </c>
      <c r="U1710" s="87">
        <v>1.4416075944900999</v>
      </c>
      <c r="V1710" s="87">
        <v>1.3046140946724001</v>
      </c>
      <c r="W1710" s="87">
        <f>+(S1710/100)*R1710</f>
        <v>309.45251848869998</v>
      </c>
      <c r="Z1710" t="e">
        <v>#N/A</v>
      </c>
      <c r="AA1710" t="e">
        <v>#N/A</v>
      </c>
    </row>
    <row r="1711" spans="1:27">
      <c r="A1711" s="52" t="s">
        <v>1604</v>
      </c>
      <c r="B1711" s="52" t="s">
        <v>8</v>
      </c>
      <c r="C1711" s="52">
        <v>5444482</v>
      </c>
      <c r="D1711" s="52" t="s">
        <v>1605</v>
      </c>
      <c r="E1711" s="80">
        <f>+IF(F1711="x",1,0)+IF(G1711="x",0.25,0)+IF(H1711="x",1,0)+IF(I1711="x",0.3,0)</f>
        <v>2.25</v>
      </c>
      <c r="F1711" s="80" t="s">
        <v>3212</v>
      </c>
      <c r="G1711" s="80" t="s">
        <v>3212</v>
      </c>
      <c r="H1711" s="80" t="s">
        <v>3212</v>
      </c>
      <c r="I1711" s="85"/>
      <c r="J1711" s="48"/>
      <c r="K1711" s="48"/>
      <c r="L1711" s="89">
        <f>+L$5*E1711</f>
        <v>2687.2479711451756</v>
      </c>
      <c r="M1711" s="89">
        <f>+M$5*E1711</f>
        <v>762.95795085662758</v>
      </c>
      <c r="N1711" s="89">
        <f>+L1711+M1711</f>
        <v>3450.2059220018032</v>
      </c>
      <c r="O1711" s="89">
        <f>+O$5*E1711</f>
        <v>38147.897542831379</v>
      </c>
      <c r="P1711" s="73">
        <v>1.3740000000000001</v>
      </c>
      <c r="Q1711" s="48" t="s">
        <v>3228</v>
      </c>
      <c r="R1711" s="87">
        <v>2478.8813375064001</v>
      </c>
      <c r="S1711" s="87">
        <v>100</v>
      </c>
      <c r="T1711" s="87">
        <v>0.73825615644455</v>
      </c>
      <c r="U1711" s="87">
        <v>1.3347907066344999</v>
      </c>
      <c r="V1711" s="87">
        <v>1.0532035746595001</v>
      </c>
      <c r="W1711" s="87">
        <f>+(S1711/100)*R1711</f>
        <v>2478.8813375064001</v>
      </c>
      <c r="Z1711" t="e">
        <v>#N/A</v>
      </c>
      <c r="AA1711" t="e">
        <v>#N/A</v>
      </c>
    </row>
    <row r="1712" spans="1:27">
      <c r="A1712" s="52" t="s">
        <v>1953</v>
      </c>
      <c r="B1712" s="52" t="s">
        <v>8</v>
      </c>
      <c r="C1712" s="52">
        <v>5444541</v>
      </c>
      <c r="D1712" s="52" t="s">
        <v>1954</v>
      </c>
      <c r="E1712" s="80">
        <f>+IF(F1712="x",1,0)+IF(G1712="x",0.25,0)+IF(H1712="x",1,0)+IF(I1712="x",0.3,0)</f>
        <v>2.25</v>
      </c>
      <c r="F1712" s="80" t="s">
        <v>3212</v>
      </c>
      <c r="G1712" s="80" t="s">
        <v>3212</v>
      </c>
      <c r="H1712" s="80" t="s">
        <v>3212</v>
      </c>
      <c r="I1712" s="85"/>
      <c r="J1712" s="48"/>
      <c r="K1712" s="48"/>
      <c r="L1712" s="89">
        <f>+L$5*E1712</f>
        <v>2687.2479711451756</v>
      </c>
      <c r="M1712" s="89">
        <f>+M$5*E1712</f>
        <v>762.95795085662758</v>
      </c>
      <c r="N1712" s="89">
        <f>+L1712+M1712</f>
        <v>3450.2059220018032</v>
      </c>
      <c r="O1712" s="89">
        <f>+O$5*E1712</f>
        <v>38147.897542831379</v>
      </c>
      <c r="P1712" s="73">
        <v>1.198</v>
      </c>
      <c r="Q1712" s="48" t="s">
        <v>3228</v>
      </c>
      <c r="R1712" s="87">
        <v>469.30522601438997</v>
      </c>
      <c r="S1712" s="87">
        <v>100</v>
      </c>
      <c r="T1712" s="87">
        <v>1.1775090694427</v>
      </c>
      <c r="U1712" s="87">
        <v>1.3955585956573</v>
      </c>
      <c r="V1712" s="87">
        <v>1.2622918828328</v>
      </c>
      <c r="W1712" s="87">
        <f>+(S1712/100)*R1712</f>
        <v>469.30522601438997</v>
      </c>
      <c r="Z1712" t="e">
        <v>#N/A</v>
      </c>
      <c r="AA1712" t="e">
        <v>#N/A</v>
      </c>
    </row>
    <row r="1713" spans="1:27">
      <c r="A1713" s="51" t="s">
        <v>1963</v>
      </c>
      <c r="B1713" s="51" t="s">
        <v>24</v>
      </c>
      <c r="C1713" s="51">
        <v>5443439</v>
      </c>
      <c r="D1713" s="51" t="s">
        <v>1964</v>
      </c>
      <c r="E1713" s="80">
        <f>+IF(F1713="x",1,0)+IF(G1713="x",0.25,0)+IF(H1713="x",1,0)+IF(I1713="x",0.3,0)</f>
        <v>1</v>
      </c>
      <c r="F1713" s="85" t="s">
        <v>3212</v>
      </c>
      <c r="G1713" s="85"/>
      <c r="H1713" s="85"/>
      <c r="I1713" s="85"/>
      <c r="J1713" s="48"/>
      <c r="K1713" s="48"/>
      <c r="L1713" s="89">
        <f>+L$5*E1713</f>
        <v>1194.3324316200781</v>
      </c>
      <c r="M1713" s="89">
        <f>+M$5*E1713</f>
        <v>339.09242260294559</v>
      </c>
      <c r="N1713" s="89">
        <f>+L1713+M1713</f>
        <v>1533.4248542230237</v>
      </c>
      <c r="O1713" s="89">
        <f>+O$5*E1713</f>
        <v>16954.621130147279</v>
      </c>
      <c r="P1713" s="73" t="e">
        <v>#N/A</v>
      </c>
      <c r="Q1713" s="48" t="e">
        <v>#N/A</v>
      </c>
      <c r="R1713" s="87">
        <v>1125.2221444887</v>
      </c>
      <c r="S1713" s="87">
        <v>0</v>
      </c>
      <c r="T1713" s="87">
        <v>0</v>
      </c>
      <c r="U1713" s="87">
        <v>0</v>
      </c>
      <c r="V1713" s="87">
        <v>0</v>
      </c>
      <c r="W1713" s="87">
        <f>+(S1713/100)*R1713</f>
        <v>0</v>
      </c>
      <c r="Z1713" t="e">
        <v>#N/A</v>
      </c>
      <c r="AA1713" t="e">
        <v>#N/A</v>
      </c>
    </row>
    <row r="1714" spans="1:27">
      <c r="A1714" s="51" t="s">
        <v>1979</v>
      </c>
      <c r="B1714" s="51" t="s">
        <v>8</v>
      </c>
      <c r="C1714" s="51">
        <v>5443741</v>
      </c>
      <c r="D1714" s="51" t="s">
        <v>1980</v>
      </c>
      <c r="E1714" s="80">
        <f>+IF(F1714="x",1,0)+IF(G1714="x",0.25,0)+IF(H1714="x",1,0)+IF(I1714="x",0.3,0)</f>
        <v>1</v>
      </c>
      <c r="F1714" s="85" t="s">
        <v>3212</v>
      </c>
      <c r="G1714" s="85"/>
      <c r="H1714" s="85"/>
      <c r="I1714" s="85"/>
      <c r="J1714" s="48"/>
      <c r="K1714" s="48"/>
      <c r="L1714" s="89">
        <f>+L$5*E1714</f>
        <v>1194.3324316200781</v>
      </c>
      <c r="M1714" s="89">
        <f>+M$5*E1714</f>
        <v>339.09242260294559</v>
      </c>
      <c r="N1714" s="89">
        <f>+L1714+M1714</f>
        <v>1533.4248542230237</v>
      </c>
      <c r="O1714" s="89">
        <f>+O$5*E1714</f>
        <v>16954.621130147279</v>
      </c>
      <c r="P1714" s="73" t="e">
        <v>#N/A</v>
      </c>
      <c r="Q1714" s="48" t="e">
        <v>#N/A</v>
      </c>
      <c r="R1714" s="87">
        <v>734.20800899640994</v>
      </c>
      <c r="S1714" s="87">
        <v>0</v>
      </c>
      <c r="T1714" s="87">
        <v>0</v>
      </c>
      <c r="U1714" s="87">
        <v>0</v>
      </c>
      <c r="V1714" s="87">
        <v>0</v>
      </c>
      <c r="W1714" s="87">
        <f>+(S1714/100)*R1714</f>
        <v>0</v>
      </c>
      <c r="Z1714" t="e">
        <v>#N/A</v>
      </c>
      <c r="AA1714" t="e">
        <v>#N/A</v>
      </c>
    </row>
    <row r="1715" spans="1:27">
      <c r="A1715" s="51" t="s">
        <v>1981</v>
      </c>
      <c r="B1715" s="51" t="s">
        <v>8</v>
      </c>
      <c r="C1715" s="51">
        <v>5443739</v>
      </c>
      <c r="D1715" s="51" t="s">
        <v>1982</v>
      </c>
      <c r="E1715" s="80">
        <f>+IF(F1715="x",1,0)+IF(G1715="x",0.25,0)+IF(H1715="x",1,0)+IF(I1715="x",0.3,0)</f>
        <v>1</v>
      </c>
      <c r="F1715" s="85" t="s">
        <v>3212</v>
      </c>
      <c r="G1715" s="85"/>
      <c r="H1715" s="85"/>
      <c r="I1715" s="85"/>
      <c r="J1715" s="48"/>
      <c r="K1715" s="48"/>
      <c r="L1715" s="89">
        <f>+L$5*E1715</f>
        <v>1194.3324316200781</v>
      </c>
      <c r="M1715" s="89">
        <f>+M$5*E1715</f>
        <v>339.09242260294559</v>
      </c>
      <c r="N1715" s="89">
        <f>+L1715+M1715</f>
        <v>1533.4248542230237</v>
      </c>
      <c r="O1715" s="89">
        <f>+O$5*E1715</f>
        <v>16954.621130147279</v>
      </c>
      <c r="P1715" s="73" t="e">
        <v>#N/A</v>
      </c>
      <c r="Q1715" s="48" t="e">
        <v>#N/A</v>
      </c>
      <c r="R1715" s="87">
        <v>583.03325199605001</v>
      </c>
      <c r="S1715" s="87">
        <v>0</v>
      </c>
      <c r="T1715" s="87">
        <v>0</v>
      </c>
      <c r="U1715" s="87">
        <v>0</v>
      </c>
      <c r="V1715" s="87">
        <v>0</v>
      </c>
      <c r="W1715" s="87">
        <f>+(S1715/100)*R1715</f>
        <v>0</v>
      </c>
      <c r="Z1715" t="e">
        <v>#N/A</v>
      </c>
      <c r="AA1715" t="e">
        <v>#N/A</v>
      </c>
    </row>
    <row r="1716" spans="1:27">
      <c r="A1716" s="51" t="s">
        <v>1983</v>
      </c>
      <c r="B1716" s="51" t="s">
        <v>8</v>
      </c>
      <c r="C1716" s="51">
        <v>5443746</v>
      </c>
      <c r="D1716" s="51" t="s">
        <v>1984</v>
      </c>
      <c r="E1716" s="80">
        <f>+IF(F1716="x",1,0)+IF(G1716="x",0.25,0)+IF(H1716="x",1,0)+IF(I1716="x",0.3,0)</f>
        <v>1</v>
      </c>
      <c r="F1716" s="85" t="s">
        <v>3212</v>
      </c>
      <c r="G1716" s="85"/>
      <c r="H1716" s="85"/>
      <c r="I1716" s="85"/>
      <c r="J1716" s="48"/>
      <c r="K1716" s="48"/>
      <c r="L1716" s="89">
        <f>+L$5*E1716</f>
        <v>1194.3324316200781</v>
      </c>
      <c r="M1716" s="89">
        <f>+M$5*E1716</f>
        <v>339.09242260294559</v>
      </c>
      <c r="N1716" s="89">
        <f>+L1716+M1716</f>
        <v>1533.4248542230237</v>
      </c>
      <c r="O1716" s="89">
        <f>+O$5*E1716</f>
        <v>16954.621130147279</v>
      </c>
      <c r="P1716" s="73" t="e">
        <v>#N/A</v>
      </c>
      <c r="Q1716" s="48" t="e">
        <v>#N/A</v>
      </c>
      <c r="R1716" s="87">
        <v>938.56359001211001</v>
      </c>
      <c r="S1716" s="87">
        <v>0</v>
      </c>
      <c r="T1716" s="87">
        <v>0</v>
      </c>
      <c r="U1716" s="87">
        <v>0</v>
      </c>
      <c r="V1716" s="87">
        <v>0</v>
      </c>
      <c r="W1716" s="87">
        <f>+(S1716/100)*R1716</f>
        <v>0</v>
      </c>
      <c r="Z1716" t="e">
        <v>#N/A</v>
      </c>
      <c r="AA1716" t="e">
        <v>#N/A</v>
      </c>
    </row>
    <row r="1717" spans="1:27">
      <c r="A1717" s="51" t="s">
        <v>1985</v>
      </c>
      <c r="B1717" s="51" t="s">
        <v>8</v>
      </c>
      <c r="C1717" s="51">
        <v>5443719</v>
      </c>
      <c r="D1717" s="51" t="s">
        <v>1986</v>
      </c>
      <c r="E1717" s="80">
        <f>+IF(F1717="x",1,0)+IF(G1717="x",0.25,0)+IF(H1717="x",1,0)+IF(I1717="x",0.3,0)</f>
        <v>1</v>
      </c>
      <c r="F1717" s="85" t="s">
        <v>3212</v>
      </c>
      <c r="G1717" s="85"/>
      <c r="H1717" s="85"/>
      <c r="I1717" s="85"/>
      <c r="J1717" s="48"/>
      <c r="K1717" s="48"/>
      <c r="L1717" s="89">
        <f>+L$5*E1717</f>
        <v>1194.3324316200781</v>
      </c>
      <c r="M1717" s="89">
        <f>+M$5*E1717</f>
        <v>339.09242260294559</v>
      </c>
      <c r="N1717" s="89">
        <f>+L1717+M1717</f>
        <v>1533.4248542230237</v>
      </c>
      <c r="O1717" s="89">
        <f>+O$5*E1717</f>
        <v>16954.621130147279</v>
      </c>
      <c r="P1717" s="73" t="e">
        <v>#N/A</v>
      </c>
      <c r="Q1717" s="48" t="e">
        <v>#N/A</v>
      </c>
      <c r="R1717" s="87">
        <v>629.78685900639005</v>
      </c>
      <c r="S1717" s="87">
        <v>0</v>
      </c>
      <c r="T1717" s="87">
        <v>0</v>
      </c>
      <c r="U1717" s="87">
        <v>0</v>
      </c>
      <c r="V1717" s="87">
        <v>0</v>
      </c>
      <c r="W1717" s="87">
        <f>+(S1717/100)*R1717</f>
        <v>0</v>
      </c>
      <c r="Z1717" t="e">
        <v>#N/A</v>
      </c>
      <c r="AA1717" t="e">
        <v>#N/A</v>
      </c>
    </row>
    <row r="1718" spans="1:27">
      <c r="A1718" s="51" t="s">
        <v>1987</v>
      </c>
      <c r="B1718" s="51" t="s">
        <v>8</v>
      </c>
      <c r="C1718" s="51">
        <v>5443737</v>
      </c>
      <c r="D1718" s="51" t="s">
        <v>1988</v>
      </c>
      <c r="E1718" s="80">
        <f>+IF(F1718="x",1,0)+IF(G1718="x",0.25,0)+IF(H1718="x",1,0)+IF(I1718="x",0.3,0)</f>
        <v>1</v>
      </c>
      <c r="F1718" s="85" t="s">
        <v>3212</v>
      </c>
      <c r="G1718" s="85"/>
      <c r="H1718" s="85"/>
      <c r="I1718" s="85"/>
      <c r="J1718" s="48"/>
      <c r="K1718" s="48"/>
      <c r="L1718" s="89">
        <f>+L$5*E1718</f>
        <v>1194.3324316200781</v>
      </c>
      <c r="M1718" s="89">
        <f>+M$5*E1718</f>
        <v>339.09242260294559</v>
      </c>
      <c r="N1718" s="89">
        <f>+L1718+M1718</f>
        <v>1533.4248542230237</v>
      </c>
      <c r="O1718" s="89">
        <f>+O$5*E1718</f>
        <v>16954.621130147279</v>
      </c>
      <c r="P1718" s="73" t="e">
        <v>#N/A</v>
      </c>
      <c r="Q1718" s="48" t="e">
        <v>#N/A</v>
      </c>
      <c r="R1718" s="87">
        <v>568.94589150029003</v>
      </c>
      <c r="S1718" s="87">
        <v>0</v>
      </c>
      <c r="T1718" s="87">
        <v>0</v>
      </c>
      <c r="U1718" s="87">
        <v>0</v>
      </c>
      <c r="V1718" s="87">
        <v>0</v>
      </c>
      <c r="W1718" s="87">
        <f>+(S1718/100)*R1718</f>
        <v>0</v>
      </c>
      <c r="Z1718" t="e">
        <v>#N/A</v>
      </c>
      <c r="AA1718" t="e">
        <v>#N/A</v>
      </c>
    </row>
    <row r="1719" spans="1:27">
      <c r="A1719" s="51" t="s">
        <v>1989</v>
      </c>
      <c r="B1719" s="51" t="s">
        <v>8</v>
      </c>
      <c r="C1719" s="51">
        <v>5443566</v>
      </c>
      <c r="D1719" s="51" t="s">
        <v>1990</v>
      </c>
      <c r="E1719" s="80">
        <f>+IF(F1719="x",1,0)+IF(G1719="x",0.25,0)+IF(H1719="x",1,0)+IF(I1719="x",0.3,0)</f>
        <v>1</v>
      </c>
      <c r="F1719" s="85" t="s">
        <v>3212</v>
      </c>
      <c r="G1719" s="85"/>
      <c r="H1719" s="85"/>
      <c r="I1719" s="85"/>
      <c r="J1719" s="48"/>
      <c r="K1719" s="48"/>
      <c r="L1719" s="89">
        <f>+L$5*E1719</f>
        <v>1194.3324316200781</v>
      </c>
      <c r="M1719" s="89">
        <f>+M$5*E1719</f>
        <v>339.09242260294559</v>
      </c>
      <c r="N1719" s="89">
        <f>+L1719+M1719</f>
        <v>1533.4248542230237</v>
      </c>
      <c r="O1719" s="89">
        <f>+O$5*E1719</f>
        <v>16954.621130147279</v>
      </c>
      <c r="P1719" s="73" t="e">
        <v>#N/A</v>
      </c>
      <c r="Q1719" s="48" t="e">
        <v>#N/A</v>
      </c>
      <c r="R1719" s="87">
        <v>582.31206398815004</v>
      </c>
      <c r="S1719" s="87">
        <v>0</v>
      </c>
      <c r="T1719" s="87">
        <v>0</v>
      </c>
      <c r="U1719" s="87">
        <v>0</v>
      </c>
      <c r="V1719" s="87">
        <v>0</v>
      </c>
      <c r="W1719" s="87">
        <f>+(S1719/100)*R1719</f>
        <v>0</v>
      </c>
      <c r="Z1719" t="e">
        <v>#N/A</v>
      </c>
      <c r="AA1719" t="e">
        <v>#N/A</v>
      </c>
    </row>
    <row r="1720" spans="1:27">
      <c r="A1720" s="51" t="s">
        <v>1991</v>
      </c>
      <c r="B1720" s="51" t="s">
        <v>8</v>
      </c>
      <c r="C1720" s="51">
        <v>5443735</v>
      </c>
      <c r="D1720" s="51" t="s">
        <v>1992</v>
      </c>
      <c r="E1720" s="80">
        <f>+IF(F1720="x",1,0)+IF(G1720="x",0.25,0)+IF(H1720="x",1,0)+IF(I1720="x",0.3,0)</f>
        <v>1</v>
      </c>
      <c r="F1720" s="85" t="s">
        <v>3212</v>
      </c>
      <c r="G1720" s="85"/>
      <c r="H1720" s="85"/>
      <c r="I1720" s="85"/>
      <c r="J1720" s="48"/>
      <c r="K1720" s="48"/>
      <c r="L1720" s="89">
        <f>+L$5*E1720</f>
        <v>1194.3324316200781</v>
      </c>
      <c r="M1720" s="89">
        <f>+M$5*E1720</f>
        <v>339.09242260294559</v>
      </c>
      <c r="N1720" s="89">
        <f>+L1720+M1720</f>
        <v>1533.4248542230237</v>
      </c>
      <c r="O1720" s="89">
        <f>+O$5*E1720</f>
        <v>16954.621130147279</v>
      </c>
      <c r="P1720" s="73" t="e">
        <v>#N/A</v>
      </c>
      <c r="Q1720" s="48" t="e">
        <v>#N/A</v>
      </c>
      <c r="R1720" s="87">
        <v>690.43692201159001</v>
      </c>
      <c r="S1720" s="87">
        <v>0</v>
      </c>
      <c r="T1720" s="87">
        <v>0</v>
      </c>
      <c r="U1720" s="87">
        <v>0</v>
      </c>
      <c r="V1720" s="87">
        <v>0</v>
      </c>
      <c r="W1720" s="87">
        <f>+(S1720/100)*R1720</f>
        <v>0</v>
      </c>
      <c r="Z1720" t="e">
        <v>#N/A</v>
      </c>
      <c r="AA1720" t="e">
        <v>#N/A</v>
      </c>
    </row>
    <row r="1721" spans="1:27">
      <c r="A1721" s="61" t="s">
        <v>1995</v>
      </c>
      <c r="B1721" s="62" t="s">
        <v>8</v>
      </c>
      <c r="C1721" s="61">
        <v>5443579</v>
      </c>
      <c r="D1721" s="61" t="s">
        <v>1994</v>
      </c>
      <c r="E1721" s="80">
        <f>+IF(F1721="x",1,0)+IF(G1721="x",0.25,0)+IF(H1721="x",1,0)+IF(I1721="x",0.3,0)+J1721+K1721</f>
        <v>1</v>
      </c>
      <c r="F1721" s="80" t="s">
        <v>3212</v>
      </c>
      <c r="G1721" s="85"/>
      <c r="H1721" s="85"/>
      <c r="I1721" s="85"/>
      <c r="J1721" s="48"/>
      <c r="K1721" s="48"/>
      <c r="L1721" s="89">
        <f>+L$5*E1721</f>
        <v>1194.3324316200781</v>
      </c>
      <c r="M1721" s="89">
        <f>+M$5*E1721</f>
        <v>339.09242260294559</v>
      </c>
      <c r="N1721" s="89">
        <f>+L1721+M1721</f>
        <v>1533.4248542230237</v>
      </c>
      <c r="O1721" s="89">
        <f>+O$5*E1721</f>
        <v>16954.621130147279</v>
      </c>
      <c r="P1721" s="72"/>
      <c r="Q1721" s="48"/>
      <c r="R1721" s="87">
        <v>139.11271350025001</v>
      </c>
      <c r="S1721" s="87">
        <v>0</v>
      </c>
      <c r="T1721" s="87">
        <v>0</v>
      </c>
      <c r="U1721" s="87">
        <v>0</v>
      </c>
      <c r="V1721" s="87">
        <v>0</v>
      </c>
      <c r="W1721" s="87">
        <v>0</v>
      </c>
      <c r="Z1721" t="e">
        <v>#N/A</v>
      </c>
      <c r="AA1721" t="e">
        <v>#N/A</v>
      </c>
    </row>
    <row r="1722" spans="1:27">
      <c r="A1722" s="51" t="s">
        <v>1993</v>
      </c>
      <c r="B1722" s="51" t="s">
        <v>8</v>
      </c>
      <c r="C1722" s="51">
        <v>5443578</v>
      </c>
      <c r="D1722" s="51" t="s">
        <v>1994</v>
      </c>
      <c r="E1722" s="80">
        <f>+IF(F1722="x",1,0)+IF(G1722="x",0.25,0)+IF(H1722="x",1,0)+IF(I1722="x",0.3,0)</f>
        <v>1</v>
      </c>
      <c r="F1722" s="85" t="s">
        <v>3212</v>
      </c>
      <c r="G1722" s="85"/>
      <c r="H1722" s="85"/>
      <c r="I1722" s="85"/>
      <c r="J1722" s="48"/>
      <c r="K1722" s="48"/>
      <c r="L1722" s="89">
        <f>+L$5*E1722</f>
        <v>1194.3324316200781</v>
      </c>
      <c r="M1722" s="89">
        <f>+M$5*E1722</f>
        <v>339.09242260294559</v>
      </c>
      <c r="N1722" s="89">
        <f>+L1722+M1722</f>
        <v>1533.4248542230237</v>
      </c>
      <c r="O1722" s="89">
        <f>+O$5*E1722</f>
        <v>16954.621130147279</v>
      </c>
      <c r="P1722" s="73" t="e">
        <v>#N/A</v>
      </c>
      <c r="Q1722" s="48" t="e">
        <v>#N/A</v>
      </c>
      <c r="R1722" s="87">
        <v>448.18216949005</v>
      </c>
      <c r="S1722" s="87">
        <v>0</v>
      </c>
      <c r="T1722" s="87">
        <v>0</v>
      </c>
      <c r="U1722" s="87">
        <v>0</v>
      </c>
      <c r="V1722" s="87">
        <v>0</v>
      </c>
      <c r="W1722" s="87">
        <f>+(S1722/100)*R1722</f>
        <v>0</v>
      </c>
      <c r="Z1722" t="e">
        <v>#N/A</v>
      </c>
      <c r="AA1722" t="e">
        <v>#N/A</v>
      </c>
    </row>
    <row r="1723" spans="1:27">
      <c r="A1723" s="61" t="s">
        <v>1998</v>
      </c>
      <c r="B1723" s="61" t="s">
        <v>8</v>
      </c>
      <c r="C1723" s="61">
        <v>5443733</v>
      </c>
      <c r="D1723" s="61" t="s">
        <v>1997</v>
      </c>
      <c r="E1723" s="80">
        <f>+IF(F1723="x",1,0)+IF(G1723="x",0.25,0)+IF(H1723="x",1,0)+IF(I1723="x",0.3,0)+J1723+K1723</f>
        <v>1</v>
      </c>
      <c r="F1723" s="80" t="s">
        <v>3212</v>
      </c>
      <c r="G1723" s="85"/>
      <c r="H1723" s="85"/>
      <c r="I1723" s="85"/>
      <c r="J1723" s="48"/>
      <c r="K1723" s="48"/>
      <c r="L1723" s="89">
        <f>+L$5*E1723</f>
        <v>1194.3324316200781</v>
      </c>
      <c r="M1723" s="89">
        <f>+M$5*E1723</f>
        <v>339.09242260294559</v>
      </c>
      <c r="N1723" s="89">
        <f>+L1723+M1723</f>
        <v>1533.4248542230237</v>
      </c>
      <c r="O1723" s="89">
        <f>+O$5*E1723</f>
        <v>16954.621130147279</v>
      </c>
      <c r="P1723" s="72"/>
      <c r="Q1723" s="48"/>
      <c r="R1723" s="87">
        <v>169.22457599153</v>
      </c>
      <c r="S1723" s="87">
        <v>0</v>
      </c>
      <c r="T1723" s="87">
        <v>0</v>
      </c>
      <c r="U1723" s="87">
        <v>0</v>
      </c>
      <c r="V1723" s="87">
        <v>0</v>
      </c>
      <c r="W1723" s="87">
        <v>0</v>
      </c>
      <c r="Z1723" t="e">
        <v>#N/A</v>
      </c>
      <c r="AA1723" t="e">
        <v>#N/A</v>
      </c>
    </row>
    <row r="1724" spans="1:27">
      <c r="A1724" s="51" t="s">
        <v>1996</v>
      </c>
      <c r="B1724" s="51" t="s">
        <v>8</v>
      </c>
      <c r="C1724" s="51">
        <v>5443731</v>
      </c>
      <c r="D1724" s="51" t="s">
        <v>1997</v>
      </c>
      <c r="E1724" s="80">
        <f>+IF(F1724="x",1,0)+IF(G1724="x",0.25,0)+IF(H1724="x",1,0)+IF(I1724="x",0.3,0)</f>
        <v>1</v>
      </c>
      <c r="F1724" s="85" t="s">
        <v>3212</v>
      </c>
      <c r="G1724" s="85"/>
      <c r="H1724" s="85"/>
      <c r="I1724" s="85"/>
      <c r="J1724" s="48"/>
      <c r="K1724" s="48"/>
      <c r="L1724" s="89">
        <f>+L$5*E1724</f>
        <v>1194.3324316200781</v>
      </c>
      <c r="M1724" s="89">
        <f>+M$5*E1724</f>
        <v>339.09242260294559</v>
      </c>
      <c r="N1724" s="89">
        <f>+L1724+M1724</f>
        <v>1533.4248542230237</v>
      </c>
      <c r="O1724" s="89">
        <f>+O$5*E1724</f>
        <v>16954.621130147279</v>
      </c>
      <c r="P1724" s="73" t="e">
        <v>#N/A</v>
      </c>
      <c r="Q1724" s="48" t="e">
        <v>#N/A</v>
      </c>
      <c r="R1724" s="87">
        <v>542.01760448592995</v>
      </c>
      <c r="S1724" s="87">
        <v>0</v>
      </c>
      <c r="T1724" s="87">
        <v>0</v>
      </c>
      <c r="U1724" s="87">
        <v>0</v>
      </c>
      <c r="V1724" s="87">
        <v>0</v>
      </c>
      <c r="W1724" s="87">
        <f>+(S1724/100)*R1724</f>
        <v>0</v>
      </c>
      <c r="Z1724" t="e">
        <v>#N/A</v>
      </c>
      <c r="AA1724" t="e">
        <v>#N/A</v>
      </c>
    </row>
    <row r="1725" spans="1:27">
      <c r="A1725" s="51" t="s">
        <v>1965</v>
      </c>
      <c r="B1725" s="51" t="s">
        <v>24</v>
      </c>
      <c r="C1725" s="51">
        <v>5443441</v>
      </c>
      <c r="D1725" s="51" t="s">
        <v>1966</v>
      </c>
      <c r="E1725" s="80">
        <f>+IF(F1725="x",1,0)+IF(G1725="x",0.25,0)+IF(H1725="x",1,0)+IF(I1725="x",0.3,0)</f>
        <v>1</v>
      </c>
      <c r="F1725" s="85" t="s">
        <v>3212</v>
      </c>
      <c r="G1725" s="85"/>
      <c r="H1725" s="85"/>
      <c r="I1725" s="85"/>
      <c r="J1725" s="48"/>
      <c r="K1725" s="48"/>
      <c r="L1725" s="89">
        <f>+L$5*E1725</f>
        <v>1194.3324316200781</v>
      </c>
      <c r="M1725" s="89">
        <f>+M$5*E1725</f>
        <v>339.09242260294559</v>
      </c>
      <c r="N1725" s="89">
        <f>+L1725+M1725</f>
        <v>1533.4248542230237</v>
      </c>
      <c r="O1725" s="89">
        <f>+O$5*E1725</f>
        <v>16954.621130147279</v>
      </c>
      <c r="P1725" s="73" t="e">
        <v>#N/A</v>
      </c>
      <c r="Q1725" s="48" t="e">
        <v>#N/A</v>
      </c>
      <c r="R1725" s="87">
        <v>1874.9204094866</v>
      </c>
      <c r="S1725" s="87">
        <v>0</v>
      </c>
      <c r="T1725" s="87">
        <v>0</v>
      </c>
      <c r="U1725" s="87">
        <v>0</v>
      </c>
      <c r="V1725" s="87">
        <v>0</v>
      </c>
      <c r="W1725" s="87">
        <f>+(S1725/100)*R1725</f>
        <v>0</v>
      </c>
      <c r="Z1725" t="e">
        <v>#N/A</v>
      </c>
      <c r="AA1725" t="e">
        <v>#N/A</v>
      </c>
    </row>
    <row r="1726" spans="1:27">
      <c r="A1726" s="51" t="s">
        <v>1999</v>
      </c>
      <c r="B1726" s="51" t="s">
        <v>8</v>
      </c>
      <c r="C1726" s="51">
        <v>5443581</v>
      </c>
      <c r="D1726" s="51" t="s">
        <v>2000</v>
      </c>
      <c r="E1726" s="80">
        <f>+IF(F1726="x",1,0)+IF(G1726="x",0.25,0)+IF(H1726="x",1,0)+IF(I1726="x",0.3,0)</f>
        <v>1</v>
      </c>
      <c r="F1726" s="85" t="s">
        <v>3212</v>
      </c>
      <c r="G1726" s="85"/>
      <c r="H1726" s="85"/>
      <c r="I1726" s="85"/>
      <c r="J1726" s="48"/>
      <c r="K1726" s="48"/>
      <c r="L1726" s="89">
        <f>+L$5*E1726</f>
        <v>1194.3324316200781</v>
      </c>
      <c r="M1726" s="89">
        <f>+M$5*E1726</f>
        <v>339.09242260294559</v>
      </c>
      <c r="N1726" s="89">
        <f>+L1726+M1726</f>
        <v>1533.4248542230237</v>
      </c>
      <c r="O1726" s="89">
        <f>+O$5*E1726</f>
        <v>16954.621130147279</v>
      </c>
      <c r="P1726" s="73" t="e">
        <v>#N/A</v>
      </c>
      <c r="Q1726" s="48" t="e">
        <v>#N/A</v>
      </c>
      <c r="R1726" s="87">
        <v>610.05683500499003</v>
      </c>
      <c r="S1726" s="87">
        <v>0</v>
      </c>
      <c r="T1726" s="87">
        <v>0</v>
      </c>
      <c r="U1726" s="87">
        <v>0</v>
      </c>
      <c r="V1726" s="87">
        <v>0</v>
      </c>
      <c r="W1726" s="87">
        <f>+(S1726/100)*R1726</f>
        <v>0</v>
      </c>
      <c r="Z1726" t="e">
        <v>#N/A</v>
      </c>
      <c r="AA1726" t="e">
        <v>#N/A</v>
      </c>
    </row>
    <row r="1727" spans="1:27">
      <c r="A1727" s="51" t="s">
        <v>2001</v>
      </c>
      <c r="B1727" s="51" t="s">
        <v>8</v>
      </c>
      <c r="C1727" s="51">
        <v>5443730</v>
      </c>
      <c r="D1727" s="51" t="s">
        <v>2002</v>
      </c>
      <c r="E1727" s="80">
        <f>+IF(F1727="x",1,0)+IF(G1727="x",0.25,0)+IF(H1727="x",1,0)+IF(I1727="x",0.3,0)</f>
        <v>1</v>
      </c>
      <c r="F1727" s="85" t="s">
        <v>3212</v>
      </c>
      <c r="G1727" s="85"/>
      <c r="H1727" s="85"/>
      <c r="I1727" s="85"/>
      <c r="J1727" s="48"/>
      <c r="K1727" s="48"/>
      <c r="L1727" s="89">
        <f>+L$5*E1727</f>
        <v>1194.3324316200781</v>
      </c>
      <c r="M1727" s="89">
        <f>+M$5*E1727</f>
        <v>339.09242260294559</v>
      </c>
      <c r="N1727" s="89">
        <f>+L1727+M1727</f>
        <v>1533.4248542230237</v>
      </c>
      <c r="O1727" s="89">
        <f>+O$5*E1727</f>
        <v>16954.621130147279</v>
      </c>
      <c r="P1727" s="73" t="e">
        <v>#N/A</v>
      </c>
      <c r="Q1727" s="48" t="e">
        <v>#N/A</v>
      </c>
      <c r="R1727" s="87">
        <v>1092.9602810106001</v>
      </c>
      <c r="S1727" s="87">
        <v>0</v>
      </c>
      <c r="T1727" s="87">
        <v>0</v>
      </c>
      <c r="U1727" s="87">
        <v>0</v>
      </c>
      <c r="V1727" s="87">
        <v>0</v>
      </c>
      <c r="W1727" s="87">
        <f>+(S1727/100)*R1727</f>
        <v>0</v>
      </c>
      <c r="Z1727" t="e">
        <v>#N/A</v>
      </c>
      <c r="AA1727" t="e">
        <v>#N/A</v>
      </c>
    </row>
    <row r="1728" spans="1:27">
      <c r="A1728" s="51" t="s">
        <v>2003</v>
      </c>
      <c r="B1728" s="51" t="s">
        <v>8</v>
      </c>
      <c r="C1728" s="51">
        <v>5443606</v>
      </c>
      <c r="D1728" s="51" t="s">
        <v>2004</v>
      </c>
      <c r="E1728" s="80">
        <f>+IF(F1728="x",1,0)+IF(G1728="x",0.25,0)+IF(H1728="x",1,0)+IF(I1728="x",0.3,0)</f>
        <v>1</v>
      </c>
      <c r="F1728" s="85" t="s">
        <v>3212</v>
      </c>
      <c r="G1728" s="85"/>
      <c r="H1728" s="85"/>
      <c r="I1728" s="85"/>
      <c r="J1728" s="48"/>
      <c r="K1728" s="48"/>
      <c r="L1728" s="89">
        <f>+L$5*E1728</f>
        <v>1194.3324316200781</v>
      </c>
      <c r="M1728" s="89">
        <f>+M$5*E1728</f>
        <v>339.09242260294559</v>
      </c>
      <c r="N1728" s="89">
        <f>+L1728+M1728</f>
        <v>1533.4248542230237</v>
      </c>
      <c r="O1728" s="89">
        <f>+O$5*E1728</f>
        <v>16954.621130147279</v>
      </c>
      <c r="P1728" s="73" t="e">
        <v>#N/A</v>
      </c>
      <c r="Q1728" s="48" t="e">
        <v>#N/A</v>
      </c>
      <c r="R1728" s="87">
        <v>546.25337350377004</v>
      </c>
      <c r="S1728" s="87">
        <v>0</v>
      </c>
      <c r="T1728" s="87">
        <v>0</v>
      </c>
      <c r="U1728" s="87">
        <v>0</v>
      </c>
      <c r="V1728" s="87">
        <v>0</v>
      </c>
      <c r="W1728" s="87">
        <f>+(S1728/100)*R1728</f>
        <v>0</v>
      </c>
      <c r="Z1728" t="e">
        <v>#N/A</v>
      </c>
      <c r="AA1728" t="e">
        <v>#N/A</v>
      </c>
    </row>
    <row r="1729" spans="1:27">
      <c r="A1729" s="51" t="s">
        <v>2005</v>
      </c>
      <c r="B1729" s="51" t="s">
        <v>8</v>
      </c>
      <c r="C1729" s="51">
        <v>5443729</v>
      </c>
      <c r="D1729" s="51" t="s">
        <v>2006</v>
      </c>
      <c r="E1729" s="80">
        <f>+IF(F1729="x",1,0)+IF(G1729="x",0.25,0)+IF(H1729="x",1,0)+IF(I1729="x",0.3,0)</f>
        <v>1</v>
      </c>
      <c r="F1729" s="85" t="s">
        <v>3212</v>
      </c>
      <c r="G1729" s="85"/>
      <c r="H1729" s="85"/>
      <c r="I1729" s="85"/>
      <c r="J1729" s="48"/>
      <c r="K1729" s="48"/>
      <c r="L1729" s="89">
        <f>+L$5*E1729</f>
        <v>1194.3324316200781</v>
      </c>
      <c r="M1729" s="89">
        <f>+M$5*E1729</f>
        <v>339.09242260294559</v>
      </c>
      <c r="N1729" s="89">
        <f>+L1729+M1729</f>
        <v>1533.4248542230237</v>
      </c>
      <c r="O1729" s="89">
        <f>+O$5*E1729</f>
        <v>16954.621130147279</v>
      </c>
      <c r="P1729" s="73" t="e">
        <v>#N/A</v>
      </c>
      <c r="Q1729" s="48" t="e">
        <v>#N/A</v>
      </c>
      <c r="R1729" s="87">
        <v>645.19490700356005</v>
      </c>
      <c r="S1729" s="87">
        <v>0</v>
      </c>
      <c r="T1729" s="87">
        <v>0</v>
      </c>
      <c r="U1729" s="87">
        <v>0</v>
      </c>
      <c r="V1729" s="87">
        <v>0</v>
      </c>
      <c r="W1729" s="87">
        <f>+(S1729/100)*R1729</f>
        <v>0</v>
      </c>
      <c r="Z1729" t="e">
        <v>#N/A</v>
      </c>
      <c r="AA1729" t="e">
        <v>#N/A</v>
      </c>
    </row>
    <row r="1730" spans="1:27">
      <c r="A1730" s="51" t="s">
        <v>2007</v>
      </c>
      <c r="B1730" s="51" t="s">
        <v>8</v>
      </c>
      <c r="C1730" s="51">
        <v>5443582</v>
      </c>
      <c r="D1730" s="51" t="s">
        <v>2008</v>
      </c>
      <c r="E1730" s="80">
        <f>+IF(F1730="x",1,0)+IF(G1730="x",0.25,0)+IF(H1730="x",1,0)+IF(I1730="x",0.3,0)</f>
        <v>1</v>
      </c>
      <c r="F1730" s="85" t="s">
        <v>3212</v>
      </c>
      <c r="G1730" s="85"/>
      <c r="H1730" s="85"/>
      <c r="I1730" s="85"/>
      <c r="J1730" s="48"/>
      <c r="K1730" s="48"/>
      <c r="L1730" s="89">
        <f>+L$5*E1730</f>
        <v>1194.3324316200781</v>
      </c>
      <c r="M1730" s="89">
        <f>+M$5*E1730</f>
        <v>339.09242260294559</v>
      </c>
      <c r="N1730" s="89">
        <f>+L1730+M1730</f>
        <v>1533.4248542230237</v>
      </c>
      <c r="O1730" s="89">
        <f>+O$5*E1730</f>
        <v>16954.621130147279</v>
      </c>
      <c r="P1730" s="73" t="e">
        <v>#N/A</v>
      </c>
      <c r="Q1730" s="48" t="e">
        <v>#N/A</v>
      </c>
      <c r="R1730" s="87">
        <v>529.19129450075002</v>
      </c>
      <c r="S1730" s="87">
        <v>0</v>
      </c>
      <c r="T1730" s="87">
        <v>0</v>
      </c>
      <c r="U1730" s="87">
        <v>0</v>
      </c>
      <c r="V1730" s="87">
        <v>0</v>
      </c>
      <c r="W1730" s="87">
        <f>+(S1730/100)*R1730</f>
        <v>0</v>
      </c>
      <c r="Z1730" t="e">
        <v>#N/A</v>
      </c>
      <c r="AA1730" t="e">
        <v>#N/A</v>
      </c>
    </row>
    <row r="1731" spans="1:27">
      <c r="A1731" s="51" t="s">
        <v>2009</v>
      </c>
      <c r="B1731" s="51" t="s">
        <v>8</v>
      </c>
      <c r="C1731" s="51">
        <v>5443727</v>
      </c>
      <c r="D1731" s="51" t="s">
        <v>2010</v>
      </c>
      <c r="E1731" s="80">
        <f>+IF(F1731="x",1,0)+IF(G1731="x",0.25,0)+IF(H1731="x",1,0)+IF(I1731="x",0.3,0)</f>
        <v>1</v>
      </c>
      <c r="F1731" s="85" t="s">
        <v>3212</v>
      </c>
      <c r="G1731" s="85"/>
      <c r="H1731" s="85"/>
      <c r="I1731" s="85"/>
      <c r="J1731" s="48"/>
      <c r="K1731" s="48"/>
      <c r="L1731" s="89">
        <f>+L$5*E1731</f>
        <v>1194.3324316200781</v>
      </c>
      <c r="M1731" s="89">
        <f>+M$5*E1731</f>
        <v>339.09242260294559</v>
      </c>
      <c r="N1731" s="89">
        <f>+L1731+M1731</f>
        <v>1533.4248542230237</v>
      </c>
      <c r="O1731" s="89">
        <f>+O$5*E1731</f>
        <v>16954.621130147279</v>
      </c>
      <c r="P1731" s="73" t="e">
        <v>#N/A</v>
      </c>
      <c r="Q1731" s="48" t="e">
        <v>#N/A</v>
      </c>
      <c r="R1731" s="87">
        <v>662.82954048388001</v>
      </c>
      <c r="S1731" s="87">
        <v>0</v>
      </c>
      <c r="T1731" s="87">
        <v>0</v>
      </c>
      <c r="U1731" s="87">
        <v>0</v>
      </c>
      <c r="V1731" s="87">
        <v>0</v>
      </c>
      <c r="W1731" s="87">
        <f>+(S1731/100)*R1731</f>
        <v>0</v>
      </c>
      <c r="Z1731" t="e">
        <v>#N/A</v>
      </c>
      <c r="AA1731" t="e">
        <v>#N/A</v>
      </c>
    </row>
    <row r="1732" spans="1:27">
      <c r="A1732" s="51" t="s">
        <v>2011</v>
      </c>
      <c r="B1732" s="51" t="s">
        <v>8</v>
      </c>
      <c r="C1732" s="51">
        <v>5443725</v>
      </c>
      <c r="D1732" s="51" t="s">
        <v>2012</v>
      </c>
      <c r="E1732" s="80">
        <f>+IF(F1732="x",1,0)+IF(G1732="x",0.25,0)+IF(H1732="x",1,0)+IF(I1732="x",0.3,0)</f>
        <v>1</v>
      </c>
      <c r="F1732" s="85" t="s">
        <v>3212</v>
      </c>
      <c r="G1732" s="85"/>
      <c r="H1732" s="85"/>
      <c r="I1732" s="85"/>
      <c r="J1732" s="48"/>
      <c r="K1732" s="48"/>
      <c r="L1732" s="89">
        <f>+L$5*E1732</f>
        <v>1194.3324316200781</v>
      </c>
      <c r="M1732" s="89">
        <f>+M$5*E1732</f>
        <v>339.09242260294559</v>
      </c>
      <c r="N1732" s="89">
        <f>+L1732+M1732</f>
        <v>1533.4248542230237</v>
      </c>
      <c r="O1732" s="89">
        <f>+O$5*E1732</f>
        <v>16954.621130147279</v>
      </c>
      <c r="P1732" s="128" t="e">
        <v>#N/A</v>
      </c>
      <c r="Q1732" s="48" t="e">
        <v>#N/A</v>
      </c>
      <c r="R1732" s="87">
        <v>797.97319699683999</v>
      </c>
      <c r="S1732" s="87">
        <v>0</v>
      </c>
      <c r="T1732" s="87">
        <v>0</v>
      </c>
      <c r="U1732" s="87">
        <v>0</v>
      </c>
      <c r="V1732" s="87">
        <v>0</v>
      </c>
      <c r="W1732" s="87">
        <f>+(S1732/100)*R1732</f>
        <v>0</v>
      </c>
      <c r="Z1732" t="e">
        <v>#N/A</v>
      </c>
      <c r="AA1732" t="e">
        <v>#N/A</v>
      </c>
    </row>
    <row r="1733" spans="1:27">
      <c r="A1733" s="51" t="s">
        <v>483</v>
      </c>
      <c r="B1733" s="51" t="s">
        <v>8</v>
      </c>
      <c r="C1733" s="51">
        <v>5443565</v>
      </c>
      <c r="D1733" s="51" t="s">
        <v>2013</v>
      </c>
      <c r="E1733" s="80">
        <f>+IF(F1733="x",1,0)+IF(G1733="x",0.25,0)+IF(H1733="x",1,0)+IF(I1733="x",0.3,0)</f>
        <v>1</v>
      </c>
      <c r="F1733" s="85" t="s">
        <v>3212</v>
      </c>
      <c r="G1733" s="85"/>
      <c r="H1733" s="85"/>
      <c r="I1733" s="85"/>
      <c r="J1733" s="48"/>
      <c r="K1733" s="48"/>
      <c r="L1733" s="89">
        <f>+L$5*E1733</f>
        <v>1194.3324316200781</v>
      </c>
      <c r="M1733" s="89">
        <f>+M$5*E1733</f>
        <v>339.09242260294559</v>
      </c>
      <c r="N1733" s="89">
        <f>+L1733+M1733</f>
        <v>1533.4248542230237</v>
      </c>
      <c r="O1733" s="89">
        <f>+O$5*E1733</f>
        <v>16954.621130147279</v>
      </c>
      <c r="P1733" s="73" t="e">
        <v>#N/A</v>
      </c>
      <c r="Q1733" s="48" t="e">
        <v>#N/A</v>
      </c>
      <c r="R1733" s="87">
        <v>476.38848350314998</v>
      </c>
      <c r="S1733" s="87">
        <v>0</v>
      </c>
      <c r="T1733" s="87">
        <v>0</v>
      </c>
      <c r="U1733" s="87">
        <v>0</v>
      </c>
      <c r="V1733" s="87">
        <v>0</v>
      </c>
      <c r="W1733" s="87">
        <f>+(S1733/100)*R1733</f>
        <v>0</v>
      </c>
      <c r="Z1733" t="e">
        <v>#N/A</v>
      </c>
      <c r="AA1733" t="e">
        <v>#N/A</v>
      </c>
    </row>
    <row r="1734" spans="1:27">
      <c r="A1734" s="51" t="s">
        <v>1967</v>
      </c>
      <c r="B1734" s="51" t="s">
        <v>8</v>
      </c>
      <c r="C1734" s="51">
        <v>5443728</v>
      </c>
      <c r="D1734" s="51" t="s">
        <v>1968</v>
      </c>
      <c r="E1734" s="80">
        <f>+IF(F1734="x",1,0)+IF(G1734="x",0.25,0)+IF(H1734="x",1,0)+IF(I1734="x",0.3,0)</f>
        <v>1</v>
      </c>
      <c r="F1734" s="85" t="s">
        <v>3212</v>
      </c>
      <c r="G1734" s="85"/>
      <c r="H1734" s="85"/>
      <c r="I1734" s="85"/>
      <c r="J1734" s="48"/>
      <c r="K1734" s="48"/>
      <c r="L1734" s="89">
        <f>+L$5*E1734</f>
        <v>1194.3324316200781</v>
      </c>
      <c r="M1734" s="89">
        <f>+M$5*E1734</f>
        <v>339.09242260294559</v>
      </c>
      <c r="N1734" s="89">
        <f>+L1734+M1734</f>
        <v>1533.4248542230237</v>
      </c>
      <c r="O1734" s="89">
        <f>+O$5*E1734</f>
        <v>16954.621130147279</v>
      </c>
      <c r="P1734" s="73" t="e">
        <v>#N/A</v>
      </c>
      <c r="Q1734" s="48" t="e">
        <v>#N/A</v>
      </c>
      <c r="R1734" s="87">
        <v>601.89519100963003</v>
      </c>
      <c r="S1734" s="87">
        <v>0</v>
      </c>
      <c r="T1734" s="87">
        <v>0</v>
      </c>
      <c r="U1734" s="87">
        <v>0</v>
      </c>
      <c r="V1734" s="87">
        <v>0</v>
      </c>
      <c r="W1734" s="87">
        <f>+(S1734/100)*R1734</f>
        <v>0</v>
      </c>
      <c r="Z1734" t="e">
        <v>#N/A</v>
      </c>
      <c r="AA1734" t="e">
        <v>#N/A</v>
      </c>
    </row>
    <row r="1735" spans="1:27">
      <c r="A1735" s="51" t="s">
        <v>2014</v>
      </c>
      <c r="B1735" s="51" t="s">
        <v>8</v>
      </c>
      <c r="C1735" s="51">
        <v>5443568</v>
      </c>
      <c r="D1735" s="51" t="s">
        <v>2015</v>
      </c>
      <c r="E1735" s="80">
        <f>+IF(F1735="x",1,0)+IF(G1735="x",0.25,0)+IF(H1735="x",1,0)+IF(I1735="x",0.3,0)</f>
        <v>1</v>
      </c>
      <c r="F1735" s="85" t="s">
        <v>3212</v>
      </c>
      <c r="G1735" s="85"/>
      <c r="H1735" s="85"/>
      <c r="I1735" s="85"/>
      <c r="J1735" s="48"/>
      <c r="K1735" s="48"/>
      <c r="L1735" s="89">
        <f>+L$5*E1735</f>
        <v>1194.3324316200781</v>
      </c>
      <c r="M1735" s="89">
        <f>+M$5*E1735</f>
        <v>339.09242260294559</v>
      </c>
      <c r="N1735" s="89">
        <f>+L1735+M1735</f>
        <v>1533.4248542230237</v>
      </c>
      <c r="O1735" s="89">
        <f>+O$5*E1735</f>
        <v>16954.621130147279</v>
      </c>
      <c r="P1735" s="73" t="e">
        <v>#N/A</v>
      </c>
      <c r="Q1735" s="48" t="e">
        <v>#N/A</v>
      </c>
      <c r="R1735" s="87">
        <v>279.6230874986</v>
      </c>
      <c r="S1735" s="87">
        <v>0</v>
      </c>
      <c r="T1735" s="87">
        <v>0</v>
      </c>
      <c r="U1735" s="87">
        <v>0</v>
      </c>
      <c r="V1735" s="87">
        <v>0</v>
      </c>
      <c r="W1735" s="87">
        <f>+(S1735/100)*R1735</f>
        <v>0</v>
      </c>
      <c r="Z1735" t="e">
        <v>#N/A</v>
      </c>
      <c r="AA1735" t="e">
        <v>#N/A</v>
      </c>
    </row>
    <row r="1736" spans="1:27">
      <c r="A1736" s="51" t="s">
        <v>484</v>
      </c>
      <c r="B1736" s="51" t="s">
        <v>8</v>
      </c>
      <c r="C1736" s="51">
        <v>5443570</v>
      </c>
      <c r="D1736" s="51" t="s">
        <v>2016</v>
      </c>
      <c r="E1736" s="80">
        <f>+IF(F1736="x",1,0)+IF(G1736="x",0.25,0)+IF(H1736="x",1,0)+IF(I1736="x",0.3,0)</f>
        <v>1</v>
      </c>
      <c r="F1736" s="85" t="s">
        <v>3212</v>
      </c>
      <c r="G1736" s="85"/>
      <c r="H1736" s="85"/>
      <c r="I1736" s="85"/>
      <c r="J1736" s="48"/>
      <c r="K1736" s="48"/>
      <c r="L1736" s="89">
        <f>+L$5*E1736</f>
        <v>1194.3324316200781</v>
      </c>
      <c r="M1736" s="89">
        <f>+M$5*E1736</f>
        <v>339.09242260294559</v>
      </c>
      <c r="N1736" s="89">
        <f>+L1736+M1736</f>
        <v>1533.4248542230237</v>
      </c>
      <c r="O1736" s="89">
        <f>+O$5*E1736</f>
        <v>16954.621130147279</v>
      </c>
      <c r="P1736" s="73" t="e">
        <v>#N/A</v>
      </c>
      <c r="Q1736" s="48" t="e">
        <v>#N/A</v>
      </c>
      <c r="R1736" s="87">
        <v>556.36799899411005</v>
      </c>
      <c r="S1736" s="87">
        <v>0</v>
      </c>
      <c r="T1736" s="87">
        <v>0</v>
      </c>
      <c r="U1736" s="87">
        <v>0</v>
      </c>
      <c r="V1736" s="87">
        <v>0</v>
      </c>
      <c r="W1736" s="87">
        <f>+(S1736/100)*R1736</f>
        <v>0</v>
      </c>
      <c r="Z1736" t="e">
        <v>#N/A</v>
      </c>
      <c r="AA1736" t="e">
        <v>#N/A</v>
      </c>
    </row>
    <row r="1737" spans="1:27">
      <c r="A1737" s="51" t="s">
        <v>475</v>
      </c>
      <c r="B1737" s="51" t="s">
        <v>8</v>
      </c>
      <c r="C1737" s="51">
        <v>5443571</v>
      </c>
      <c r="D1737" s="51" t="s">
        <v>2017</v>
      </c>
      <c r="E1737" s="80">
        <f>+IF(F1737="x",1,0)+IF(G1737="x",0.25,0)+IF(H1737="x",1,0)+IF(I1737="x",0.3,0)</f>
        <v>1</v>
      </c>
      <c r="F1737" s="85" t="s">
        <v>3212</v>
      </c>
      <c r="G1737" s="85"/>
      <c r="H1737" s="85"/>
      <c r="I1737" s="85"/>
      <c r="J1737" s="48"/>
      <c r="K1737" s="48"/>
      <c r="L1737" s="89">
        <f>+L$5*E1737</f>
        <v>1194.3324316200781</v>
      </c>
      <c r="M1737" s="89">
        <f>+M$5*E1737</f>
        <v>339.09242260294559</v>
      </c>
      <c r="N1737" s="89">
        <f>+L1737+M1737</f>
        <v>1533.4248542230237</v>
      </c>
      <c r="O1737" s="89">
        <f>+O$5*E1737</f>
        <v>16954.621130147279</v>
      </c>
      <c r="P1737" s="73" t="e">
        <v>#N/A</v>
      </c>
      <c r="Q1737" s="48" t="e">
        <v>#N/A</v>
      </c>
      <c r="R1737" s="87">
        <v>537.43600349781002</v>
      </c>
      <c r="S1737" s="87">
        <v>0</v>
      </c>
      <c r="T1737" s="87">
        <v>0</v>
      </c>
      <c r="U1737" s="87">
        <v>0</v>
      </c>
      <c r="V1737" s="87">
        <v>0</v>
      </c>
      <c r="W1737" s="87">
        <f>+(S1737/100)*R1737</f>
        <v>0</v>
      </c>
      <c r="Z1737" t="e">
        <v>#N/A</v>
      </c>
      <c r="AA1737" t="e">
        <v>#N/A</v>
      </c>
    </row>
    <row r="1738" spans="1:27">
      <c r="A1738" s="51" t="s">
        <v>1159</v>
      </c>
      <c r="B1738" s="51" t="s">
        <v>8</v>
      </c>
      <c r="C1738" s="51">
        <v>5443572</v>
      </c>
      <c r="D1738" s="51" t="s">
        <v>2018</v>
      </c>
      <c r="E1738" s="80">
        <f>+IF(F1738="x",1,0)+IF(G1738="x",0.25,0)+IF(H1738="x",1,0)+IF(I1738="x",0.3,0)</f>
        <v>1</v>
      </c>
      <c r="F1738" s="85" t="s">
        <v>3212</v>
      </c>
      <c r="G1738" s="85"/>
      <c r="H1738" s="85"/>
      <c r="I1738" s="85"/>
      <c r="J1738" s="48"/>
      <c r="K1738" s="48"/>
      <c r="L1738" s="89">
        <f>+L$5*E1738</f>
        <v>1194.3324316200781</v>
      </c>
      <c r="M1738" s="89">
        <f>+M$5*E1738</f>
        <v>339.09242260294559</v>
      </c>
      <c r="N1738" s="89">
        <f>+L1738+M1738</f>
        <v>1533.4248542230237</v>
      </c>
      <c r="O1738" s="89">
        <f>+O$5*E1738</f>
        <v>16954.621130147279</v>
      </c>
      <c r="P1738" s="73" t="e">
        <v>#N/A</v>
      </c>
      <c r="Q1738" s="48" t="e">
        <v>#N/A</v>
      </c>
      <c r="R1738" s="87">
        <v>670.92044651862</v>
      </c>
      <c r="S1738" s="87">
        <v>0</v>
      </c>
      <c r="T1738" s="87">
        <v>0</v>
      </c>
      <c r="U1738" s="87">
        <v>0</v>
      </c>
      <c r="V1738" s="87">
        <v>0</v>
      </c>
      <c r="W1738" s="87">
        <f>+(S1738/100)*R1738</f>
        <v>0</v>
      </c>
      <c r="Z1738" t="e">
        <v>#N/A</v>
      </c>
      <c r="AA1738" t="e">
        <v>#N/A</v>
      </c>
    </row>
    <row r="1739" spans="1:27">
      <c r="A1739" s="51" t="s">
        <v>476</v>
      </c>
      <c r="B1739" s="51" t="s">
        <v>8</v>
      </c>
      <c r="C1739" s="51">
        <v>5443573</v>
      </c>
      <c r="D1739" s="51" t="s">
        <v>2019</v>
      </c>
      <c r="E1739" s="80">
        <f>+IF(F1739="x",1,0)+IF(G1739="x",0.25,0)+IF(H1739="x",1,0)+IF(I1739="x",0.3,0)</f>
        <v>1</v>
      </c>
      <c r="F1739" s="85" t="s">
        <v>3212</v>
      </c>
      <c r="G1739" s="85"/>
      <c r="H1739" s="85"/>
      <c r="I1739" s="85"/>
      <c r="J1739" s="48"/>
      <c r="K1739" s="48"/>
      <c r="L1739" s="89">
        <f>+L$5*E1739</f>
        <v>1194.3324316200781</v>
      </c>
      <c r="M1739" s="89">
        <f>+M$5*E1739</f>
        <v>339.09242260294559</v>
      </c>
      <c r="N1739" s="89">
        <f>+L1739+M1739</f>
        <v>1533.4248542230237</v>
      </c>
      <c r="O1739" s="89">
        <f>+O$5*E1739</f>
        <v>16954.621130147279</v>
      </c>
      <c r="P1739" s="73" t="e">
        <v>#N/A</v>
      </c>
      <c r="Q1739" s="48" t="e">
        <v>#N/A</v>
      </c>
      <c r="R1739" s="87">
        <v>708.06050848400002</v>
      </c>
      <c r="S1739" s="87">
        <v>0</v>
      </c>
      <c r="T1739" s="87">
        <v>0</v>
      </c>
      <c r="U1739" s="87">
        <v>0</v>
      </c>
      <c r="V1739" s="87">
        <v>0</v>
      </c>
      <c r="W1739" s="87">
        <f>+(S1739/100)*R1739</f>
        <v>0</v>
      </c>
      <c r="Z1739" t="e">
        <v>#N/A</v>
      </c>
      <c r="AA1739" t="e">
        <v>#N/A</v>
      </c>
    </row>
    <row r="1740" spans="1:27">
      <c r="A1740" s="51" t="s">
        <v>1688</v>
      </c>
      <c r="B1740" s="51" t="s">
        <v>8</v>
      </c>
      <c r="C1740" s="51">
        <v>5443721</v>
      </c>
      <c r="D1740" s="51" t="s">
        <v>1969</v>
      </c>
      <c r="E1740" s="80">
        <f>+IF(F1740="x",1,0)+IF(G1740="x",0.25,0)+IF(H1740="x",1,0)+IF(I1740="x",0.3,0)</f>
        <v>1</v>
      </c>
      <c r="F1740" s="85" t="s">
        <v>3212</v>
      </c>
      <c r="G1740" s="85"/>
      <c r="H1740" s="85"/>
      <c r="I1740" s="85"/>
      <c r="J1740" s="48"/>
      <c r="K1740" s="48"/>
      <c r="L1740" s="89">
        <f>+L$5*E1740</f>
        <v>1194.3324316200781</v>
      </c>
      <c r="M1740" s="89">
        <f>+M$5*E1740</f>
        <v>339.09242260294559</v>
      </c>
      <c r="N1740" s="89">
        <f>+L1740+M1740</f>
        <v>1533.4248542230237</v>
      </c>
      <c r="O1740" s="89">
        <f>+O$5*E1740</f>
        <v>16954.621130147279</v>
      </c>
      <c r="P1740" s="73" t="e">
        <v>#N/A</v>
      </c>
      <c r="Q1740" s="48" t="e">
        <v>#N/A</v>
      </c>
      <c r="R1740" s="87">
        <v>456.93282001455998</v>
      </c>
      <c r="S1740" s="87">
        <v>0</v>
      </c>
      <c r="T1740" s="87">
        <v>0</v>
      </c>
      <c r="U1740" s="87">
        <v>0</v>
      </c>
      <c r="V1740" s="87">
        <v>0</v>
      </c>
      <c r="W1740" s="87">
        <f>+(S1740/100)*R1740</f>
        <v>0</v>
      </c>
      <c r="Z1740" t="e">
        <v>#N/A</v>
      </c>
      <c r="AA1740" t="e">
        <v>#N/A</v>
      </c>
    </row>
    <row r="1741" spans="1:27">
      <c r="A1741" s="61" t="s">
        <v>2021</v>
      </c>
      <c r="B1741" s="62" t="s">
        <v>8</v>
      </c>
      <c r="C1741" s="61">
        <v>5443580</v>
      </c>
      <c r="D1741" s="61" t="s">
        <v>2020</v>
      </c>
      <c r="E1741" s="80">
        <f>+IF(F1741="x",1,0)+IF(G1741="x",0.25,0)+IF(H1741="x",1,0)+IF(I1741="x",0.3,0)+J1741+K1741</f>
        <v>1</v>
      </c>
      <c r="F1741" s="80" t="s">
        <v>3212</v>
      </c>
      <c r="G1741" s="85"/>
      <c r="H1741" s="85"/>
      <c r="I1741" s="85"/>
      <c r="J1741" s="48"/>
      <c r="K1741" s="48"/>
      <c r="L1741" s="89">
        <f>+L$5*E1741</f>
        <v>1194.3324316200781</v>
      </c>
      <c r="M1741" s="89">
        <f>+M$5*E1741</f>
        <v>339.09242260294559</v>
      </c>
      <c r="N1741" s="89">
        <f>+L1741+M1741</f>
        <v>1533.4248542230237</v>
      </c>
      <c r="O1741" s="89">
        <f>+O$5*E1741</f>
        <v>16954.621130147279</v>
      </c>
      <c r="P1741" s="72"/>
      <c r="Q1741" s="48"/>
      <c r="R1741" s="87">
        <v>268.66809050052001</v>
      </c>
      <c r="S1741" s="87">
        <v>0</v>
      </c>
      <c r="T1741" s="87">
        <v>0</v>
      </c>
      <c r="U1741" s="87">
        <v>0</v>
      </c>
      <c r="V1741" s="87">
        <v>0</v>
      </c>
      <c r="W1741" s="87">
        <v>0</v>
      </c>
      <c r="Z1741" t="e">
        <v>#N/A</v>
      </c>
      <c r="AA1741" t="e">
        <v>#N/A</v>
      </c>
    </row>
    <row r="1742" spans="1:27">
      <c r="A1742" s="51" t="s">
        <v>1573</v>
      </c>
      <c r="B1742" s="51" t="s">
        <v>8</v>
      </c>
      <c r="C1742" s="51">
        <v>5443575</v>
      </c>
      <c r="D1742" s="51" t="s">
        <v>2020</v>
      </c>
      <c r="E1742" s="80">
        <f>+IF(F1742="x",1,0)+IF(G1742="x",0.25,0)+IF(H1742="x",1,0)+IF(I1742="x",0.3,0)</f>
        <v>1</v>
      </c>
      <c r="F1742" s="85" t="s">
        <v>3212</v>
      </c>
      <c r="G1742" s="85"/>
      <c r="H1742" s="85"/>
      <c r="I1742" s="85"/>
      <c r="J1742" s="48"/>
      <c r="K1742" s="48"/>
      <c r="L1742" s="89">
        <f>+L$5*E1742</f>
        <v>1194.3324316200781</v>
      </c>
      <c r="M1742" s="89">
        <f>+M$5*E1742</f>
        <v>339.09242260294559</v>
      </c>
      <c r="N1742" s="89">
        <f>+L1742+M1742</f>
        <v>1533.4248542230237</v>
      </c>
      <c r="O1742" s="89">
        <f>+O$5*E1742</f>
        <v>16954.621130147279</v>
      </c>
      <c r="P1742" s="73" t="s">
        <v>3213</v>
      </c>
      <c r="Q1742" s="48" t="s">
        <v>3228</v>
      </c>
      <c r="R1742" s="87">
        <v>739.27727250277997</v>
      </c>
      <c r="S1742" s="87">
        <v>0</v>
      </c>
      <c r="T1742" s="87">
        <v>0</v>
      </c>
      <c r="U1742" s="87">
        <v>0</v>
      </c>
      <c r="V1742" s="87">
        <v>0</v>
      </c>
      <c r="W1742" s="87">
        <f>+(S1742/100)*R1742</f>
        <v>0</v>
      </c>
      <c r="Z1742" t="e">
        <v>#N/A</v>
      </c>
      <c r="AA1742" t="e">
        <v>#N/A</v>
      </c>
    </row>
    <row r="1743" spans="1:27" s="1" customFormat="1">
      <c r="A1743" s="67" t="s">
        <v>2022</v>
      </c>
      <c r="B1743" s="67" t="s">
        <v>8</v>
      </c>
      <c r="C1743" s="67">
        <v>5443576</v>
      </c>
      <c r="D1743" s="67" t="s">
        <v>2023</v>
      </c>
      <c r="E1743" s="80">
        <f>+IF(F1743="x",1,0)+IF(G1743="x",0.25,0)+IF(H1743="x",1,0)+IF(I1743="x",0.3,0)</f>
        <v>1</v>
      </c>
      <c r="F1743" s="80" t="s">
        <v>3212</v>
      </c>
      <c r="G1743" s="80"/>
      <c r="H1743" s="80"/>
      <c r="I1743" s="80"/>
      <c r="J1743" s="65"/>
      <c r="K1743" s="65"/>
      <c r="L1743" s="90">
        <f>+L$5*E1743</f>
        <v>1194.3324316200781</v>
      </c>
      <c r="M1743" s="90">
        <f>+M$5*E1743</f>
        <v>339.09242260294559</v>
      </c>
      <c r="N1743" s="90">
        <f>+L1743+M1743</f>
        <v>1533.4248542230237</v>
      </c>
      <c r="O1743" s="90">
        <f>+O$5*E1743</f>
        <v>16954.621130147279</v>
      </c>
      <c r="P1743" s="134" t="e">
        <v>#N/A</v>
      </c>
      <c r="Q1743" s="65" t="e">
        <v>#N/A</v>
      </c>
      <c r="R1743" s="88">
        <v>739.30966900348005</v>
      </c>
      <c r="S1743" s="88">
        <v>0</v>
      </c>
      <c r="T1743" s="88">
        <v>0</v>
      </c>
      <c r="U1743" s="88">
        <v>0</v>
      </c>
      <c r="V1743" s="88">
        <v>0</v>
      </c>
      <c r="W1743" s="88">
        <f>+(S1743/100)*R1743</f>
        <v>0</v>
      </c>
      <c r="Z1743" s="1" t="e">
        <v>#N/A</v>
      </c>
      <c r="AA1743" s="1" t="e">
        <v>#N/A</v>
      </c>
    </row>
    <row r="1744" spans="1:27">
      <c r="A1744" s="51" t="s">
        <v>477</v>
      </c>
      <c r="B1744" s="51" t="s">
        <v>8</v>
      </c>
      <c r="C1744" s="51">
        <v>5443577</v>
      </c>
      <c r="D1744" s="51" t="s">
        <v>2024</v>
      </c>
      <c r="E1744" s="80">
        <f>+IF(F1744="x",1,0)+IF(G1744="x",0.25,0)+IF(H1744="x",1,0)+IF(I1744="x",0.3,0)</f>
        <v>1</v>
      </c>
      <c r="F1744" s="85" t="s">
        <v>3212</v>
      </c>
      <c r="G1744" s="85"/>
      <c r="H1744" s="85"/>
      <c r="I1744" s="85"/>
      <c r="J1744" s="48"/>
      <c r="K1744" s="48"/>
      <c r="L1744" s="89">
        <f>+L$5*E1744</f>
        <v>1194.3324316200781</v>
      </c>
      <c r="M1744" s="89">
        <f>+M$5*E1744</f>
        <v>339.09242260294559</v>
      </c>
      <c r="N1744" s="89">
        <f>+L1744+M1744</f>
        <v>1533.4248542230237</v>
      </c>
      <c r="O1744" s="89">
        <f>+O$5*E1744</f>
        <v>16954.621130147279</v>
      </c>
      <c r="P1744" s="128" t="e">
        <v>#N/A</v>
      </c>
      <c r="Q1744" s="48" t="e">
        <v>#N/A</v>
      </c>
      <c r="R1744" s="87">
        <v>1183.4889360001</v>
      </c>
      <c r="S1744" s="87">
        <v>0</v>
      </c>
      <c r="T1744" s="87">
        <v>0</v>
      </c>
      <c r="U1744" s="87">
        <v>0</v>
      </c>
      <c r="V1744" s="87">
        <v>0</v>
      </c>
      <c r="W1744" s="87">
        <f>+(S1744/100)*R1744</f>
        <v>0</v>
      </c>
      <c r="Z1744" t="e">
        <v>#N/A</v>
      </c>
      <c r="AA1744" t="e">
        <v>#N/A</v>
      </c>
    </row>
    <row r="1745" spans="1:27">
      <c r="A1745" s="51" t="s">
        <v>478</v>
      </c>
      <c r="B1745" s="51" t="s">
        <v>8</v>
      </c>
      <c r="C1745" s="51">
        <v>5443583</v>
      </c>
      <c r="D1745" s="51" t="s">
        <v>2025</v>
      </c>
      <c r="E1745" s="80">
        <f>+IF(F1745="x",1,0)+IF(G1745="x",0.25,0)+IF(H1745="x",1,0)+IF(I1745="x",0.3,0)</f>
        <v>1</v>
      </c>
      <c r="F1745" s="85" t="s">
        <v>3212</v>
      </c>
      <c r="G1745" s="85"/>
      <c r="H1745" s="85"/>
      <c r="I1745" s="85"/>
      <c r="J1745" s="48"/>
      <c r="K1745" s="48"/>
      <c r="L1745" s="89">
        <f>+L$5*E1745</f>
        <v>1194.3324316200781</v>
      </c>
      <c r="M1745" s="89">
        <f>+M$5*E1745</f>
        <v>339.09242260294559</v>
      </c>
      <c r="N1745" s="89">
        <f>+L1745+M1745</f>
        <v>1533.4248542230237</v>
      </c>
      <c r="O1745" s="89">
        <f>+O$5*E1745</f>
        <v>16954.621130147279</v>
      </c>
      <c r="P1745" s="73" t="e">
        <v>#N/A</v>
      </c>
      <c r="Q1745" s="48" t="e">
        <v>#N/A</v>
      </c>
      <c r="R1745" s="87">
        <v>810.69321449682002</v>
      </c>
      <c r="S1745" s="87">
        <v>0</v>
      </c>
      <c r="T1745" s="87">
        <v>0</v>
      </c>
      <c r="U1745" s="87">
        <v>0</v>
      </c>
      <c r="V1745" s="87">
        <v>0</v>
      </c>
      <c r="W1745" s="87">
        <f>+(S1745/100)*R1745</f>
        <v>0</v>
      </c>
      <c r="Z1745" t="e">
        <v>#N/A</v>
      </c>
      <c r="AA1745" t="e">
        <v>#N/A</v>
      </c>
    </row>
    <row r="1746" spans="1:27">
      <c r="A1746" s="51" t="s">
        <v>479</v>
      </c>
      <c r="B1746" s="51" t="s">
        <v>8</v>
      </c>
      <c r="C1746" s="51">
        <v>5443584</v>
      </c>
      <c r="D1746" s="51" t="s">
        <v>2026</v>
      </c>
      <c r="E1746" s="80">
        <f>+IF(F1746="x",1,0)+IF(G1746="x",0.25,0)+IF(H1746="x",1,0)+IF(I1746="x",0.3,0)</f>
        <v>1</v>
      </c>
      <c r="F1746" s="85" t="s">
        <v>3212</v>
      </c>
      <c r="G1746" s="85"/>
      <c r="H1746" s="85"/>
      <c r="I1746" s="85"/>
      <c r="J1746" s="48"/>
      <c r="K1746" s="48"/>
      <c r="L1746" s="89">
        <f>+L$5*E1746</f>
        <v>1194.3324316200781</v>
      </c>
      <c r="M1746" s="89">
        <f>+M$5*E1746</f>
        <v>339.09242260294559</v>
      </c>
      <c r="N1746" s="89">
        <f>+L1746+M1746</f>
        <v>1533.4248542230237</v>
      </c>
      <c r="O1746" s="89">
        <f>+O$5*E1746</f>
        <v>16954.621130147279</v>
      </c>
      <c r="P1746" s="128" t="e">
        <v>#N/A</v>
      </c>
      <c r="Q1746" s="48" t="e">
        <v>#N/A</v>
      </c>
      <c r="R1746" s="87">
        <v>608.35868150119995</v>
      </c>
      <c r="S1746" s="87">
        <v>0</v>
      </c>
      <c r="T1746" s="87">
        <v>0</v>
      </c>
      <c r="U1746" s="87">
        <v>0</v>
      </c>
      <c r="V1746" s="87">
        <v>0</v>
      </c>
      <c r="W1746" s="87">
        <f>+(S1746/100)*R1746</f>
        <v>0</v>
      </c>
      <c r="Z1746" t="e">
        <v>#N/A</v>
      </c>
      <c r="AA1746" t="e">
        <v>#N/A</v>
      </c>
    </row>
    <row r="1747" spans="1:27">
      <c r="A1747" s="51" t="s">
        <v>1970</v>
      </c>
      <c r="B1747" s="51" t="s">
        <v>8</v>
      </c>
      <c r="C1747" s="51">
        <v>5443732</v>
      </c>
      <c r="D1747" s="51" t="s">
        <v>1971</v>
      </c>
      <c r="E1747" s="80">
        <f>+IF(F1747="x",1,0)+IF(G1747="x",0.25,0)+IF(H1747="x",1,0)+IF(I1747="x",0.3,0)</f>
        <v>1</v>
      </c>
      <c r="F1747" s="85" t="s">
        <v>3212</v>
      </c>
      <c r="G1747" s="85"/>
      <c r="H1747" s="85"/>
      <c r="I1747" s="85"/>
      <c r="J1747" s="48"/>
      <c r="K1747" s="48"/>
      <c r="L1747" s="89">
        <f>+L$5*E1747</f>
        <v>1194.3324316200781</v>
      </c>
      <c r="M1747" s="89">
        <f>+M$5*E1747</f>
        <v>339.09242260294559</v>
      </c>
      <c r="N1747" s="89">
        <f>+L1747+M1747</f>
        <v>1533.4248542230237</v>
      </c>
      <c r="O1747" s="89">
        <f>+O$5*E1747</f>
        <v>16954.621130147279</v>
      </c>
      <c r="P1747" s="73" t="e">
        <v>#N/A</v>
      </c>
      <c r="Q1747" s="48" t="e">
        <v>#N/A</v>
      </c>
      <c r="R1747" s="87">
        <v>671.59173950836998</v>
      </c>
      <c r="S1747" s="87">
        <v>0</v>
      </c>
      <c r="T1747" s="87">
        <v>0</v>
      </c>
      <c r="U1747" s="87">
        <v>0</v>
      </c>
      <c r="V1747" s="87">
        <v>0</v>
      </c>
      <c r="W1747" s="87">
        <f>+(S1747/100)*R1747</f>
        <v>0</v>
      </c>
      <c r="Z1747" t="e">
        <v>#N/A</v>
      </c>
      <c r="AA1747" t="e">
        <v>#N/A</v>
      </c>
    </row>
    <row r="1748" spans="1:27">
      <c r="A1748" s="51" t="s">
        <v>2027</v>
      </c>
      <c r="B1748" s="51" t="s">
        <v>8</v>
      </c>
      <c r="C1748" s="51">
        <v>5443585</v>
      </c>
      <c r="D1748" s="51" t="s">
        <v>2028</v>
      </c>
      <c r="E1748" s="80">
        <f>+IF(F1748="x",1,0)+IF(G1748="x",0.25,0)+IF(H1748="x",1,0)+IF(I1748="x",0.3,0)</f>
        <v>1</v>
      </c>
      <c r="F1748" s="85" t="s">
        <v>3212</v>
      </c>
      <c r="G1748" s="85"/>
      <c r="H1748" s="85"/>
      <c r="I1748" s="85"/>
      <c r="J1748" s="48"/>
      <c r="K1748" s="48"/>
      <c r="L1748" s="89">
        <f>+L$5*E1748</f>
        <v>1194.3324316200781</v>
      </c>
      <c r="M1748" s="89">
        <f>+M$5*E1748</f>
        <v>339.09242260294559</v>
      </c>
      <c r="N1748" s="89">
        <f>+L1748+M1748</f>
        <v>1533.4248542230237</v>
      </c>
      <c r="O1748" s="89">
        <f>+O$5*E1748</f>
        <v>16954.621130147279</v>
      </c>
      <c r="P1748" s="73" t="e">
        <v>#N/A</v>
      </c>
      <c r="Q1748" s="48" t="e">
        <v>#N/A</v>
      </c>
      <c r="R1748" s="87">
        <v>628.13934849369002</v>
      </c>
      <c r="S1748" s="87">
        <v>0</v>
      </c>
      <c r="T1748" s="87">
        <v>0</v>
      </c>
      <c r="U1748" s="87">
        <v>0</v>
      </c>
      <c r="V1748" s="87">
        <v>0</v>
      </c>
      <c r="W1748" s="87">
        <f>+(S1748/100)*R1748</f>
        <v>0</v>
      </c>
      <c r="Z1748" t="e">
        <v>#N/A</v>
      </c>
      <c r="AA1748" t="e">
        <v>#N/A</v>
      </c>
    </row>
    <row r="1749" spans="1:27">
      <c r="A1749" s="52" t="s">
        <v>2029</v>
      </c>
      <c r="B1749" s="52" t="s">
        <v>8</v>
      </c>
      <c r="C1749" s="52">
        <v>5443605</v>
      </c>
      <c r="D1749" s="52" t="s">
        <v>2030</v>
      </c>
      <c r="E1749" s="80">
        <f>+IF(F1749="x",1,0)+IF(G1749="x",0.25,0)+IF(H1749="x",1,0)+IF(I1749="x",0.3,0)</f>
        <v>1</v>
      </c>
      <c r="F1749" s="85" t="s">
        <v>3212</v>
      </c>
      <c r="G1749" s="85"/>
      <c r="H1749" s="85"/>
      <c r="I1749" s="85"/>
      <c r="J1749" s="48"/>
      <c r="K1749" s="48"/>
      <c r="L1749" s="89">
        <f>+L$5*E1749</f>
        <v>1194.3324316200781</v>
      </c>
      <c r="M1749" s="89">
        <f>+M$5*E1749</f>
        <v>339.09242260294559</v>
      </c>
      <c r="N1749" s="89">
        <f>+L1749+M1749</f>
        <v>1533.4248542230237</v>
      </c>
      <c r="O1749" s="89">
        <f>+O$5*E1749</f>
        <v>16954.621130147279</v>
      </c>
      <c r="P1749" s="73" t="e">
        <v>#N/A</v>
      </c>
      <c r="Q1749" s="48" t="e">
        <v>#N/A</v>
      </c>
      <c r="R1749" s="87">
        <v>639.13876350021997</v>
      </c>
      <c r="S1749" s="87">
        <v>5.0232000000000001</v>
      </c>
      <c r="T1749" s="87">
        <v>1.2300765141844999E-2</v>
      </c>
      <c r="U1749" s="87">
        <v>5.5195741355418999E-2</v>
      </c>
      <c r="V1749" s="87">
        <v>3.4738271031529003E-2</v>
      </c>
      <c r="W1749" s="87">
        <f>+(S1749/100)*R1749</f>
        <v>32.105218368143049</v>
      </c>
      <c r="Z1749" t="e">
        <v>#N/A</v>
      </c>
      <c r="AA1749" t="e">
        <v>#N/A</v>
      </c>
    </row>
    <row r="1750" spans="1:27">
      <c r="A1750" s="51" t="s">
        <v>1165</v>
      </c>
      <c r="B1750" s="51" t="s">
        <v>8</v>
      </c>
      <c r="C1750" s="51">
        <v>5443722</v>
      </c>
      <c r="D1750" s="51" t="s">
        <v>1972</v>
      </c>
      <c r="E1750" s="80">
        <f>+IF(F1750="x",1,0)+IF(G1750="x",0.25,0)+IF(H1750="x",1,0)+IF(I1750="x",0.3,0)</f>
        <v>1</v>
      </c>
      <c r="F1750" s="85" t="s">
        <v>3212</v>
      </c>
      <c r="G1750" s="85"/>
      <c r="H1750" s="85"/>
      <c r="I1750" s="85"/>
      <c r="J1750" s="48"/>
      <c r="K1750" s="48"/>
      <c r="L1750" s="89">
        <f>+L$5*E1750</f>
        <v>1194.3324316200781</v>
      </c>
      <c r="M1750" s="89">
        <f>+M$5*E1750</f>
        <v>339.09242260294559</v>
      </c>
      <c r="N1750" s="89">
        <f>+L1750+M1750</f>
        <v>1533.4248542230237</v>
      </c>
      <c r="O1750" s="89">
        <f>+O$5*E1750</f>
        <v>16954.621130147279</v>
      </c>
      <c r="P1750" s="73" t="e">
        <v>#N/A</v>
      </c>
      <c r="Q1750" s="48" t="e">
        <v>#N/A</v>
      </c>
      <c r="R1750" s="87">
        <v>522.69515199302998</v>
      </c>
      <c r="S1750" s="87">
        <v>0</v>
      </c>
      <c r="T1750" s="87">
        <v>0</v>
      </c>
      <c r="U1750" s="87">
        <v>0</v>
      </c>
      <c r="V1750" s="87">
        <v>0</v>
      </c>
      <c r="W1750" s="87">
        <f>+(S1750/100)*R1750</f>
        <v>0</v>
      </c>
      <c r="Z1750" t="e">
        <v>#N/A</v>
      </c>
      <c r="AA1750" t="e">
        <v>#N/A</v>
      </c>
    </row>
    <row r="1751" spans="1:27">
      <c r="A1751" s="51" t="s">
        <v>1973</v>
      </c>
      <c r="B1751" s="51" t="s">
        <v>8</v>
      </c>
      <c r="C1751" s="51">
        <v>5443734</v>
      </c>
      <c r="D1751" s="51" t="s">
        <v>1974</v>
      </c>
      <c r="E1751" s="80">
        <f>+IF(F1751="x",1,0)+IF(G1751="x",0.25,0)+IF(H1751="x",1,0)+IF(I1751="x",0.3,0)</f>
        <v>1</v>
      </c>
      <c r="F1751" s="85" t="s">
        <v>3212</v>
      </c>
      <c r="G1751" s="85"/>
      <c r="H1751" s="85"/>
      <c r="I1751" s="85"/>
      <c r="J1751" s="48"/>
      <c r="K1751" s="48"/>
      <c r="L1751" s="89">
        <f>+L$5*E1751</f>
        <v>1194.3324316200781</v>
      </c>
      <c r="M1751" s="89">
        <f>+M$5*E1751</f>
        <v>339.09242260294559</v>
      </c>
      <c r="N1751" s="89">
        <f>+L1751+M1751</f>
        <v>1533.4248542230237</v>
      </c>
      <c r="O1751" s="89">
        <f>+O$5*E1751</f>
        <v>16954.621130147279</v>
      </c>
      <c r="P1751" s="73" t="e">
        <v>#N/A</v>
      </c>
      <c r="Q1751" s="48" t="e">
        <v>#N/A</v>
      </c>
      <c r="R1751" s="87">
        <v>605.89943600428001</v>
      </c>
      <c r="S1751" s="87">
        <v>0</v>
      </c>
      <c r="T1751" s="87">
        <v>0</v>
      </c>
      <c r="U1751" s="87">
        <v>0</v>
      </c>
      <c r="V1751" s="87">
        <v>0</v>
      </c>
      <c r="W1751" s="87">
        <f>+(S1751/100)*R1751</f>
        <v>0</v>
      </c>
      <c r="Z1751" t="e">
        <v>#N/A</v>
      </c>
      <c r="AA1751" t="e">
        <v>#N/A</v>
      </c>
    </row>
    <row r="1752" spans="1:27">
      <c r="A1752" s="51" t="s">
        <v>1975</v>
      </c>
      <c r="B1752" s="51" t="s">
        <v>8</v>
      </c>
      <c r="C1752" s="51">
        <v>5443740</v>
      </c>
      <c r="D1752" s="51" t="s">
        <v>1976</v>
      </c>
      <c r="E1752" s="80">
        <f>+IF(F1752="x",1,0)+IF(G1752="x",0.25,0)+IF(H1752="x",1,0)+IF(I1752="x",0.3,0)</f>
        <v>1</v>
      </c>
      <c r="F1752" s="85" t="s">
        <v>3212</v>
      </c>
      <c r="G1752" s="85"/>
      <c r="H1752" s="85"/>
      <c r="I1752" s="85"/>
      <c r="J1752" s="48"/>
      <c r="K1752" s="48"/>
      <c r="L1752" s="89">
        <f>+L$5*E1752</f>
        <v>1194.3324316200781</v>
      </c>
      <c r="M1752" s="89">
        <f>+M$5*E1752</f>
        <v>339.09242260294559</v>
      </c>
      <c r="N1752" s="89">
        <f>+L1752+M1752</f>
        <v>1533.4248542230237</v>
      </c>
      <c r="O1752" s="89">
        <f>+O$5*E1752</f>
        <v>16954.621130147279</v>
      </c>
      <c r="P1752" s="73" t="e">
        <v>#N/A</v>
      </c>
      <c r="Q1752" s="48" t="e">
        <v>#N/A</v>
      </c>
      <c r="R1752" s="87">
        <v>609.89114599895004</v>
      </c>
      <c r="S1752" s="87">
        <v>0</v>
      </c>
      <c r="T1752" s="87">
        <v>0</v>
      </c>
      <c r="U1752" s="87">
        <v>0</v>
      </c>
      <c r="V1752" s="87">
        <v>0</v>
      </c>
      <c r="W1752" s="87">
        <f>+(S1752/100)*R1752</f>
        <v>0</v>
      </c>
      <c r="Z1752" t="e">
        <v>#N/A</v>
      </c>
      <c r="AA1752" t="e">
        <v>#N/A</v>
      </c>
    </row>
    <row r="1753" spans="1:27">
      <c r="A1753" s="51" t="s">
        <v>1977</v>
      </c>
      <c r="B1753" s="51" t="s">
        <v>8</v>
      </c>
      <c r="C1753" s="51">
        <v>5443738</v>
      </c>
      <c r="D1753" s="51" t="s">
        <v>1978</v>
      </c>
      <c r="E1753" s="80">
        <f>+IF(F1753="x",1,0)+IF(G1753="x",0.25,0)+IF(H1753="x",1,0)+IF(I1753="x",0.3,0)</f>
        <v>1</v>
      </c>
      <c r="F1753" s="85" t="s">
        <v>3212</v>
      </c>
      <c r="G1753" s="85"/>
      <c r="H1753" s="85"/>
      <c r="I1753" s="85"/>
      <c r="J1753" s="48"/>
      <c r="K1753" s="48"/>
      <c r="L1753" s="89">
        <f>+L$5*E1753</f>
        <v>1194.3324316200781</v>
      </c>
      <c r="M1753" s="89">
        <f>+M$5*E1753</f>
        <v>339.09242260294559</v>
      </c>
      <c r="N1753" s="89">
        <f>+L1753+M1753</f>
        <v>1533.4248542230237</v>
      </c>
      <c r="O1753" s="89">
        <f>+O$5*E1753</f>
        <v>16954.621130147279</v>
      </c>
      <c r="P1753" s="73" t="e">
        <v>#N/A</v>
      </c>
      <c r="Q1753" s="48" t="e">
        <v>#N/A</v>
      </c>
      <c r="R1753" s="87">
        <v>494.21740049559997</v>
      </c>
      <c r="S1753" s="87">
        <v>0</v>
      </c>
      <c r="T1753" s="87">
        <v>0</v>
      </c>
      <c r="U1753" s="87">
        <v>0</v>
      </c>
      <c r="V1753" s="87">
        <v>0</v>
      </c>
      <c r="W1753" s="87">
        <f>+(S1753/100)*R1753</f>
        <v>0</v>
      </c>
      <c r="Z1753" t="e">
        <v>#N/A</v>
      </c>
      <c r="AA1753" t="e">
        <v>#N/A</v>
      </c>
    </row>
    <row r="1754" spans="1:27">
      <c r="A1754" s="51" t="s">
        <v>2033</v>
      </c>
      <c r="B1754" s="51" t="s">
        <v>8</v>
      </c>
      <c r="C1754" s="51">
        <v>5443609</v>
      </c>
      <c r="D1754" s="51" t="s">
        <v>2034</v>
      </c>
      <c r="E1754" s="80">
        <f>+IF(F1754="x",1,0)+IF(G1754="x",0.25,0)+IF(H1754="x",1,0)+IF(I1754="x",0.3,0)</f>
        <v>1</v>
      </c>
      <c r="F1754" s="85" t="s">
        <v>3212</v>
      </c>
      <c r="G1754" s="85"/>
      <c r="H1754" s="85"/>
      <c r="I1754" s="85"/>
      <c r="J1754" s="48"/>
      <c r="K1754" s="48"/>
      <c r="L1754" s="89">
        <f>+L$5*E1754</f>
        <v>1194.3324316200781</v>
      </c>
      <c r="M1754" s="89">
        <f>+M$5*E1754</f>
        <v>339.09242260294559</v>
      </c>
      <c r="N1754" s="89">
        <f>+L1754+M1754</f>
        <v>1533.4248542230237</v>
      </c>
      <c r="O1754" s="89">
        <f>+O$5*E1754</f>
        <v>16954.621130147279</v>
      </c>
      <c r="P1754" s="73" t="e">
        <v>#N/A</v>
      </c>
      <c r="Q1754" s="48" t="e">
        <v>#N/A</v>
      </c>
      <c r="R1754" s="87">
        <v>509.25057450199</v>
      </c>
      <c r="S1754" s="87">
        <v>0</v>
      </c>
      <c r="T1754" s="87">
        <v>0</v>
      </c>
      <c r="U1754" s="87">
        <v>0</v>
      </c>
      <c r="V1754" s="87">
        <v>0</v>
      </c>
      <c r="W1754" s="87">
        <f>+(S1754/100)*R1754</f>
        <v>0</v>
      </c>
      <c r="Z1754" t="e">
        <v>#N/A</v>
      </c>
      <c r="AA1754" t="e">
        <v>#N/A</v>
      </c>
    </row>
    <row r="1755" spans="1:27" s="1" customFormat="1">
      <c r="A1755" s="64" t="s">
        <v>2043</v>
      </c>
      <c r="B1755" s="64" t="s">
        <v>8</v>
      </c>
      <c r="C1755" s="64">
        <v>5443614</v>
      </c>
      <c r="D1755" s="64" t="s">
        <v>2044</v>
      </c>
      <c r="E1755" s="80">
        <f>+IF(F1755="x",1,0)+IF(G1755="x",0.25,0)+IF(H1755="x",1,0)+IF(I1755="x",0.3,0)</f>
        <v>1.55</v>
      </c>
      <c r="F1755" s="80" t="s">
        <v>3212</v>
      </c>
      <c r="G1755" s="80" t="s">
        <v>3212</v>
      </c>
      <c r="H1755" s="80"/>
      <c r="I1755" s="80" t="s">
        <v>3212</v>
      </c>
      <c r="J1755" s="65"/>
      <c r="K1755" s="65"/>
      <c r="L1755" s="90">
        <f>+L$5*E1755</f>
        <v>1851.2152690111211</v>
      </c>
      <c r="M1755" s="90">
        <f>+M$5*E1755</f>
        <v>525.59325503456569</v>
      </c>
      <c r="N1755" s="90">
        <f>+L1755+M1755</f>
        <v>2376.8085240456867</v>
      </c>
      <c r="O1755" s="90">
        <f>+O$5*E1755</f>
        <v>26279.662751728283</v>
      </c>
      <c r="P1755" s="76">
        <v>3.0289999999999999</v>
      </c>
      <c r="Q1755" s="65">
        <v>0.71699999999999997</v>
      </c>
      <c r="R1755" s="88">
        <v>885.93719499037002</v>
      </c>
      <c r="S1755" s="88">
        <v>43.355499999999999</v>
      </c>
      <c r="T1755" s="88">
        <v>9.4621267635375001E-4</v>
      </c>
      <c r="U1755" s="88">
        <v>9.3359649181365995E-2</v>
      </c>
      <c r="V1755" s="88">
        <v>4.0814262697345997E-2</v>
      </c>
      <c r="W1755" s="88">
        <f>+(S1755/100)*R1755</f>
        <v>384.10250057404983</v>
      </c>
      <c r="Z1755" s="1">
        <v>3.0289999999999999</v>
      </c>
      <c r="AA1755" s="1">
        <v>0.71699999999999997</v>
      </c>
    </row>
    <row r="1756" spans="1:27">
      <c r="A1756" s="52" t="s">
        <v>2045</v>
      </c>
      <c r="B1756" s="52" t="s">
        <v>8</v>
      </c>
      <c r="C1756" s="52">
        <v>5443615</v>
      </c>
      <c r="D1756" s="52" t="s">
        <v>2046</v>
      </c>
      <c r="E1756" s="80">
        <f>+IF(F1756="x",1,0)+IF(G1756="x",0.25,0)+IF(H1756="x",1,0)+IF(I1756="x",0.3,0)</f>
        <v>1</v>
      </c>
      <c r="F1756" s="85" t="s">
        <v>3212</v>
      </c>
      <c r="G1756" s="85"/>
      <c r="H1756" s="85"/>
      <c r="I1756" s="85"/>
      <c r="J1756" s="48"/>
      <c r="K1756" s="48"/>
      <c r="L1756" s="89">
        <f>+L$5*E1756</f>
        <v>1194.3324316200781</v>
      </c>
      <c r="M1756" s="89">
        <f>+M$5*E1756</f>
        <v>339.09242260294559</v>
      </c>
      <c r="N1756" s="89">
        <f>+L1756+M1756</f>
        <v>1533.4248542230237</v>
      </c>
      <c r="O1756" s="89">
        <f>+O$5*E1756</f>
        <v>16954.621130147279</v>
      </c>
      <c r="P1756" s="72">
        <v>2.6739999999999999</v>
      </c>
      <c r="Q1756" s="48">
        <v>0</v>
      </c>
      <c r="R1756" s="87">
        <v>891.31652799912001</v>
      </c>
      <c r="S1756" s="87">
        <v>9.7052999999999994</v>
      </c>
      <c r="T1756" s="87">
        <v>3.0699344351888001E-2</v>
      </c>
      <c r="U1756" s="87">
        <v>0.22404213249683</v>
      </c>
      <c r="V1756" s="87">
        <v>0.10147905748869999</v>
      </c>
      <c r="W1756" s="87">
        <f>+(S1756/100)*R1756</f>
        <v>86.504942991898588</v>
      </c>
      <c r="Z1756">
        <v>2.6739999999999999</v>
      </c>
      <c r="AA1756">
        <v>0</v>
      </c>
    </row>
    <row r="1757" spans="1:27">
      <c r="A1757" s="52" t="s">
        <v>2047</v>
      </c>
      <c r="B1757" s="52" t="s">
        <v>8</v>
      </c>
      <c r="C1757" s="52">
        <v>5443616</v>
      </c>
      <c r="D1757" s="52" t="s">
        <v>2048</v>
      </c>
      <c r="E1757" s="80">
        <f>+IF(F1757="x",1,0)+IF(G1757="x",0.25,0)+IF(H1757="x",1,0)+IF(I1757="x",0.3,0)</f>
        <v>1.25</v>
      </c>
      <c r="F1757" s="80" t="s">
        <v>3212</v>
      </c>
      <c r="G1757" s="80" t="s">
        <v>3212</v>
      </c>
      <c r="H1757" s="85"/>
      <c r="I1757" s="85"/>
      <c r="J1757" s="48"/>
      <c r="K1757" s="48"/>
      <c r="L1757" s="89">
        <f>+L$5*E1757</f>
        <v>1492.9155395250975</v>
      </c>
      <c r="M1757" s="89">
        <f>+M$5*E1757</f>
        <v>423.86552825368199</v>
      </c>
      <c r="N1757" s="89">
        <f>+L1757+M1757</f>
        <v>1916.7810677787795</v>
      </c>
      <c r="O1757" s="89">
        <f>+O$5*E1757</f>
        <v>21193.276412684099</v>
      </c>
      <c r="P1757" s="73">
        <v>2.5499999999999998</v>
      </c>
      <c r="Q1757" s="48" t="s">
        <v>3228</v>
      </c>
      <c r="R1757" s="87">
        <v>1001.5997274911</v>
      </c>
      <c r="S1757" s="87">
        <v>80.676299999999998</v>
      </c>
      <c r="T1757" s="87">
        <v>3.3643119037150997E-2</v>
      </c>
      <c r="U1757" s="87">
        <v>0.67422908544539994</v>
      </c>
      <c r="V1757" s="87">
        <v>0.24136353815617001</v>
      </c>
      <c r="W1757" s="87">
        <f>+(S1757/100)*R1757</f>
        <v>808.05360094990226</v>
      </c>
      <c r="Z1757" t="e">
        <v>#N/A</v>
      </c>
      <c r="AA1757" t="e">
        <v>#N/A</v>
      </c>
    </row>
    <row r="1758" spans="1:27">
      <c r="A1758" s="52" t="s">
        <v>2035</v>
      </c>
      <c r="B1758" s="52" t="s">
        <v>8</v>
      </c>
      <c r="C1758" s="52">
        <v>5443610</v>
      </c>
      <c r="D1758" s="52" t="s">
        <v>2036</v>
      </c>
      <c r="E1758" s="80">
        <f>+IF(F1758="x",1,0)+IF(G1758="x",0.25,0)+IF(H1758="x",1,0)+IF(I1758="x",0.3,0)</f>
        <v>1.25</v>
      </c>
      <c r="F1758" s="85" t="s">
        <v>3212</v>
      </c>
      <c r="G1758" s="85" t="s">
        <v>3212</v>
      </c>
      <c r="H1758" s="85"/>
      <c r="I1758" s="85"/>
      <c r="J1758" s="48"/>
      <c r="K1758" s="48"/>
      <c r="L1758" s="89">
        <f>+L$5*E1758</f>
        <v>1492.9155395250975</v>
      </c>
      <c r="M1758" s="89">
        <f>+M$5*E1758</f>
        <v>423.86552825368199</v>
      </c>
      <c r="N1758" s="89">
        <f>+L1758+M1758</f>
        <v>1916.7810677787795</v>
      </c>
      <c r="O1758" s="89">
        <f>+O$5*E1758</f>
        <v>21193.276412684099</v>
      </c>
      <c r="P1758" s="73" t="e">
        <v>#N/A</v>
      </c>
      <c r="Q1758" s="48" t="e">
        <v>#N/A</v>
      </c>
      <c r="R1758" s="87">
        <v>1185.3445400108001</v>
      </c>
      <c r="S1758" s="87">
        <v>17.749400000000001</v>
      </c>
      <c r="T1758" s="87">
        <v>3.1540423631668001E-2</v>
      </c>
      <c r="U1758" s="87">
        <v>0.24517421424388999</v>
      </c>
      <c r="V1758" s="87">
        <v>0.11133122237829</v>
      </c>
      <c r="W1758" s="87">
        <f>+(S1758/100)*R1758</f>
        <v>210.39154378467697</v>
      </c>
      <c r="Z1758" t="e">
        <v>#N/A</v>
      </c>
      <c r="AA1758" t="e">
        <v>#N/A</v>
      </c>
    </row>
    <row r="1759" spans="1:27">
      <c r="A1759" s="52" t="s">
        <v>2037</v>
      </c>
      <c r="B1759" s="52" t="s">
        <v>8</v>
      </c>
      <c r="C1759" s="52">
        <v>5443611</v>
      </c>
      <c r="D1759" s="52" t="s">
        <v>2038</v>
      </c>
      <c r="E1759" s="80">
        <f>+IF(F1759="x",1,0)+IF(G1759="x",0.25,0)+IF(H1759="x",1,0)+IF(I1759="x",0.3,0)</f>
        <v>1.25</v>
      </c>
      <c r="F1759" s="85" t="s">
        <v>3212</v>
      </c>
      <c r="G1759" s="85" t="s">
        <v>3212</v>
      </c>
      <c r="H1759" s="85"/>
      <c r="I1759" s="85"/>
      <c r="J1759" s="48"/>
      <c r="K1759" s="48"/>
      <c r="L1759" s="89">
        <f>+L$5*E1759</f>
        <v>1492.9155395250975</v>
      </c>
      <c r="M1759" s="89">
        <f>+M$5*E1759</f>
        <v>423.86552825368199</v>
      </c>
      <c r="N1759" s="89">
        <f>+L1759+M1759</f>
        <v>1916.7810677787795</v>
      </c>
      <c r="O1759" s="89">
        <f>+O$5*E1759</f>
        <v>21193.276412684099</v>
      </c>
      <c r="P1759" s="73" t="e">
        <v>#N/A</v>
      </c>
      <c r="Q1759" s="48" t="e">
        <v>#N/A</v>
      </c>
      <c r="R1759" s="87">
        <v>912.59613099169997</v>
      </c>
      <c r="S1759" s="87">
        <v>29.352399999999999</v>
      </c>
      <c r="T1759" s="87">
        <v>1.1880225501955E-2</v>
      </c>
      <c r="U1759" s="87">
        <v>0.37081024050713002</v>
      </c>
      <c r="V1759" s="87">
        <v>0.15813892422288001</v>
      </c>
      <c r="W1759" s="87">
        <f>+(S1759/100)*R1759</f>
        <v>267.86886675320773</v>
      </c>
      <c r="Z1759" t="e">
        <v>#N/A</v>
      </c>
      <c r="AA1759" t="e">
        <v>#N/A</v>
      </c>
    </row>
    <row r="1760" spans="1:27">
      <c r="A1760" s="52" t="s">
        <v>2039</v>
      </c>
      <c r="B1760" s="52" t="s">
        <v>8</v>
      </c>
      <c r="C1760" s="52">
        <v>5443612</v>
      </c>
      <c r="D1760" s="52" t="s">
        <v>2040</v>
      </c>
      <c r="E1760" s="80">
        <f>+IF(F1760="x",1,0)+IF(G1760="x",0.25,0)+IF(H1760="x",1,0)+IF(I1760="x",0.3,0)</f>
        <v>1.55</v>
      </c>
      <c r="F1760" s="80" t="s">
        <v>3212</v>
      </c>
      <c r="G1760" s="80" t="s">
        <v>3212</v>
      </c>
      <c r="H1760" s="85"/>
      <c r="I1760" s="85" t="s">
        <v>3212</v>
      </c>
      <c r="J1760" s="48"/>
      <c r="K1760" s="48"/>
      <c r="L1760" s="89">
        <f>+L$5*E1760</f>
        <v>1851.2152690111211</v>
      </c>
      <c r="M1760" s="89">
        <f>+M$5*E1760</f>
        <v>525.59325503456569</v>
      </c>
      <c r="N1760" s="89">
        <f>+L1760+M1760</f>
        <v>2376.8085240456867</v>
      </c>
      <c r="O1760" s="89">
        <f>+O$5*E1760</f>
        <v>26279.662751728283</v>
      </c>
      <c r="P1760" s="72">
        <v>3.1840000000000002</v>
      </c>
      <c r="Q1760" s="48">
        <v>1.512</v>
      </c>
      <c r="R1760" s="87">
        <v>881.67899350732</v>
      </c>
      <c r="S1760" s="87">
        <v>47.344000000000001</v>
      </c>
      <c r="T1760" s="87">
        <v>1.2405899353324999E-2</v>
      </c>
      <c r="U1760" s="87">
        <v>0.37081024050713002</v>
      </c>
      <c r="V1760" s="87">
        <v>0.18990480274284999</v>
      </c>
      <c r="W1760" s="87">
        <f>+(S1760/100)*R1760</f>
        <v>417.42210268610563</v>
      </c>
      <c r="Z1760">
        <v>3.1840000000000002</v>
      </c>
      <c r="AA1760">
        <v>1.512</v>
      </c>
    </row>
    <row r="1761" spans="1:27">
      <c r="A1761" s="52" t="s">
        <v>2041</v>
      </c>
      <c r="B1761" s="52" t="s">
        <v>8</v>
      </c>
      <c r="C1761" s="52">
        <v>5443613</v>
      </c>
      <c r="D1761" s="52" t="s">
        <v>2042</v>
      </c>
      <c r="E1761" s="80">
        <f>+IF(F1761="x",1,0)+IF(G1761="x",0.25,0)+IF(H1761="x",1,0)+IF(I1761="x",0.3,0)</f>
        <v>1.55</v>
      </c>
      <c r="F1761" s="80" t="s">
        <v>3212</v>
      </c>
      <c r="G1761" s="80" t="s">
        <v>3212</v>
      </c>
      <c r="H1761" s="85"/>
      <c r="I1761" s="85" t="s">
        <v>3212</v>
      </c>
      <c r="J1761" s="48"/>
      <c r="K1761" s="48"/>
      <c r="L1761" s="89">
        <f>+L$5*E1761</f>
        <v>1851.2152690111211</v>
      </c>
      <c r="M1761" s="89">
        <f>+M$5*E1761</f>
        <v>525.59325503456569</v>
      </c>
      <c r="N1761" s="89">
        <f>+L1761+M1761</f>
        <v>2376.8085240456867</v>
      </c>
      <c r="O1761" s="89">
        <f>+O$5*E1761</f>
        <v>26279.662751728283</v>
      </c>
      <c r="P1761" s="72">
        <v>3.0059999999999998</v>
      </c>
      <c r="Q1761" s="48">
        <v>1.5980000000000001</v>
      </c>
      <c r="R1761" s="87">
        <v>879.84828900021</v>
      </c>
      <c r="S1761" s="87">
        <v>49.224899999999998</v>
      </c>
      <c r="T1761" s="87">
        <v>8.3056446164846004E-3</v>
      </c>
      <c r="U1761" s="87">
        <v>0.23897126317024001</v>
      </c>
      <c r="V1761" s="87">
        <v>0.10613999237808</v>
      </c>
      <c r="W1761" s="87">
        <f>+(S1761/100)*R1761</f>
        <v>433.10444041206438</v>
      </c>
      <c r="Z1761">
        <v>3.0059999999999998</v>
      </c>
      <c r="AA1761">
        <v>1.5980000000000001</v>
      </c>
    </row>
    <row r="1762" spans="1:27">
      <c r="A1762" s="49" t="s">
        <v>211</v>
      </c>
      <c r="B1762" s="49" t="s">
        <v>64</v>
      </c>
      <c r="C1762" s="49">
        <v>9960958</v>
      </c>
      <c r="D1762" s="49" t="s">
        <v>2049</v>
      </c>
      <c r="E1762" s="80">
        <f>+IF(F1762="x",1,0)+IF(G1762="x",0.25,0)+IF(H1762="x",1,0)+IF(I1762="x",0.3,0)+J1762</f>
        <v>2.3028731914379499</v>
      </c>
      <c r="F1762" s="80" t="s">
        <v>3212</v>
      </c>
      <c r="G1762" s="85"/>
      <c r="H1762" s="85"/>
      <c r="I1762" s="85"/>
      <c r="J1762" s="81">
        <v>1.3028731914379501</v>
      </c>
      <c r="K1762" s="48"/>
      <c r="L1762" s="89">
        <f>+L$5*E1762</f>
        <v>2750.3961384427762</v>
      </c>
      <c r="M1762" s="89">
        <f>+M$5*E1762</f>
        <v>780.88684943207136</v>
      </c>
      <c r="N1762" s="89">
        <f>+L1762+M1762</f>
        <v>3531.2829878748475</v>
      </c>
      <c r="O1762" s="89">
        <f>+O$5*E1762</f>
        <v>39044.342471603566</v>
      </c>
      <c r="P1762" s="72"/>
      <c r="Q1762" s="48"/>
      <c r="R1762" s="87">
        <v>17371.642552506</v>
      </c>
      <c r="S1762" s="87">
        <v>100</v>
      </c>
      <c r="T1762" s="87">
        <v>0.53135097026824996</v>
      </c>
      <c r="U1762" s="87">
        <v>2.7567381858825999</v>
      </c>
      <c r="V1762" s="87">
        <v>2.1939595233119</v>
      </c>
      <c r="W1762" s="87">
        <v>17371.642552503999</v>
      </c>
      <c r="Z1762" t="e">
        <v>#N/A</v>
      </c>
      <c r="AA1762" t="e">
        <v>#N/A</v>
      </c>
    </row>
    <row r="1763" spans="1:27">
      <c r="A1763" s="49" t="s">
        <v>2050</v>
      </c>
      <c r="B1763" s="49" t="s">
        <v>919</v>
      </c>
      <c r="C1763" s="49">
        <v>7826950</v>
      </c>
      <c r="D1763" s="49" t="s">
        <v>2051</v>
      </c>
      <c r="E1763" s="80">
        <f>+IF(F1763="x",1,0)+IF(G1763="x",0.25,0)+IF(H1763="x",1,0)+IF(I1763="x",0.3,0)+J1763</f>
        <v>2.299242058260325</v>
      </c>
      <c r="F1763" s="80" t="s">
        <v>3212</v>
      </c>
      <c r="G1763" s="85"/>
      <c r="H1763" s="85"/>
      <c r="I1763" s="85"/>
      <c r="J1763" s="81">
        <v>1.299242058260325</v>
      </c>
      <c r="K1763" s="48"/>
      <c r="L1763" s="89">
        <f>+L$5*E1763</f>
        <v>2746.0593583252071</v>
      </c>
      <c r="M1763" s="89">
        <f>+M$5*E1763</f>
        <v>779.65555968607657</v>
      </c>
      <c r="N1763" s="89">
        <f>+L1763+M1763</f>
        <v>3525.7149180112838</v>
      </c>
      <c r="O1763" s="89">
        <f>+O$5*E1763</f>
        <v>38982.77798430383</v>
      </c>
      <c r="P1763" s="72"/>
      <c r="Q1763" s="48"/>
      <c r="R1763" s="87">
        <v>17323.227443471002</v>
      </c>
      <c r="S1763" s="87">
        <v>100</v>
      </c>
      <c r="T1763" s="87">
        <v>1.8101048469543</v>
      </c>
      <c r="U1763" s="87">
        <v>3.2210130691528001</v>
      </c>
      <c r="V1763" s="87">
        <v>2.8180369389059998</v>
      </c>
      <c r="W1763" s="87">
        <v>17323.227443447999</v>
      </c>
      <c r="Z1763" t="e">
        <v>#N/A</v>
      </c>
      <c r="AA1763" t="e">
        <v>#N/A</v>
      </c>
    </row>
    <row r="1764" spans="1:27">
      <c r="A1764" s="51" t="s">
        <v>2066</v>
      </c>
      <c r="B1764" s="51" t="s">
        <v>24</v>
      </c>
      <c r="C1764" s="51">
        <v>5443176</v>
      </c>
      <c r="D1764" s="51" t="s">
        <v>2067</v>
      </c>
      <c r="E1764" s="80">
        <f>+IF(F1764="x",1,0)+IF(G1764="x",0.25,0)+IF(H1764="x",1,0)+IF(I1764="x",0.3,0)</f>
        <v>1</v>
      </c>
      <c r="F1764" s="85" t="s">
        <v>3212</v>
      </c>
      <c r="G1764" s="85"/>
      <c r="H1764" s="85"/>
      <c r="I1764" s="85"/>
      <c r="J1764" s="48"/>
      <c r="K1764" s="48"/>
      <c r="L1764" s="89">
        <f>+L$5*E1764</f>
        <v>1194.3324316200781</v>
      </c>
      <c r="M1764" s="89">
        <f>+M$5*E1764</f>
        <v>339.09242260294559</v>
      </c>
      <c r="N1764" s="89">
        <f>+L1764+M1764</f>
        <v>1533.4248542230237</v>
      </c>
      <c r="O1764" s="89">
        <f>+O$5*E1764</f>
        <v>16954.621130147279</v>
      </c>
      <c r="P1764" s="73" t="e">
        <v>#N/A</v>
      </c>
      <c r="Q1764" s="48" t="e">
        <v>#N/A</v>
      </c>
      <c r="R1764" s="87">
        <v>1087.0821320123</v>
      </c>
      <c r="S1764" s="87">
        <v>0</v>
      </c>
      <c r="T1764" s="87">
        <v>0</v>
      </c>
      <c r="U1764" s="87">
        <v>0</v>
      </c>
      <c r="V1764" s="87">
        <v>0</v>
      </c>
      <c r="W1764" s="87">
        <f>+(S1764/100)*R1764</f>
        <v>0</v>
      </c>
      <c r="Z1764" t="e">
        <v>#N/A</v>
      </c>
      <c r="AA1764" t="e">
        <v>#N/A</v>
      </c>
    </row>
    <row r="1765" spans="1:27">
      <c r="A1765" s="51" t="s">
        <v>1911</v>
      </c>
      <c r="B1765" s="51" t="s">
        <v>24</v>
      </c>
      <c r="C1765" s="51">
        <v>5443197</v>
      </c>
      <c r="D1765" s="51" t="s">
        <v>2068</v>
      </c>
      <c r="E1765" s="80">
        <f>+IF(F1765="x",1,0)+IF(G1765="x",0.25,0)+IF(H1765="x",1,0)+IF(I1765="x",0.3,0)</f>
        <v>1</v>
      </c>
      <c r="F1765" s="85" t="s">
        <v>3212</v>
      </c>
      <c r="G1765" s="85"/>
      <c r="H1765" s="85"/>
      <c r="I1765" s="85"/>
      <c r="J1765" s="48"/>
      <c r="K1765" s="48"/>
      <c r="L1765" s="89">
        <f>+L$5*E1765</f>
        <v>1194.3324316200781</v>
      </c>
      <c r="M1765" s="89">
        <f>+M$5*E1765</f>
        <v>339.09242260294559</v>
      </c>
      <c r="N1765" s="89">
        <f>+L1765+M1765</f>
        <v>1533.4248542230237</v>
      </c>
      <c r="O1765" s="89">
        <f>+O$5*E1765</f>
        <v>16954.621130147279</v>
      </c>
      <c r="P1765" s="73" t="e">
        <v>#N/A</v>
      </c>
      <c r="Q1765" s="48" t="e">
        <v>#N/A</v>
      </c>
      <c r="R1765" s="87">
        <v>101.97636650262</v>
      </c>
      <c r="S1765" s="87">
        <v>0</v>
      </c>
      <c r="T1765" s="87">
        <v>0</v>
      </c>
      <c r="U1765" s="87">
        <v>0</v>
      </c>
      <c r="V1765" s="87">
        <v>0</v>
      </c>
      <c r="W1765" s="87">
        <f>+(S1765/100)*R1765</f>
        <v>0</v>
      </c>
      <c r="Z1765" t="e">
        <v>#N/A</v>
      </c>
      <c r="AA1765" t="e">
        <v>#N/A</v>
      </c>
    </row>
    <row r="1766" spans="1:27">
      <c r="A1766" s="51" t="s">
        <v>2069</v>
      </c>
      <c r="B1766" s="51" t="s">
        <v>24</v>
      </c>
      <c r="C1766" s="51">
        <v>5443177</v>
      </c>
      <c r="D1766" s="51" t="s">
        <v>2070</v>
      </c>
      <c r="E1766" s="80">
        <f>+IF(F1766="x",1,0)+IF(G1766="x",0.25,0)+IF(H1766="x",1,0)+IF(I1766="x",0.3,0)</f>
        <v>1</v>
      </c>
      <c r="F1766" s="85" t="s">
        <v>3212</v>
      </c>
      <c r="G1766" s="85"/>
      <c r="H1766" s="85"/>
      <c r="I1766" s="85"/>
      <c r="J1766" s="48"/>
      <c r="K1766" s="48"/>
      <c r="L1766" s="89">
        <f>+L$5*E1766</f>
        <v>1194.3324316200781</v>
      </c>
      <c r="M1766" s="89">
        <f>+M$5*E1766</f>
        <v>339.09242260294559</v>
      </c>
      <c r="N1766" s="89">
        <f>+L1766+M1766</f>
        <v>1533.4248542230237</v>
      </c>
      <c r="O1766" s="89">
        <f>+O$5*E1766</f>
        <v>16954.621130147279</v>
      </c>
      <c r="P1766" s="73" t="e">
        <v>#N/A</v>
      </c>
      <c r="Q1766" s="48" t="e">
        <v>#N/A</v>
      </c>
      <c r="R1766" s="87">
        <v>385.14989099637</v>
      </c>
      <c r="S1766" s="87">
        <v>0</v>
      </c>
      <c r="T1766" s="87">
        <v>0</v>
      </c>
      <c r="U1766" s="87">
        <v>0</v>
      </c>
      <c r="V1766" s="87">
        <v>0</v>
      </c>
      <c r="W1766" s="87">
        <f>+(S1766/100)*R1766</f>
        <v>0</v>
      </c>
      <c r="Z1766" t="e">
        <v>#N/A</v>
      </c>
      <c r="AA1766" t="e">
        <v>#N/A</v>
      </c>
    </row>
    <row r="1767" spans="1:27">
      <c r="A1767" s="51" t="s">
        <v>2072</v>
      </c>
      <c r="B1767" s="51" t="s">
        <v>24</v>
      </c>
      <c r="C1767" s="51">
        <v>5443178</v>
      </c>
      <c r="D1767" s="51" t="s">
        <v>2073</v>
      </c>
      <c r="E1767" s="80">
        <f>+IF(F1767="x",1,0)+IF(G1767="x",0.25,0)+IF(H1767="x",1,0)+IF(I1767="x",0.3,0)</f>
        <v>1</v>
      </c>
      <c r="F1767" s="85" t="s">
        <v>3212</v>
      </c>
      <c r="G1767" s="85"/>
      <c r="H1767" s="85"/>
      <c r="I1767" s="85"/>
      <c r="J1767" s="48"/>
      <c r="K1767" s="48"/>
      <c r="L1767" s="89">
        <f>+L$5*E1767</f>
        <v>1194.3324316200781</v>
      </c>
      <c r="M1767" s="89">
        <f>+M$5*E1767</f>
        <v>339.09242260294559</v>
      </c>
      <c r="N1767" s="89">
        <f>+L1767+M1767</f>
        <v>1533.4248542230237</v>
      </c>
      <c r="O1767" s="89">
        <f>+O$5*E1767</f>
        <v>16954.621130147279</v>
      </c>
      <c r="P1767" s="73" t="e">
        <v>#N/A</v>
      </c>
      <c r="Q1767" s="48" t="e">
        <v>#N/A</v>
      </c>
      <c r="R1767" s="87">
        <v>598.93676949893995</v>
      </c>
      <c r="S1767" s="87">
        <v>0</v>
      </c>
      <c r="T1767" s="87">
        <v>0</v>
      </c>
      <c r="U1767" s="87">
        <v>0</v>
      </c>
      <c r="V1767" s="87">
        <v>0</v>
      </c>
      <c r="W1767" s="87">
        <f>+(S1767/100)*R1767</f>
        <v>0</v>
      </c>
      <c r="Z1767" t="e">
        <v>#N/A</v>
      </c>
      <c r="AA1767" t="e">
        <v>#N/A</v>
      </c>
    </row>
    <row r="1768" spans="1:27">
      <c r="A1768" s="51" t="s">
        <v>849</v>
      </c>
      <c r="B1768" s="51" t="s">
        <v>24</v>
      </c>
      <c r="C1768" s="51">
        <v>5443181</v>
      </c>
      <c r="D1768" s="51" t="s">
        <v>2075</v>
      </c>
      <c r="E1768" s="80">
        <f>+IF(F1768="x",1,0)+IF(G1768="x",0.25,0)+IF(H1768="x",1,0)+IF(I1768="x",0.3,0)</f>
        <v>1</v>
      </c>
      <c r="F1768" s="85" t="s">
        <v>3212</v>
      </c>
      <c r="G1768" s="85"/>
      <c r="H1768" s="85"/>
      <c r="I1768" s="85"/>
      <c r="J1768" s="48"/>
      <c r="K1768" s="48"/>
      <c r="L1768" s="89">
        <f>+L$5*E1768</f>
        <v>1194.3324316200781</v>
      </c>
      <c r="M1768" s="89">
        <f>+M$5*E1768</f>
        <v>339.09242260294559</v>
      </c>
      <c r="N1768" s="89">
        <f>+L1768+M1768</f>
        <v>1533.4248542230237</v>
      </c>
      <c r="O1768" s="89">
        <f>+O$5*E1768</f>
        <v>16954.621130147279</v>
      </c>
      <c r="P1768" s="73" t="s">
        <v>3213</v>
      </c>
      <c r="Q1768" s="48" t="s">
        <v>3228</v>
      </c>
      <c r="R1768" s="87">
        <v>476.05363749761</v>
      </c>
      <c r="S1768" s="87">
        <v>0</v>
      </c>
      <c r="T1768" s="87">
        <v>0</v>
      </c>
      <c r="U1768" s="87">
        <v>0</v>
      </c>
      <c r="V1768" s="87">
        <v>0</v>
      </c>
      <c r="W1768" s="87">
        <f>+(S1768/100)*R1768</f>
        <v>0</v>
      </c>
      <c r="Z1768" t="e">
        <v>#N/A</v>
      </c>
      <c r="AA1768" t="e">
        <v>#N/A</v>
      </c>
    </row>
    <row r="1769" spans="1:27">
      <c r="A1769" s="51" t="s">
        <v>2076</v>
      </c>
      <c r="B1769" s="51" t="s">
        <v>24</v>
      </c>
      <c r="C1769" s="51">
        <v>5443191</v>
      </c>
      <c r="D1769" s="51" t="s">
        <v>2077</v>
      </c>
      <c r="E1769" s="80">
        <f>+IF(F1769="x",1,0)+IF(G1769="x",0.25,0)+IF(H1769="x",1,0)+IF(I1769="x",0.3,0)</f>
        <v>1</v>
      </c>
      <c r="F1769" s="85" t="s">
        <v>3212</v>
      </c>
      <c r="G1769" s="85"/>
      <c r="H1769" s="85"/>
      <c r="I1769" s="85"/>
      <c r="J1769" s="48"/>
      <c r="K1769" s="48"/>
      <c r="L1769" s="89">
        <f>+L$5*E1769</f>
        <v>1194.3324316200781</v>
      </c>
      <c r="M1769" s="89">
        <f>+M$5*E1769</f>
        <v>339.09242260294559</v>
      </c>
      <c r="N1769" s="89">
        <f>+L1769+M1769</f>
        <v>1533.4248542230237</v>
      </c>
      <c r="O1769" s="89">
        <f>+O$5*E1769</f>
        <v>16954.621130147279</v>
      </c>
      <c r="P1769" s="73" t="e">
        <v>#N/A</v>
      </c>
      <c r="Q1769" s="48" t="e">
        <v>#N/A</v>
      </c>
      <c r="R1769" s="87">
        <v>43.133099000497999</v>
      </c>
      <c r="S1769" s="87">
        <v>0</v>
      </c>
      <c r="T1769" s="87">
        <v>0</v>
      </c>
      <c r="U1769" s="87">
        <v>0</v>
      </c>
      <c r="V1769" s="87">
        <v>0</v>
      </c>
      <c r="W1769" s="87">
        <f>+(S1769/100)*R1769</f>
        <v>0</v>
      </c>
      <c r="Z1769" t="e">
        <v>#N/A</v>
      </c>
      <c r="AA1769" t="e">
        <v>#N/A</v>
      </c>
    </row>
    <row r="1770" spans="1:27">
      <c r="A1770" s="51" t="s">
        <v>1492</v>
      </c>
      <c r="B1770" s="51" t="s">
        <v>24</v>
      </c>
      <c r="C1770" s="51">
        <v>5443182</v>
      </c>
      <c r="D1770" s="51" t="s">
        <v>2078</v>
      </c>
      <c r="E1770" s="80">
        <f>+IF(F1770="x",1,0)+IF(G1770="x",0.25,0)+IF(H1770="x",1,0)+IF(I1770="x",0.3,0)</f>
        <v>1</v>
      </c>
      <c r="F1770" s="85" t="s">
        <v>3212</v>
      </c>
      <c r="G1770" s="85"/>
      <c r="H1770" s="85"/>
      <c r="I1770" s="85"/>
      <c r="J1770" s="48"/>
      <c r="K1770" s="48"/>
      <c r="L1770" s="89">
        <f>+L$5*E1770</f>
        <v>1194.3324316200781</v>
      </c>
      <c r="M1770" s="89">
        <f>+M$5*E1770</f>
        <v>339.09242260294559</v>
      </c>
      <c r="N1770" s="89">
        <f>+L1770+M1770</f>
        <v>1533.4248542230237</v>
      </c>
      <c r="O1770" s="89">
        <f>+O$5*E1770</f>
        <v>16954.621130147279</v>
      </c>
      <c r="P1770" s="73" t="e">
        <v>#N/A</v>
      </c>
      <c r="Q1770" s="48" t="e">
        <v>#N/A</v>
      </c>
      <c r="R1770" s="87">
        <v>308.03742000823001</v>
      </c>
      <c r="S1770" s="87">
        <v>0</v>
      </c>
      <c r="T1770" s="87">
        <v>0</v>
      </c>
      <c r="U1770" s="87">
        <v>0</v>
      </c>
      <c r="V1770" s="87">
        <v>0</v>
      </c>
      <c r="W1770" s="87">
        <f>+(S1770/100)*R1770</f>
        <v>0</v>
      </c>
      <c r="Z1770" t="e">
        <v>#N/A</v>
      </c>
      <c r="AA1770" t="e">
        <v>#N/A</v>
      </c>
    </row>
    <row r="1771" spans="1:27">
      <c r="A1771" s="51" t="s">
        <v>2079</v>
      </c>
      <c r="B1771" s="51" t="s">
        <v>24</v>
      </c>
      <c r="C1771" s="51">
        <v>5443237</v>
      </c>
      <c r="D1771" s="51" t="s">
        <v>2080</v>
      </c>
      <c r="E1771" s="80">
        <f>+IF(F1771="x",1,0)+IF(G1771="x",0.25,0)+IF(H1771="x",1,0)+IF(I1771="x",0.3,0)</f>
        <v>1</v>
      </c>
      <c r="F1771" s="85" t="s">
        <v>3212</v>
      </c>
      <c r="G1771" s="85"/>
      <c r="H1771" s="80" t="s">
        <v>3213</v>
      </c>
      <c r="I1771" s="85"/>
      <c r="J1771" s="48"/>
      <c r="K1771" s="48"/>
      <c r="L1771" s="89">
        <f>+L$5*E1771</f>
        <v>1194.3324316200781</v>
      </c>
      <c r="M1771" s="89">
        <f>+M$5*E1771</f>
        <v>339.09242260294559</v>
      </c>
      <c r="N1771" s="89">
        <f>+L1771+M1771</f>
        <v>1533.4248542230237</v>
      </c>
      <c r="O1771" s="89">
        <f>+O$5*E1771</f>
        <v>16954.621130147279</v>
      </c>
      <c r="P1771" s="73" t="e">
        <v>#N/A</v>
      </c>
      <c r="Q1771" s="48" t="e">
        <v>#N/A</v>
      </c>
      <c r="R1771" s="87">
        <v>2321.5690335090999</v>
      </c>
      <c r="S1771" s="87">
        <v>0</v>
      </c>
      <c r="T1771" s="87">
        <v>0</v>
      </c>
      <c r="U1771" s="87">
        <v>0</v>
      </c>
      <c r="V1771" s="87">
        <v>0</v>
      </c>
      <c r="W1771" s="87">
        <f>+(S1771/100)*R1771</f>
        <v>0</v>
      </c>
      <c r="Z1771" t="e">
        <v>#N/A</v>
      </c>
      <c r="AA1771" t="e">
        <v>#N/A</v>
      </c>
    </row>
    <row r="1772" spans="1:27">
      <c r="A1772" s="51" t="s">
        <v>2052</v>
      </c>
      <c r="B1772" s="51" t="s">
        <v>24</v>
      </c>
      <c r="C1772" s="51">
        <v>5443169</v>
      </c>
      <c r="D1772" s="51" t="s">
        <v>2053</v>
      </c>
      <c r="E1772" s="80">
        <f>+IF(F1772="x",1,0)+IF(G1772="x",0.25,0)+IF(H1772="x",1,0)+IF(I1772="x",0.3,0)</f>
        <v>1</v>
      </c>
      <c r="F1772" s="85" t="s">
        <v>3212</v>
      </c>
      <c r="G1772" s="85"/>
      <c r="H1772" s="85"/>
      <c r="I1772" s="85"/>
      <c r="J1772" s="48"/>
      <c r="K1772" s="48"/>
      <c r="L1772" s="89">
        <f>+L$5*E1772</f>
        <v>1194.3324316200781</v>
      </c>
      <c r="M1772" s="89">
        <f>+M$5*E1772</f>
        <v>339.09242260294559</v>
      </c>
      <c r="N1772" s="89">
        <f>+L1772+M1772</f>
        <v>1533.4248542230237</v>
      </c>
      <c r="O1772" s="89">
        <f>+O$5*E1772</f>
        <v>16954.621130147279</v>
      </c>
      <c r="P1772" s="73" t="e">
        <v>#N/A</v>
      </c>
      <c r="Q1772" s="48" t="e">
        <v>#N/A</v>
      </c>
      <c r="R1772" s="87">
        <v>275.95369049569001</v>
      </c>
      <c r="S1772" s="87">
        <v>0</v>
      </c>
      <c r="T1772" s="87">
        <v>0</v>
      </c>
      <c r="U1772" s="87">
        <v>0</v>
      </c>
      <c r="V1772" s="87">
        <v>0</v>
      </c>
      <c r="W1772" s="87">
        <f>+(S1772/100)*R1772</f>
        <v>0</v>
      </c>
      <c r="Z1772" t="e">
        <v>#N/A</v>
      </c>
      <c r="AA1772" t="e">
        <v>#N/A</v>
      </c>
    </row>
    <row r="1773" spans="1:27">
      <c r="A1773" s="51" t="s">
        <v>2081</v>
      </c>
      <c r="B1773" s="51" t="s">
        <v>24</v>
      </c>
      <c r="C1773" s="51">
        <v>5443183</v>
      </c>
      <c r="D1773" s="51" t="s">
        <v>2082</v>
      </c>
      <c r="E1773" s="80">
        <f>+IF(F1773="x",1,0)+IF(G1773="x",0.25,0)+IF(H1773="x",1,0)+IF(I1773="x",0.3,0)</f>
        <v>1</v>
      </c>
      <c r="F1773" s="85" t="s">
        <v>3212</v>
      </c>
      <c r="G1773" s="85"/>
      <c r="H1773" s="85"/>
      <c r="I1773" s="85"/>
      <c r="J1773" s="48"/>
      <c r="K1773" s="48"/>
      <c r="L1773" s="89">
        <f>+L$5*E1773</f>
        <v>1194.3324316200781</v>
      </c>
      <c r="M1773" s="89">
        <f>+M$5*E1773</f>
        <v>339.09242260294559</v>
      </c>
      <c r="N1773" s="89">
        <f>+L1773+M1773</f>
        <v>1533.4248542230237</v>
      </c>
      <c r="O1773" s="89">
        <f>+O$5*E1773</f>
        <v>16954.621130147279</v>
      </c>
      <c r="P1773" s="73" t="e">
        <v>#N/A</v>
      </c>
      <c r="Q1773" s="48" t="e">
        <v>#N/A</v>
      </c>
      <c r="R1773" s="87">
        <v>272.96895599741998</v>
      </c>
      <c r="S1773" s="87">
        <v>0</v>
      </c>
      <c r="T1773" s="87">
        <v>0</v>
      </c>
      <c r="U1773" s="87">
        <v>0</v>
      </c>
      <c r="V1773" s="87">
        <v>0</v>
      </c>
      <c r="W1773" s="87">
        <f>+(S1773/100)*R1773</f>
        <v>0</v>
      </c>
      <c r="Z1773" t="e">
        <v>#N/A</v>
      </c>
      <c r="AA1773" t="e">
        <v>#N/A</v>
      </c>
    </row>
    <row r="1774" spans="1:27">
      <c r="A1774" s="51" t="s">
        <v>2085</v>
      </c>
      <c r="B1774" s="51" t="s">
        <v>24</v>
      </c>
      <c r="C1774" s="51">
        <v>5443434</v>
      </c>
      <c r="D1774" s="51" t="s">
        <v>2086</v>
      </c>
      <c r="E1774" s="80">
        <f>+IF(F1774="x",1,0)+IF(G1774="x",0.25,0)+IF(H1774="x",1,0)+IF(I1774="x",0.3,0)</f>
        <v>1</v>
      </c>
      <c r="F1774" s="85" t="s">
        <v>3212</v>
      </c>
      <c r="G1774" s="85"/>
      <c r="H1774" s="85"/>
      <c r="I1774" s="85"/>
      <c r="J1774" s="48"/>
      <c r="K1774" s="48"/>
      <c r="L1774" s="89">
        <f>+L$5*E1774</f>
        <v>1194.3324316200781</v>
      </c>
      <c r="M1774" s="89">
        <f>+M$5*E1774</f>
        <v>339.09242260294559</v>
      </c>
      <c r="N1774" s="89">
        <f>+L1774+M1774</f>
        <v>1533.4248542230237</v>
      </c>
      <c r="O1774" s="89">
        <f>+O$5*E1774</f>
        <v>16954.621130147279</v>
      </c>
      <c r="P1774" s="73" t="e">
        <v>#N/A</v>
      </c>
      <c r="Q1774" s="48" t="e">
        <v>#N/A</v>
      </c>
      <c r="R1774" s="87">
        <v>3245.3126855007999</v>
      </c>
      <c r="S1774" s="87">
        <v>0</v>
      </c>
      <c r="T1774" s="87">
        <v>0</v>
      </c>
      <c r="U1774" s="87">
        <v>0</v>
      </c>
      <c r="V1774" s="87">
        <v>0</v>
      </c>
      <c r="W1774" s="87">
        <f>+(S1774/100)*R1774</f>
        <v>0</v>
      </c>
      <c r="Z1774" t="e">
        <v>#N/A</v>
      </c>
      <c r="AA1774" t="e">
        <v>#N/A</v>
      </c>
    </row>
    <row r="1775" spans="1:27">
      <c r="A1775" s="51" t="s">
        <v>895</v>
      </c>
      <c r="B1775" s="51" t="s">
        <v>24</v>
      </c>
      <c r="C1775" s="51">
        <v>5443185</v>
      </c>
      <c r="D1775" s="51" t="s">
        <v>2087</v>
      </c>
      <c r="E1775" s="80">
        <f>+IF(F1775="x",1,0)+IF(G1775="x",0.25,0)+IF(H1775="x",1,0)+IF(I1775="x",0.3,0)</f>
        <v>1</v>
      </c>
      <c r="F1775" s="85" t="s">
        <v>3212</v>
      </c>
      <c r="G1775" s="85"/>
      <c r="H1775" s="85"/>
      <c r="I1775" s="85"/>
      <c r="J1775" s="48"/>
      <c r="K1775" s="48"/>
      <c r="L1775" s="89">
        <f>+L$5*E1775</f>
        <v>1194.3324316200781</v>
      </c>
      <c r="M1775" s="89">
        <f>+M$5*E1775</f>
        <v>339.09242260294559</v>
      </c>
      <c r="N1775" s="89">
        <f>+L1775+M1775</f>
        <v>1533.4248542230237</v>
      </c>
      <c r="O1775" s="89">
        <f>+O$5*E1775</f>
        <v>16954.621130147279</v>
      </c>
      <c r="P1775" s="73" t="e">
        <v>#N/A</v>
      </c>
      <c r="Q1775" s="48" t="e">
        <v>#N/A</v>
      </c>
      <c r="R1775" s="87">
        <v>294.8702949895</v>
      </c>
      <c r="S1775" s="87">
        <v>0</v>
      </c>
      <c r="T1775" s="87">
        <v>0</v>
      </c>
      <c r="U1775" s="87">
        <v>0</v>
      </c>
      <c r="V1775" s="87">
        <v>0</v>
      </c>
      <c r="W1775" s="87">
        <f>+(S1775/100)*R1775</f>
        <v>0</v>
      </c>
      <c r="Z1775" t="e">
        <v>#N/A</v>
      </c>
      <c r="AA1775" t="e">
        <v>#N/A</v>
      </c>
    </row>
    <row r="1776" spans="1:27">
      <c r="A1776" s="51" t="s">
        <v>2089</v>
      </c>
      <c r="B1776" s="51" t="s">
        <v>24</v>
      </c>
      <c r="C1776" s="51">
        <v>5443442</v>
      </c>
      <c r="D1776" s="51" t="s">
        <v>2088</v>
      </c>
      <c r="E1776" s="80">
        <f>+IF(F1776="x",1,0)+IF(G1776="x",0.25,0)+IF(H1776="x",1,0)+IF(I1776="x",0.3,0)</f>
        <v>1</v>
      </c>
      <c r="F1776" s="85" t="s">
        <v>3212</v>
      </c>
      <c r="G1776" s="85"/>
      <c r="H1776" s="85"/>
      <c r="I1776" s="85"/>
      <c r="J1776" s="48"/>
      <c r="K1776" s="48"/>
      <c r="L1776" s="89">
        <f>+L$5*E1776</f>
        <v>1194.3324316200781</v>
      </c>
      <c r="M1776" s="89">
        <f>+M$5*E1776</f>
        <v>339.09242260294559</v>
      </c>
      <c r="N1776" s="89">
        <f>+L1776+M1776</f>
        <v>1533.4248542230237</v>
      </c>
      <c r="O1776" s="89">
        <f>+O$5*E1776</f>
        <v>16954.621130147279</v>
      </c>
      <c r="P1776" s="73" t="e">
        <v>#N/A</v>
      </c>
      <c r="Q1776" s="48" t="e">
        <v>#N/A</v>
      </c>
      <c r="R1776" s="87">
        <v>85.922227501080002</v>
      </c>
      <c r="S1776" s="87">
        <v>0</v>
      </c>
      <c r="T1776" s="87">
        <v>0</v>
      </c>
      <c r="U1776" s="87">
        <v>0</v>
      </c>
      <c r="V1776" s="87">
        <v>0</v>
      </c>
      <c r="W1776" s="87">
        <f>+(S1776/100)*R1776</f>
        <v>0</v>
      </c>
      <c r="Z1776" t="e">
        <v>#N/A</v>
      </c>
      <c r="AA1776" t="e">
        <v>#N/A</v>
      </c>
    </row>
    <row r="1777" spans="1:27">
      <c r="A1777" s="51" t="s">
        <v>2090</v>
      </c>
      <c r="B1777" s="51" t="s">
        <v>24</v>
      </c>
      <c r="C1777" s="51">
        <v>5443187</v>
      </c>
      <c r="D1777" s="51" t="s">
        <v>2091</v>
      </c>
      <c r="E1777" s="80">
        <f>+IF(F1777="x",1,0)+IF(G1777="x",0.25,0)+IF(H1777="x",1,0)+IF(I1777="x",0.3,0)</f>
        <v>1</v>
      </c>
      <c r="F1777" s="85" t="s">
        <v>3212</v>
      </c>
      <c r="G1777" s="85"/>
      <c r="H1777" s="85"/>
      <c r="I1777" s="85"/>
      <c r="J1777" s="48"/>
      <c r="K1777" s="48"/>
      <c r="L1777" s="89">
        <f>+L$5*E1777</f>
        <v>1194.3324316200781</v>
      </c>
      <c r="M1777" s="89">
        <f>+M$5*E1777</f>
        <v>339.09242260294559</v>
      </c>
      <c r="N1777" s="89">
        <f>+L1777+M1777</f>
        <v>1533.4248542230237</v>
      </c>
      <c r="O1777" s="89">
        <f>+O$5*E1777</f>
        <v>16954.621130147279</v>
      </c>
      <c r="P1777" s="73" t="e">
        <v>#N/A</v>
      </c>
      <c r="Q1777" s="48" t="e">
        <v>#N/A</v>
      </c>
      <c r="R1777" s="87">
        <v>360.44153100158002</v>
      </c>
      <c r="S1777" s="87">
        <v>0</v>
      </c>
      <c r="T1777" s="87">
        <v>0</v>
      </c>
      <c r="U1777" s="87">
        <v>0</v>
      </c>
      <c r="V1777" s="87">
        <v>0</v>
      </c>
      <c r="W1777" s="87">
        <f>+(S1777/100)*R1777</f>
        <v>0</v>
      </c>
      <c r="Z1777" t="e">
        <v>#N/A</v>
      </c>
      <c r="AA1777" t="e">
        <v>#N/A</v>
      </c>
    </row>
    <row r="1778" spans="1:27">
      <c r="A1778" s="51" t="s">
        <v>1103</v>
      </c>
      <c r="B1778" s="51" t="s">
        <v>24</v>
      </c>
      <c r="C1778" s="51">
        <v>5443188</v>
      </c>
      <c r="D1778" s="51" t="s">
        <v>2092</v>
      </c>
      <c r="E1778" s="80">
        <f>+IF(F1778="x",1,0)+IF(G1778="x",0.25,0)+IF(H1778="x",1,0)+IF(I1778="x",0.3,0)</f>
        <v>1</v>
      </c>
      <c r="F1778" s="85" t="s">
        <v>3212</v>
      </c>
      <c r="G1778" s="85"/>
      <c r="H1778" s="85"/>
      <c r="I1778" s="85"/>
      <c r="J1778" s="48"/>
      <c r="K1778" s="48"/>
      <c r="L1778" s="89">
        <f>+L$5*E1778</f>
        <v>1194.3324316200781</v>
      </c>
      <c r="M1778" s="89">
        <f>+M$5*E1778</f>
        <v>339.09242260294559</v>
      </c>
      <c r="N1778" s="89">
        <f>+L1778+M1778</f>
        <v>1533.4248542230237</v>
      </c>
      <c r="O1778" s="89">
        <f>+O$5*E1778</f>
        <v>16954.621130147279</v>
      </c>
      <c r="P1778" s="73" t="e">
        <v>#N/A</v>
      </c>
      <c r="Q1778" s="48" t="e">
        <v>#N/A</v>
      </c>
      <c r="R1778" s="87">
        <v>238.00011201168999</v>
      </c>
      <c r="S1778" s="87">
        <v>0</v>
      </c>
      <c r="T1778" s="87">
        <v>0</v>
      </c>
      <c r="U1778" s="87">
        <v>0</v>
      </c>
      <c r="V1778" s="87">
        <v>0</v>
      </c>
      <c r="W1778" s="87">
        <f>+(S1778/100)*R1778</f>
        <v>0</v>
      </c>
      <c r="Z1778" t="e">
        <v>#N/A</v>
      </c>
      <c r="AA1778" t="e">
        <v>#N/A</v>
      </c>
    </row>
    <row r="1779" spans="1:27">
      <c r="A1779" s="51" t="s">
        <v>1636</v>
      </c>
      <c r="B1779" s="51" t="s">
        <v>24</v>
      </c>
      <c r="C1779" s="51">
        <v>5443204</v>
      </c>
      <c r="D1779" s="51" t="s">
        <v>2054</v>
      </c>
      <c r="E1779" s="80">
        <f>+IF(F1779="x",1,0)+IF(G1779="x",0.25,0)+IF(H1779="x",1,0)+IF(I1779="x",0.3,0)</f>
        <v>1</v>
      </c>
      <c r="F1779" s="85" t="s">
        <v>3212</v>
      </c>
      <c r="G1779" s="85"/>
      <c r="H1779" s="85"/>
      <c r="I1779" s="85"/>
      <c r="J1779" s="48"/>
      <c r="K1779" s="48"/>
      <c r="L1779" s="89">
        <f>+L$5*E1779</f>
        <v>1194.3324316200781</v>
      </c>
      <c r="M1779" s="89">
        <f>+M$5*E1779</f>
        <v>339.09242260294559</v>
      </c>
      <c r="N1779" s="89">
        <f>+L1779+M1779</f>
        <v>1533.4248542230237</v>
      </c>
      <c r="O1779" s="89">
        <f>+O$5*E1779</f>
        <v>16954.621130147279</v>
      </c>
      <c r="P1779" s="73" t="s">
        <v>3213</v>
      </c>
      <c r="Q1779" s="48" t="s">
        <v>3228</v>
      </c>
      <c r="R1779" s="87">
        <v>222.20544850306001</v>
      </c>
      <c r="S1779" s="87">
        <v>0</v>
      </c>
      <c r="T1779" s="87">
        <v>0</v>
      </c>
      <c r="U1779" s="87">
        <v>0</v>
      </c>
      <c r="V1779" s="87">
        <v>0</v>
      </c>
      <c r="W1779" s="87">
        <f>+(S1779/100)*R1779</f>
        <v>0</v>
      </c>
      <c r="Z1779" t="e">
        <v>#N/A</v>
      </c>
      <c r="AA1779" t="e">
        <v>#N/A</v>
      </c>
    </row>
    <row r="1780" spans="1:27">
      <c r="A1780" s="51" t="s">
        <v>1084</v>
      </c>
      <c r="B1780" s="51" t="s">
        <v>24</v>
      </c>
      <c r="C1780" s="51">
        <v>5443189</v>
      </c>
      <c r="D1780" s="51" t="s">
        <v>2093</v>
      </c>
      <c r="E1780" s="80">
        <f>+IF(F1780="x",1,0)+IF(G1780="x",0.25,0)+IF(H1780="x",1,0)+IF(I1780="x",0.3,0)</f>
        <v>1</v>
      </c>
      <c r="F1780" s="85" t="s">
        <v>3212</v>
      </c>
      <c r="G1780" s="85"/>
      <c r="H1780" s="85"/>
      <c r="I1780" s="85"/>
      <c r="J1780" s="48"/>
      <c r="K1780" s="48"/>
      <c r="L1780" s="89">
        <f>+L$5*E1780</f>
        <v>1194.3324316200781</v>
      </c>
      <c r="M1780" s="89">
        <f>+M$5*E1780</f>
        <v>339.09242260294559</v>
      </c>
      <c r="N1780" s="89">
        <f>+L1780+M1780</f>
        <v>1533.4248542230237</v>
      </c>
      <c r="O1780" s="89">
        <f>+O$5*E1780</f>
        <v>16954.621130147279</v>
      </c>
      <c r="P1780" s="73" t="e">
        <v>#N/A</v>
      </c>
      <c r="Q1780" s="48" t="e">
        <v>#N/A</v>
      </c>
      <c r="R1780" s="87">
        <v>235.68746250254</v>
      </c>
      <c r="S1780" s="87">
        <v>0</v>
      </c>
      <c r="T1780" s="87">
        <v>0</v>
      </c>
      <c r="U1780" s="87">
        <v>0</v>
      </c>
      <c r="V1780" s="87">
        <v>0</v>
      </c>
      <c r="W1780" s="87">
        <f>+(S1780/100)*R1780</f>
        <v>0</v>
      </c>
      <c r="Z1780" t="e">
        <v>#N/A</v>
      </c>
      <c r="AA1780" t="e">
        <v>#N/A</v>
      </c>
    </row>
    <row r="1781" spans="1:27">
      <c r="A1781" s="51" t="s">
        <v>2094</v>
      </c>
      <c r="B1781" s="51" t="s">
        <v>24</v>
      </c>
      <c r="C1781" s="51">
        <v>5443190</v>
      </c>
      <c r="D1781" s="51" t="s">
        <v>2095</v>
      </c>
      <c r="E1781" s="80">
        <f>+IF(F1781="x",1,0)+IF(G1781="x",0.25,0)+IF(H1781="x",1,0)+IF(I1781="x",0.3,0)</f>
        <v>1</v>
      </c>
      <c r="F1781" s="85" t="s">
        <v>3212</v>
      </c>
      <c r="G1781" s="85"/>
      <c r="H1781" s="85"/>
      <c r="I1781" s="85"/>
      <c r="J1781" s="48"/>
      <c r="K1781" s="48"/>
      <c r="L1781" s="89">
        <f>+L$5*E1781</f>
        <v>1194.3324316200781</v>
      </c>
      <c r="M1781" s="89">
        <f>+M$5*E1781</f>
        <v>339.09242260294559</v>
      </c>
      <c r="N1781" s="89">
        <f>+L1781+M1781</f>
        <v>1533.4248542230237</v>
      </c>
      <c r="O1781" s="89">
        <f>+O$5*E1781</f>
        <v>16954.621130147279</v>
      </c>
      <c r="P1781" s="73" t="e">
        <v>#N/A</v>
      </c>
      <c r="Q1781" s="48" t="e">
        <v>#N/A</v>
      </c>
      <c r="R1781" s="87">
        <v>164.04052250000001</v>
      </c>
      <c r="S1781" s="87">
        <v>0</v>
      </c>
      <c r="T1781" s="87">
        <v>0</v>
      </c>
      <c r="U1781" s="87">
        <v>0</v>
      </c>
      <c r="V1781" s="87">
        <v>0</v>
      </c>
      <c r="W1781" s="87">
        <f>+(S1781/100)*R1781</f>
        <v>0</v>
      </c>
      <c r="Z1781" t="e">
        <v>#N/A</v>
      </c>
      <c r="AA1781" t="e">
        <v>#N/A</v>
      </c>
    </row>
    <row r="1782" spans="1:27">
      <c r="A1782" s="51" t="s">
        <v>2055</v>
      </c>
      <c r="B1782" s="51" t="s">
        <v>24</v>
      </c>
      <c r="C1782" s="51">
        <v>5443200</v>
      </c>
      <c r="D1782" s="51" t="s">
        <v>2056</v>
      </c>
      <c r="E1782" s="80">
        <f>+IF(F1782="x",1,0)+IF(G1782="x",0.25,0)+IF(H1782="x",1,0)+IF(I1782="x",0.3,0)</f>
        <v>1</v>
      </c>
      <c r="F1782" s="85" t="s">
        <v>3212</v>
      </c>
      <c r="G1782" s="85"/>
      <c r="H1782" s="85"/>
      <c r="I1782" s="85"/>
      <c r="J1782" s="48"/>
      <c r="K1782" s="48"/>
      <c r="L1782" s="89">
        <f>+L$5*E1782</f>
        <v>1194.3324316200781</v>
      </c>
      <c r="M1782" s="89">
        <f>+M$5*E1782</f>
        <v>339.09242260294559</v>
      </c>
      <c r="N1782" s="89">
        <f>+L1782+M1782</f>
        <v>1533.4248542230237</v>
      </c>
      <c r="O1782" s="89">
        <f>+O$5*E1782</f>
        <v>16954.621130147279</v>
      </c>
      <c r="P1782" s="73" t="e">
        <v>#N/A</v>
      </c>
      <c r="Q1782" s="48" t="e">
        <v>#N/A</v>
      </c>
      <c r="R1782" s="87">
        <v>506.13680100038999</v>
      </c>
      <c r="S1782" s="87">
        <v>0</v>
      </c>
      <c r="T1782" s="87">
        <v>0</v>
      </c>
      <c r="U1782" s="87">
        <v>0</v>
      </c>
      <c r="V1782" s="87">
        <v>0</v>
      </c>
      <c r="W1782" s="87">
        <f>+(S1782/100)*R1782</f>
        <v>0</v>
      </c>
      <c r="Z1782" t="e">
        <v>#N/A</v>
      </c>
      <c r="AA1782" t="e">
        <v>#N/A</v>
      </c>
    </row>
    <row r="1783" spans="1:27">
      <c r="A1783" s="51" t="s">
        <v>2058</v>
      </c>
      <c r="B1783" s="51" t="s">
        <v>24</v>
      </c>
      <c r="C1783" s="51">
        <v>5443173</v>
      </c>
      <c r="D1783" s="51" t="s">
        <v>2059</v>
      </c>
      <c r="E1783" s="80">
        <f>+IF(F1783="x",1,0)+IF(G1783="x",0.25,0)+IF(H1783="x",1,0)+IF(I1783="x",0.3,0)</f>
        <v>1</v>
      </c>
      <c r="F1783" s="85" t="s">
        <v>3212</v>
      </c>
      <c r="G1783" s="85"/>
      <c r="H1783" s="85"/>
      <c r="I1783" s="85"/>
      <c r="J1783" s="48"/>
      <c r="K1783" s="48"/>
      <c r="L1783" s="89">
        <f>+L$5*E1783</f>
        <v>1194.3324316200781</v>
      </c>
      <c r="M1783" s="89">
        <f>+M$5*E1783</f>
        <v>339.09242260294559</v>
      </c>
      <c r="N1783" s="89">
        <f>+L1783+M1783</f>
        <v>1533.4248542230237</v>
      </c>
      <c r="O1783" s="89">
        <f>+O$5*E1783</f>
        <v>16954.621130147279</v>
      </c>
      <c r="P1783" s="73" t="e">
        <v>#N/A</v>
      </c>
      <c r="Q1783" s="48" t="e">
        <v>#N/A</v>
      </c>
      <c r="R1783" s="87">
        <v>247.41606549677999</v>
      </c>
      <c r="S1783" s="87">
        <v>0</v>
      </c>
      <c r="T1783" s="87">
        <v>0</v>
      </c>
      <c r="U1783" s="87">
        <v>0</v>
      </c>
      <c r="V1783" s="87">
        <v>0</v>
      </c>
      <c r="W1783" s="87">
        <f>+(S1783/100)*R1783</f>
        <v>0</v>
      </c>
      <c r="Z1783" t="e">
        <v>#N/A</v>
      </c>
      <c r="AA1783" t="e">
        <v>#N/A</v>
      </c>
    </row>
    <row r="1784" spans="1:27">
      <c r="A1784" s="51" t="s">
        <v>2060</v>
      </c>
      <c r="B1784" s="51" t="s">
        <v>24</v>
      </c>
      <c r="C1784" s="51">
        <v>5443199</v>
      </c>
      <c r="D1784" s="51" t="s">
        <v>2061</v>
      </c>
      <c r="E1784" s="80">
        <f>+IF(F1784="x",1,0)+IF(G1784="x",0.25,0)+IF(H1784="x",1,0)+IF(I1784="x",0.3,0)</f>
        <v>1</v>
      </c>
      <c r="F1784" s="85" t="s">
        <v>3212</v>
      </c>
      <c r="G1784" s="85"/>
      <c r="H1784" s="85"/>
      <c r="I1784" s="85"/>
      <c r="J1784" s="48"/>
      <c r="K1784" s="48"/>
      <c r="L1784" s="89">
        <f>+L$5*E1784</f>
        <v>1194.3324316200781</v>
      </c>
      <c r="M1784" s="89">
        <f>+M$5*E1784</f>
        <v>339.09242260294559</v>
      </c>
      <c r="N1784" s="89">
        <f>+L1784+M1784</f>
        <v>1533.4248542230237</v>
      </c>
      <c r="O1784" s="89">
        <f>+O$5*E1784</f>
        <v>16954.621130147279</v>
      </c>
      <c r="P1784" s="73" t="e">
        <v>#N/A</v>
      </c>
      <c r="Q1784" s="48" t="e">
        <v>#N/A</v>
      </c>
      <c r="R1784" s="87">
        <v>51.066521000163</v>
      </c>
      <c r="S1784" s="87">
        <v>0</v>
      </c>
      <c r="T1784" s="87">
        <v>0</v>
      </c>
      <c r="U1784" s="87">
        <v>0</v>
      </c>
      <c r="V1784" s="87">
        <v>0</v>
      </c>
      <c r="W1784" s="87">
        <f>+(S1784/100)*R1784</f>
        <v>0</v>
      </c>
      <c r="Z1784" t="e">
        <v>#N/A</v>
      </c>
      <c r="AA1784" t="e">
        <v>#N/A</v>
      </c>
    </row>
    <row r="1785" spans="1:27">
      <c r="A1785" s="51" t="s">
        <v>616</v>
      </c>
      <c r="B1785" s="51" t="s">
        <v>24</v>
      </c>
      <c r="C1785" s="51">
        <v>5443198</v>
      </c>
      <c r="D1785" s="51" t="s">
        <v>2065</v>
      </c>
      <c r="E1785" s="80">
        <f>+IF(F1785="x",1,0)+IF(G1785="x",0.25,0)+IF(H1785="x",1,0)+IF(I1785="x",0.3,0)</f>
        <v>1</v>
      </c>
      <c r="F1785" s="85" t="s">
        <v>3212</v>
      </c>
      <c r="G1785" s="85"/>
      <c r="H1785" s="85"/>
      <c r="I1785" s="85"/>
      <c r="J1785" s="48"/>
      <c r="K1785" s="48"/>
      <c r="L1785" s="89">
        <f>+L$5*E1785</f>
        <v>1194.3324316200781</v>
      </c>
      <c r="M1785" s="89">
        <f>+M$5*E1785</f>
        <v>339.09242260294559</v>
      </c>
      <c r="N1785" s="89">
        <f>+L1785+M1785</f>
        <v>1533.4248542230237</v>
      </c>
      <c r="O1785" s="89">
        <f>+O$5*E1785</f>
        <v>16954.621130147279</v>
      </c>
      <c r="P1785" s="73" t="e">
        <v>#N/A</v>
      </c>
      <c r="Q1785" s="48" t="e">
        <v>#N/A</v>
      </c>
      <c r="R1785" s="87">
        <v>428.83543349228</v>
      </c>
      <c r="S1785" s="87">
        <v>0</v>
      </c>
      <c r="T1785" s="87">
        <v>0</v>
      </c>
      <c r="U1785" s="87">
        <v>0</v>
      </c>
      <c r="V1785" s="87">
        <v>0</v>
      </c>
      <c r="W1785" s="87">
        <f>+(S1785/100)*R1785</f>
        <v>0</v>
      </c>
      <c r="Z1785" t="e">
        <v>#N/A</v>
      </c>
      <c r="AA1785" t="e">
        <v>#N/A</v>
      </c>
    </row>
    <row r="1786" spans="1:27">
      <c r="A1786" s="52" t="s">
        <v>2098</v>
      </c>
      <c r="B1786" s="52" t="s">
        <v>8</v>
      </c>
      <c r="C1786" s="52">
        <v>5444585</v>
      </c>
      <c r="D1786" s="52" t="s">
        <v>2099</v>
      </c>
      <c r="E1786" s="80">
        <f>+IF(F1786="x",1,0)+IF(G1786="x",0.25,0)+IF(H1786="x",1,0)+IF(I1786="x",0.3,0)</f>
        <v>2.25</v>
      </c>
      <c r="F1786" s="80" t="s">
        <v>3212</v>
      </c>
      <c r="G1786" s="80" t="s">
        <v>3212</v>
      </c>
      <c r="H1786" s="80" t="s">
        <v>3212</v>
      </c>
      <c r="I1786" s="85"/>
      <c r="J1786" s="48"/>
      <c r="K1786" s="48"/>
      <c r="L1786" s="89">
        <f>+L$5*E1786</f>
        <v>2687.2479711451756</v>
      </c>
      <c r="M1786" s="89">
        <f>+M$5*E1786</f>
        <v>762.95795085662758</v>
      </c>
      <c r="N1786" s="89">
        <f>+L1786+M1786</f>
        <v>3450.2059220018032</v>
      </c>
      <c r="O1786" s="89">
        <f>+O$5*E1786</f>
        <v>38147.897542831379</v>
      </c>
      <c r="P1786" s="73">
        <v>1.4610000000000001</v>
      </c>
      <c r="Q1786" s="48" t="s">
        <v>3228</v>
      </c>
      <c r="R1786" s="87">
        <v>576.69170200476003</v>
      </c>
      <c r="S1786" s="87">
        <v>100</v>
      </c>
      <c r="T1786" s="87">
        <v>0.85600709915161</v>
      </c>
      <c r="U1786" s="87">
        <v>1.0387312173843</v>
      </c>
      <c r="V1786" s="87">
        <v>0.94470329103413997</v>
      </c>
      <c r="W1786" s="87">
        <f>+(S1786/100)*R1786</f>
        <v>576.69170200476003</v>
      </c>
      <c r="Z1786" t="e">
        <v>#N/A</v>
      </c>
      <c r="AA1786" t="e">
        <v>#N/A</v>
      </c>
    </row>
    <row r="1787" spans="1:27">
      <c r="A1787" s="53" t="s">
        <v>2100</v>
      </c>
      <c r="B1787" s="53" t="s">
        <v>8</v>
      </c>
      <c r="C1787" s="53">
        <v>5444586</v>
      </c>
      <c r="D1787" s="53" t="s">
        <v>2101</v>
      </c>
      <c r="E1787" s="80">
        <f>+IF(F1787="x",1,0)+IF(G1787="x",0.25,0)+IF(H1787="x",1,0)+IF(I1787="x",0.3,0)</f>
        <v>1.25</v>
      </c>
      <c r="F1787" s="80" t="s">
        <v>3212</v>
      </c>
      <c r="G1787" s="85" t="s">
        <v>3212</v>
      </c>
      <c r="H1787" s="85"/>
      <c r="I1787" s="85"/>
      <c r="J1787" s="81" t="s">
        <v>3213</v>
      </c>
      <c r="K1787" s="48"/>
      <c r="L1787" s="89">
        <f>+L$5*E1787</f>
        <v>1492.9155395250975</v>
      </c>
      <c r="M1787" s="89">
        <f>+M$5*E1787</f>
        <v>423.86552825368199</v>
      </c>
      <c r="N1787" s="89">
        <f>+L1787+M1787</f>
        <v>1916.7810677787795</v>
      </c>
      <c r="O1787" s="89">
        <f>+O$5*E1787</f>
        <v>21193.276412684099</v>
      </c>
      <c r="P1787" s="72"/>
      <c r="Q1787" s="48"/>
      <c r="R1787" s="87">
        <v>533.48092249992999</v>
      </c>
      <c r="S1787" s="87">
        <v>100</v>
      </c>
      <c r="T1787" s="87">
        <v>0.99194628000259</v>
      </c>
      <c r="U1787" s="87">
        <v>1.2176705598830999</v>
      </c>
      <c r="V1787" s="87">
        <v>1.1079247674699999</v>
      </c>
      <c r="W1787" s="87">
        <v>533.48092250193997</v>
      </c>
      <c r="Z1787" t="e">
        <v>#N/A</v>
      </c>
      <c r="AA1787" t="e">
        <v>#N/A</v>
      </c>
    </row>
    <row r="1788" spans="1:27">
      <c r="A1788" s="52" t="s">
        <v>2096</v>
      </c>
      <c r="B1788" s="52" t="s">
        <v>8</v>
      </c>
      <c r="C1788" s="52">
        <v>5444567</v>
      </c>
      <c r="D1788" s="52" t="s">
        <v>2097</v>
      </c>
      <c r="E1788" s="80">
        <f>+IF(F1788="x",1,0)+IF(G1788="x",0.25,0)+IF(H1788="x",1,0)+IF(I1788="x",0.3,0)</f>
        <v>2.25</v>
      </c>
      <c r="F1788" s="80" t="s">
        <v>3212</v>
      </c>
      <c r="G1788" s="80" t="s">
        <v>3212</v>
      </c>
      <c r="H1788" s="80" t="s">
        <v>3212</v>
      </c>
      <c r="I1788" s="85"/>
      <c r="J1788" s="48"/>
      <c r="K1788" s="48"/>
      <c r="L1788" s="89">
        <f>+L$5*E1788</f>
        <v>2687.2479711451756</v>
      </c>
      <c r="M1788" s="89">
        <f>+M$5*E1788</f>
        <v>762.95795085662758</v>
      </c>
      <c r="N1788" s="89">
        <f>+L1788+M1788</f>
        <v>3450.2059220018032</v>
      </c>
      <c r="O1788" s="89">
        <f>+O$5*E1788</f>
        <v>38147.897542831379</v>
      </c>
      <c r="P1788" s="73">
        <v>1.802</v>
      </c>
      <c r="Q1788" s="48">
        <v>1.675</v>
      </c>
      <c r="R1788" s="87">
        <v>2894.1172875003999</v>
      </c>
      <c r="S1788" s="87">
        <v>100</v>
      </c>
      <c r="T1788" s="87">
        <v>0.64468622207642001</v>
      </c>
      <c r="U1788" s="87">
        <v>0.98910766839981001</v>
      </c>
      <c r="V1788" s="87">
        <v>0.8195286390905</v>
      </c>
      <c r="W1788" s="87">
        <f>+(S1788/100)*R1788</f>
        <v>2894.1172875003999</v>
      </c>
      <c r="Z1788" t="e">
        <v>#N/A</v>
      </c>
      <c r="AA1788" t="e">
        <v>#N/A</v>
      </c>
    </row>
    <row r="1789" spans="1:27">
      <c r="A1789" s="52" t="s">
        <v>2848</v>
      </c>
      <c r="B1789" s="52" t="s">
        <v>8</v>
      </c>
      <c r="C1789" s="52">
        <v>5443776</v>
      </c>
      <c r="D1789" s="52" t="s">
        <v>2849</v>
      </c>
      <c r="E1789" s="80">
        <f>+IF(F1789="x",1,0)+IF(G1789="x",0.25,0)+IF(H1789="x",1,0)+IF(I1789="x",0.3,0)</f>
        <v>2.25</v>
      </c>
      <c r="F1789" s="80" t="s">
        <v>3212</v>
      </c>
      <c r="G1789" s="80" t="s">
        <v>3212</v>
      </c>
      <c r="H1789" s="80" t="s">
        <v>3212</v>
      </c>
      <c r="I1789" s="85"/>
      <c r="J1789" s="48"/>
      <c r="K1789" s="48"/>
      <c r="L1789" s="89">
        <f>+L$5*E1789</f>
        <v>2687.2479711451756</v>
      </c>
      <c r="M1789" s="89">
        <f>+M$5*E1789</f>
        <v>762.95795085662758</v>
      </c>
      <c r="N1789" s="89">
        <f>+L1789+M1789</f>
        <v>3450.2059220018032</v>
      </c>
      <c r="O1789" s="89">
        <f>+O$5*E1789</f>
        <v>38147.897542831379</v>
      </c>
      <c r="P1789" s="73">
        <v>2.0830000000000002</v>
      </c>
      <c r="Q1789" s="48" t="s">
        <v>3228</v>
      </c>
      <c r="R1789" s="87">
        <v>1560.4424254917999</v>
      </c>
      <c r="S1789" s="87">
        <v>100</v>
      </c>
      <c r="T1789" s="87">
        <v>0.26136496663094</v>
      </c>
      <c r="U1789" s="87">
        <v>0.79008758068085005</v>
      </c>
      <c r="V1789" s="87">
        <v>0.43526043269072001</v>
      </c>
      <c r="W1789" s="87">
        <f>+(S1789/100)*R1789</f>
        <v>1560.4424254917999</v>
      </c>
      <c r="Z1789" t="e">
        <v>#N/A</v>
      </c>
      <c r="AA1789" t="e">
        <v>#N/A</v>
      </c>
    </row>
    <row r="1790" spans="1:27">
      <c r="A1790" s="52" t="s">
        <v>812</v>
      </c>
      <c r="B1790" s="52" t="s">
        <v>24</v>
      </c>
      <c r="C1790" s="52">
        <v>8907362</v>
      </c>
      <c r="D1790" s="52" t="s">
        <v>813</v>
      </c>
      <c r="E1790" s="80">
        <f>+IF(F1790="x",1,0)+IF(G1790="x",0.25,0)+IF(H1790="x",1,0)+IF(I1790="x",0.3,0)</f>
        <v>1.25</v>
      </c>
      <c r="F1790" s="85" t="s">
        <v>3212</v>
      </c>
      <c r="G1790" s="85" t="s">
        <v>3212</v>
      </c>
      <c r="H1790" s="85"/>
      <c r="I1790" s="85"/>
      <c r="J1790" s="48"/>
      <c r="K1790" s="48"/>
      <c r="L1790" s="89">
        <f>+L$5*E1790</f>
        <v>1492.9155395250975</v>
      </c>
      <c r="M1790" s="89">
        <f>+M$5*E1790</f>
        <v>423.86552825368199</v>
      </c>
      <c r="N1790" s="89">
        <f>+L1790+M1790</f>
        <v>1916.7810677787795</v>
      </c>
      <c r="O1790" s="89">
        <f>+O$5*E1790</f>
        <v>21193.276412684099</v>
      </c>
      <c r="P1790" s="73">
        <v>2.4129999999999998</v>
      </c>
      <c r="Q1790" s="48" t="s">
        <v>3228</v>
      </c>
      <c r="R1790" s="87">
        <v>581.02994149776998</v>
      </c>
      <c r="S1790" s="87">
        <v>26.171900000000001</v>
      </c>
      <c r="T1790" s="87">
        <v>2.2498834878206E-2</v>
      </c>
      <c r="U1790" s="87">
        <v>0.20049194991589001</v>
      </c>
      <c r="V1790" s="87">
        <v>0.1000525682532</v>
      </c>
      <c r="W1790" s="87">
        <f>+(S1790/100)*R1790</f>
        <v>152.06657525885487</v>
      </c>
      <c r="Z1790" t="e">
        <v>#N/A</v>
      </c>
      <c r="AA1790" t="e">
        <v>#N/A</v>
      </c>
    </row>
    <row r="1791" spans="1:27">
      <c r="A1791" s="52" t="s">
        <v>2050</v>
      </c>
      <c r="B1791" s="52" t="s">
        <v>8</v>
      </c>
      <c r="C1791" s="52">
        <v>100013240</v>
      </c>
      <c r="D1791" s="52" t="s">
        <v>3093</v>
      </c>
      <c r="E1791" s="80">
        <f>+IF(F1791="x",1,0)+IF(G1791="x",0.25,0)+IF(H1791="x",1,0)+IF(I1791="x",0.3,0)</f>
        <v>1.25</v>
      </c>
      <c r="F1791" s="80" t="s">
        <v>3212</v>
      </c>
      <c r="G1791" s="80" t="s">
        <v>3212</v>
      </c>
      <c r="H1791" s="80" t="s">
        <v>3213</v>
      </c>
      <c r="I1791" s="85"/>
      <c r="J1791" s="48"/>
      <c r="K1791" s="48"/>
      <c r="L1791" s="89">
        <f>+L$5*E1791</f>
        <v>1492.9155395250975</v>
      </c>
      <c r="M1791" s="89">
        <f>+M$5*E1791</f>
        <v>423.86552825368199</v>
      </c>
      <c r="N1791" s="89">
        <f>+L1791+M1791</f>
        <v>1916.7810677787795</v>
      </c>
      <c r="O1791" s="89">
        <f>+O$5*E1791</f>
        <v>21193.276412684099</v>
      </c>
      <c r="P1791" s="73">
        <v>2.3980000000000001</v>
      </c>
      <c r="Q1791" s="48" t="s">
        <v>3228</v>
      </c>
      <c r="R1791" s="87">
        <v>1374.5724710088</v>
      </c>
      <c r="S1791" s="87">
        <v>86.457300000000004</v>
      </c>
      <c r="T1791" s="87">
        <v>2.8491515666246001E-2</v>
      </c>
      <c r="U1791" s="87">
        <v>0.28933081030845997</v>
      </c>
      <c r="V1791" s="87">
        <v>0.15678141640814999</v>
      </c>
      <c r="W1791" s="87">
        <f>+(S1791/100)*R1791</f>
        <v>1188.4182449774912</v>
      </c>
      <c r="Z1791" t="e">
        <v>#N/A</v>
      </c>
      <c r="AA1791" t="e">
        <v>#N/A</v>
      </c>
    </row>
    <row r="1792" spans="1:27">
      <c r="A1792" s="53" t="s">
        <v>3136</v>
      </c>
      <c r="B1792" s="53" t="s">
        <v>8</v>
      </c>
      <c r="C1792" s="53">
        <v>100013266</v>
      </c>
      <c r="D1792" s="53" t="s">
        <v>3137</v>
      </c>
      <c r="E1792" s="80">
        <f>+IF(F1792="x",1,0)+IF(G1792="x",0.25,0)+IF(H1792="x",1,0)+IF(I1792="x",0.3,0)+J1792+K1792</f>
        <v>1.25</v>
      </c>
      <c r="F1792" s="85" t="s">
        <v>3212</v>
      </c>
      <c r="G1792" s="85" t="s">
        <v>3212</v>
      </c>
      <c r="H1792" s="85"/>
      <c r="I1792" s="85"/>
      <c r="J1792" s="81">
        <v>0</v>
      </c>
      <c r="K1792" s="48"/>
      <c r="L1792" s="89">
        <f>+L$5*E1792</f>
        <v>1492.9155395250975</v>
      </c>
      <c r="M1792" s="89">
        <f>+M$5*E1792</f>
        <v>423.86552825368199</v>
      </c>
      <c r="N1792" s="89">
        <f>+L1792+M1792</f>
        <v>1916.7810677787795</v>
      </c>
      <c r="O1792" s="89">
        <f>+O$5*E1792</f>
        <v>21193.276412684099</v>
      </c>
      <c r="P1792" s="72"/>
      <c r="Q1792" s="48"/>
      <c r="R1792" s="87">
        <v>999.10228400135998</v>
      </c>
      <c r="S1792" s="87">
        <v>77.762299999999996</v>
      </c>
      <c r="T1792" s="87">
        <v>1.0934012942016E-2</v>
      </c>
      <c r="U1792" s="87">
        <v>0.2182597219944</v>
      </c>
      <c r="V1792" s="87">
        <v>0.10465926825916</v>
      </c>
      <c r="W1792" s="87">
        <v>776.92526785019004</v>
      </c>
      <c r="Z1792" t="e">
        <v>#N/A</v>
      </c>
      <c r="AA1792" t="e">
        <v>#N/A</v>
      </c>
    </row>
    <row r="1793" spans="1:27">
      <c r="A1793" s="52" t="s">
        <v>925</v>
      </c>
      <c r="B1793" s="52" t="s">
        <v>8</v>
      </c>
      <c r="C1793" s="52">
        <v>100013241</v>
      </c>
      <c r="D1793" s="52" t="s">
        <v>3094</v>
      </c>
      <c r="E1793" s="80">
        <f>+IF(F1793="x",1,0)+IF(G1793="x",0.25,0)+IF(H1793="x",1,0)+IF(I1793="x",0.3,0)</f>
        <v>1.25</v>
      </c>
      <c r="F1793" s="80" t="s">
        <v>3212</v>
      </c>
      <c r="G1793" s="80" t="s">
        <v>3212</v>
      </c>
      <c r="H1793" s="80" t="s">
        <v>3213</v>
      </c>
      <c r="I1793" s="85"/>
      <c r="J1793" s="48"/>
      <c r="K1793" s="48"/>
      <c r="L1793" s="89">
        <f>+L$5*E1793</f>
        <v>1492.9155395250975</v>
      </c>
      <c r="M1793" s="89">
        <f>+M$5*E1793</f>
        <v>423.86552825368199</v>
      </c>
      <c r="N1793" s="89">
        <f>+L1793+M1793</f>
        <v>1916.7810677787795</v>
      </c>
      <c r="O1793" s="89">
        <f>+O$5*E1793</f>
        <v>21193.276412684099</v>
      </c>
      <c r="P1793" s="73">
        <v>2.371</v>
      </c>
      <c r="Q1793" s="48" t="s">
        <v>3228</v>
      </c>
      <c r="R1793" s="87">
        <v>1327.1254655033999</v>
      </c>
      <c r="S1793" s="87">
        <v>99.991200000000006</v>
      </c>
      <c r="T1793" s="87">
        <v>1.0513474233449E-2</v>
      </c>
      <c r="U1793" s="87">
        <v>0.14571675658225999</v>
      </c>
      <c r="V1793" s="87">
        <v>7.1946932753337994E-2</v>
      </c>
      <c r="W1793" s="87">
        <f>+(S1793/100)*R1793</f>
        <v>1327.0086784624357</v>
      </c>
      <c r="Z1793" t="e">
        <v>#N/A</v>
      </c>
      <c r="AA1793" t="e">
        <v>#N/A</v>
      </c>
    </row>
    <row r="1794" spans="1:27">
      <c r="A1794" s="52" t="s">
        <v>3134</v>
      </c>
      <c r="B1794" s="52" t="s">
        <v>8</v>
      </c>
      <c r="C1794" s="52">
        <v>100013265</v>
      </c>
      <c r="D1794" s="52" t="s">
        <v>3135</v>
      </c>
      <c r="E1794" s="80">
        <f>+IF(F1794="x",1,0)+IF(G1794="x",0.25,0)+IF(H1794="x",1,0)+IF(I1794="x",0.3,0)</f>
        <v>1.25</v>
      </c>
      <c r="F1794" s="85" t="s">
        <v>3212</v>
      </c>
      <c r="G1794" s="85" t="s">
        <v>3212</v>
      </c>
      <c r="H1794" s="85"/>
      <c r="I1794" s="85"/>
      <c r="J1794" s="48"/>
      <c r="K1794" s="48"/>
      <c r="L1794" s="89">
        <f>+L$5*E1794</f>
        <v>1492.9155395250975</v>
      </c>
      <c r="M1794" s="89">
        <f>+M$5*E1794</f>
        <v>423.86552825368199</v>
      </c>
      <c r="N1794" s="89">
        <f>+L1794+M1794</f>
        <v>1916.7810677787795</v>
      </c>
      <c r="O1794" s="89">
        <f>+O$5*E1794</f>
        <v>21193.276412684099</v>
      </c>
      <c r="P1794" s="73" t="e">
        <v>#N/A</v>
      </c>
      <c r="Q1794" s="48" t="e">
        <v>#N/A</v>
      </c>
      <c r="R1794" s="87">
        <v>1044.9276425148</v>
      </c>
      <c r="S1794" s="87">
        <v>11.600099999999999</v>
      </c>
      <c r="T1794" s="87">
        <v>7.1491627022623998E-3</v>
      </c>
      <c r="U1794" s="87">
        <v>3.9530664682388E-2</v>
      </c>
      <c r="V1794" s="87">
        <v>2.1165283837993001E-2</v>
      </c>
      <c r="W1794" s="87">
        <f>+(S1794/100)*R1794</f>
        <v>121.21265145935931</v>
      </c>
      <c r="Z1794" t="e">
        <v>#N/A</v>
      </c>
      <c r="AA1794" t="e">
        <v>#N/A</v>
      </c>
    </row>
    <row r="1795" spans="1:27">
      <c r="A1795" s="52" t="s">
        <v>3095</v>
      </c>
      <c r="B1795" s="52" t="s">
        <v>8</v>
      </c>
      <c r="C1795" s="52">
        <v>100013242</v>
      </c>
      <c r="D1795" s="52" t="s">
        <v>3096</v>
      </c>
      <c r="E1795" s="80">
        <f>+IF(F1795="x",1,0)+IF(G1795="x",0.25,0)+IF(H1795="x",1,0)+IF(I1795="x",0.3,0)</f>
        <v>1.25</v>
      </c>
      <c r="F1795" s="80" t="s">
        <v>3212</v>
      </c>
      <c r="G1795" s="80" t="s">
        <v>3212</v>
      </c>
      <c r="H1795" s="80" t="s">
        <v>3213</v>
      </c>
      <c r="I1795" s="85"/>
      <c r="J1795" s="48"/>
      <c r="K1795" s="48"/>
      <c r="L1795" s="89">
        <f>+L$5*E1795</f>
        <v>1492.9155395250975</v>
      </c>
      <c r="M1795" s="89">
        <f>+M$5*E1795</f>
        <v>423.86552825368199</v>
      </c>
      <c r="N1795" s="89">
        <f>+L1795+M1795</f>
        <v>1916.7810677787795</v>
      </c>
      <c r="O1795" s="89">
        <f>+O$5*E1795</f>
        <v>21193.276412684099</v>
      </c>
      <c r="P1795" s="73">
        <v>2.6949999999999998</v>
      </c>
      <c r="Q1795" s="48" t="s">
        <v>3228</v>
      </c>
      <c r="R1795" s="87">
        <v>1285.4415824983</v>
      </c>
      <c r="S1795" s="87">
        <v>47.365699999999997</v>
      </c>
      <c r="T1795" s="87">
        <v>9.5672616735101006E-3</v>
      </c>
      <c r="U1795" s="87">
        <v>0.14424486458301999</v>
      </c>
      <c r="V1795" s="87">
        <v>6.5704237151693004E-2</v>
      </c>
      <c r="W1795" s="87">
        <f>+(S1795/100)*R1795</f>
        <v>608.85840364139733</v>
      </c>
      <c r="Z1795" t="e">
        <v>#N/A</v>
      </c>
      <c r="AA1795" t="e">
        <v>#N/A</v>
      </c>
    </row>
    <row r="1796" spans="1:27">
      <c r="A1796" s="51" t="s">
        <v>3097</v>
      </c>
      <c r="B1796" s="51" t="s">
        <v>8</v>
      </c>
      <c r="C1796" s="51">
        <v>100013243</v>
      </c>
      <c r="D1796" s="51" t="s">
        <v>3098</v>
      </c>
      <c r="E1796" s="80">
        <f>+IF(F1796="x",1,0)+IF(G1796="x",0.25,0)+IF(H1796="x",1,0)+IF(I1796="x",0.3,0)</f>
        <v>1</v>
      </c>
      <c r="F1796" s="85" t="s">
        <v>3212</v>
      </c>
      <c r="G1796" s="85"/>
      <c r="H1796" s="85"/>
      <c r="I1796" s="85"/>
      <c r="J1796" s="48"/>
      <c r="K1796" s="48"/>
      <c r="L1796" s="89">
        <f>+L$5*E1796</f>
        <v>1194.3324316200781</v>
      </c>
      <c r="M1796" s="89">
        <f>+M$5*E1796</f>
        <v>339.09242260294559</v>
      </c>
      <c r="N1796" s="89">
        <f>+L1796+M1796</f>
        <v>1533.4248542230237</v>
      </c>
      <c r="O1796" s="89">
        <f>+O$5*E1796</f>
        <v>16954.621130147279</v>
      </c>
      <c r="P1796" s="73" t="e">
        <v>#N/A</v>
      </c>
      <c r="Q1796" s="48" t="e">
        <v>#N/A</v>
      </c>
      <c r="R1796" s="87">
        <v>1348.7687199946999</v>
      </c>
      <c r="S1796" s="87">
        <v>0</v>
      </c>
      <c r="T1796" s="87">
        <v>0</v>
      </c>
      <c r="U1796" s="87">
        <v>0</v>
      </c>
      <c r="V1796" s="87">
        <v>0</v>
      </c>
      <c r="W1796" s="87">
        <f>+(S1796/100)*R1796</f>
        <v>0</v>
      </c>
      <c r="Z1796" t="e">
        <v>#N/A</v>
      </c>
      <c r="AA1796" t="e">
        <v>#N/A</v>
      </c>
    </row>
    <row r="1797" spans="1:27">
      <c r="A1797" s="51" t="s">
        <v>3131</v>
      </c>
      <c r="B1797" s="51" t="s">
        <v>8</v>
      </c>
      <c r="C1797" s="51">
        <v>100013263</v>
      </c>
      <c r="D1797" s="51" t="s">
        <v>3132</v>
      </c>
      <c r="E1797" s="80">
        <f>+IF(F1797="x",1,0)+IF(G1797="x",0.25,0)+IF(H1797="x",1,0)+IF(I1797="x",0.3,0)</f>
        <v>1</v>
      </c>
      <c r="F1797" s="85" t="s">
        <v>3212</v>
      </c>
      <c r="G1797" s="85"/>
      <c r="H1797" s="85"/>
      <c r="I1797" s="85"/>
      <c r="J1797" s="48"/>
      <c r="K1797" s="48"/>
      <c r="L1797" s="89">
        <f>+L$5*E1797</f>
        <v>1194.3324316200781</v>
      </c>
      <c r="M1797" s="89">
        <f>+M$5*E1797</f>
        <v>339.09242260294559</v>
      </c>
      <c r="N1797" s="89">
        <f>+L1797+M1797</f>
        <v>1533.4248542230237</v>
      </c>
      <c r="O1797" s="89">
        <f>+O$5*E1797</f>
        <v>16954.621130147279</v>
      </c>
      <c r="P1797" s="73" t="e">
        <v>#N/A</v>
      </c>
      <c r="Q1797" s="48" t="e">
        <v>#N/A</v>
      </c>
      <c r="R1797" s="87">
        <v>1121.8669020161999</v>
      </c>
      <c r="S1797" s="87">
        <v>0</v>
      </c>
      <c r="T1797" s="87">
        <v>0</v>
      </c>
      <c r="U1797" s="87">
        <v>0</v>
      </c>
      <c r="V1797" s="87">
        <v>0</v>
      </c>
      <c r="W1797" s="87">
        <f>+(S1797/100)*R1797</f>
        <v>0</v>
      </c>
      <c r="Z1797" t="e">
        <v>#N/A</v>
      </c>
      <c r="AA1797" t="e">
        <v>#N/A</v>
      </c>
    </row>
    <row r="1798" spans="1:27">
      <c r="A1798" s="53" t="s">
        <v>3145</v>
      </c>
      <c r="B1798" s="53" t="s">
        <v>8</v>
      </c>
      <c r="C1798" s="53">
        <v>100013271</v>
      </c>
      <c r="D1798" s="53" t="s">
        <v>3146</v>
      </c>
      <c r="E1798" s="80">
        <f>+IF(F1798="x",1,0)+IF(G1798="x",0.25,0)+IF(H1798="x",1,0)+IF(I1798="x",0.3,0)+J1798+K1798</f>
        <v>1.25</v>
      </c>
      <c r="F1798" s="85" t="s">
        <v>3212</v>
      </c>
      <c r="G1798" s="85" t="s">
        <v>3212</v>
      </c>
      <c r="H1798" s="85"/>
      <c r="I1798" s="85"/>
      <c r="J1798" s="81">
        <v>0</v>
      </c>
      <c r="K1798" s="48"/>
      <c r="L1798" s="89">
        <f>+L$5*E1798</f>
        <v>1492.9155395250975</v>
      </c>
      <c r="M1798" s="89">
        <f>+M$5*E1798</f>
        <v>423.86552825368199</v>
      </c>
      <c r="N1798" s="89">
        <f>+L1798+M1798</f>
        <v>1916.7810677787795</v>
      </c>
      <c r="O1798" s="89">
        <f>+O$5*E1798</f>
        <v>21193.276412684099</v>
      </c>
      <c r="P1798" s="72"/>
      <c r="Q1798" s="48"/>
      <c r="R1798" s="87">
        <v>1196.4368004846999</v>
      </c>
      <c r="S1798" s="87">
        <v>100</v>
      </c>
      <c r="T1798" s="87">
        <v>0.66245400905608998</v>
      </c>
      <c r="U1798" s="87">
        <v>0.82352042198180997</v>
      </c>
      <c r="V1798" s="87">
        <v>0.74847457887839997</v>
      </c>
      <c r="W1798" s="87">
        <v>1196.4368004886001</v>
      </c>
      <c r="Z1798" t="e">
        <v>#N/A</v>
      </c>
      <c r="AA1798" t="e">
        <v>#N/A</v>
      </c>
    </row>
    <row r="1799" spans="1:27">
      <c r="A1799" s="52" t="s">
        <v>3129</v>
      </c>
      <c r="B1799" s="52" t="s">
        <v>8</v>
      </c>
      <c r="C1799" s="52">
        <v>100013262</v>
      </c>
      <c r="D1799" s="52" t="s">
        <v>3130</v>
      </c>
      <c r="E1799" s="80">
        <f>+IF(F1799="x",1,0)+IF(G1799="x",0.25,0)+IF(H1799="x",1,0)+IF(I1799="x",0.3,0)</f>
        <v>1</v>
      </c>
      <c r="F1799" s="85" t="s">
        <v>3212</v>
      </c>
      <c r="G1799" s="85"/>
      <c r="H1799" s="85"/>
      <c r="I1799" s="85"/>
      <c r="J1799" s="48"/>
      <c r="K1799" s="48"/>
      <c r="L1799" s="89">
        <f>+L$5*E1799</f>
        <v>1194.3324316200781</v>
      </c>
      <c r="M1799" s="89">
        <f>+M$5*E1799</f>
        <v>339.09242260294559</v>
      </c>
      <c r="N1799" s="89">
        <f>+L1799+M1799</f>
        <v>1533.4248542230237</v>
      </c>
      <c r="O1799" s="89">
        <f>+O$5*E1799</f>
        <v>16954.621130147279</v>
      </c>
      <c r="P1799" s="73" t="e">
        <v>#N/A</v>
      </c>
      <c r="Q1799" s="48" t="e">
        <v>#N/A</v>
      </c>
      <c r="R1799" s="87">
        <v>1221.0889099901001</v>
      </c>
      <c r="S1799" s="87">
        <v>6.1779000000000002</v>
      </c>
      <c r="T1799" s="87">
        <v>6.3080847030506004E-4</v>
      </c>
      <c r="U1799" s="87">
        <v>3.1960960477590998E-2</v>
      </c>
      <c r="V1799" s="87">
        <v>1.4782858928969E-2</v>
      </c>
      <c r="W1799" s="87">
        <f>+(S1799/100)*R1799</f>
        <v>75.437651770278393</v>
      </c>
      <c r="Z1799" t="e">
        <v>#N/A</v>
      </c>
      <c r="AA1799" t="e">
        <v>#N/A</v>
      </c>
    </row>
    <row r="1800" spans="1:27">
      <c r="A1800" s="51" t="s">
        <v>3100</v>
      </c>
      <c r="B1800" s="51" t="s">
        <v>8</v>
      </c>
      <c r="C1800" s="51">
        <v>100013245</v>
      </c>
      <c r="D1800" s="51" t="s">
        <v>3101</v>
      </c>
      <c r="E1800" s="80">
        <f>+IF(F1800="x",1,0)+IF(G1800="x",0.25,0)+IF(H1800="x",1,0)+IF(I1800="x",0.3,0)</f>
        <v>1</v>
      </c>
      <c r="F1800" s="85" t="s">
        <v>3212</v>
      </c>
      <c r="G1800" s="85"/>
      <c r="H1800" s="85"/>
      <c r="I1800" s="85"/>
      <c r="J1800" s="48"/>
      <c r="K1800" s="48"/>
      <c r="L1800" s="89">
        <f>+L$5*E1800</f>
        <v>1194.3324316200781</v>
      </c>
      <c r="M1800" s="89">
        <f>+M$5*E1800</f>
        <v>339.09242260294559</v>
      </c>
      <c r="N1800" s="89">
        <f>+L1800+M1800</f>
        <v>1533.4248542230237</v>
      </c>
      <c r="O1800" s="89">
        <f>+O$5*E1800</f>
        <v>16954.621130147279</v>
      </c>
      <c r="P1800" s="73" t="e">
        <v>#N/A</v>
      </c>
      <c r="Q1800" s="48" t="e">
        <v>#N/A</v>
      </c>
      <c r="R1800" s="87">
        <v>1298.6443215018001</v>
      </c>
      <c r="S1800" s="87">
        <v>0</v>
      </c>
      <c r="T1800" s="87">
        <v>0</v>
      </c>
      <c r="U1800" s="87">
        <v>0</v>
      </c>
      <c r="V1800" s="87">
        <v>0</v>
      </c>
      <c r="W1800" s="87">
        <f>+(S1800/100)*R1800</f>
        <v>0</v>
      </c>
      <c r="Z1800" t="e">
        <v>#N/A</v>
      </c>
      <c r="AA1800" t="e">
        <v>#N/A</v>
      </c>
    </row>
    <row r="1801" spans="1:27">
      <c r="A1801" s="52" t="s">
        <v>3127</v>
      </c>
      <c r="B1801" s="52" t="s">
        <v>8</v>
      </c>
      <c r="C1801" s="52">
        <v>100013261</v>
      </c>
      <c r="D1801" s="52" t="s">
        <v>3128</v>
      </c>
      <c r="E1801" s="80">
        <f>+IF(F1801="x",1,0)+IF(G1801="x",0.25,0)+IF(H1801="x",1,0)+IF(I1801="x",0.3,0)</f>
        <v>1.25</v>
      </c>
      <c r="F1801" s="80" t="s">
        <v>3212</v>
      </c>
      <c r="G1801" s="80" t="s">
        <v>3212</v>
      </c>
      <c r="H1801" s="85"/>
      <c r="I1801" s="85"/>
      <c r="J1801" s="48"/>
      <c r="K1801" s="48"/>
      <c r="L1801" s="89">
        <f>+L$5*E1801</f>
        <v>1492.9155395250975</v>
      </c>
      <c r="M1801" s="89">
        <f>+M$5*E1801</f>
        <v>423.86552825368199</v>
      </c>
      <c r="N1801" s="89">
        <f>+L1801+M1801</f>
        <v>1916.7810677787795</v>
      </c>
      <c r="O1801" s="89">
        <f>+O$5*E1801</f>
        <v>21193.276412684099</v>
      </c>
      <c r="P1801" s="72">
        <v>2.6459999999999999</v>
      </c>
      <c r="Q1801" s="48" t="e">
        <v>#N/A</v>
      </c>
      <c r="R1801" s="87">
        <v>1099.8123269968</v>
      </c>
      <c r="S1801" s="87">
        <v>55.035200000000003</v>
      </c>
      <c r="T1801" s="87">
        <v>6.4132194966078004E-3</v>
      </c>
      <c r="U1801" s="87">
        <v>0.12742330133915</v>
      </c>
      <c r="V1801" s="87">
        <v>5.0400734693901002E-2</v>
      </c>
      <c r="W1801" s="87">
        <f>+(S1801/100)*R1801</f>
        <v>605.28391378734295</v>
      </c>
      <c r="Z1801">
        <v>2.6459999999999999</v>
      </c>
      <c r="AA1801">
        <v>0</v>
      </c>
    </row>
    <row r="1802" spans="1:27">
      <c r="A1802" s="51" t="s">
        <v>3102</v>
      </c>
      <c r="B1802" s="51" t="s">
        <v>8</v>
      </c>
      <c r="C1802" s="51">
        <v>100013246</v>
      </c>
      <c r="D1802" s="51" t="s">
        <v>3103</v>
      </c>
      <c r="E1802" s="80">
        <f>+IF(F1802="x",1,0)+IF(G1802="x",0.25,0)+IF(H1802="x",1,0)+IF(I1802="x",0.3,0)</f>
        <v>1</v>
      </c>
      <c r="F1802" s="85" t="s">
        <v>3212</v>
      </c>
      <c r="G1802" s="85"/>
      <c r="H1802" s="85"/>
      <c r="I1802" s="85"/>
      <c r="J1802" s="48"/>
      <c r="K1802" s="48"/>
      <c r="L1802" s="89">
        <f>+L$5*E1802</f>
        <v>1194.3324316200781</v>
      </c>
      <c r="M1802" s="89">
        <f>+M$5*E1802</f>
        <v>339.09242260294559</v>
      </c>
      <c r="N1802" s="89">
        <f>+L1802+M1802</f>
        <v>1533.4248542230237</v>
      </c>
      <c r="O1802" s="89">
        <f>+O$5*E1802</f>
        <v>16954.621130147279</v>
      </c>
      <c r="P1802" s="73" t="e">
        <v>#N/A</v>
      </c>
      <c r="Q1802" s="48" t="e">
        <v>#N/A</v>
      </c>
      <c r="R1802" s="87">
        <v>1142.102507009</v>
      </c>
      <c r="S1802" s="87">
        <v>0</v>
      </c>
      <c r="T1802" s="87">
        <v>0</v>
      </c>
      <c r="U1802" s="87">
        <v>0</v>
      </c>
      <c r="V1802" s="87">
        <v>0</v>
      </c>
      <c r="W1802" s="87">
        <f>+(S1802/100)*R1802</f>
        <v>0</v>
      </c>
      <c r="Z1802" t="e">
        <v>#N/A</v>
      </c>
      <c r="AA1802" t="e">
        <v>#N/A</v>
      </c>
    </row>
    <row r="1803" spans="1:27">
      <c r="A1803" s="52" t="s">
        <v>3125</v>
      </c>
      <c r="B1803" s="52" t="s">
        <v>8</v>
      </c>
      <c r="C1803" s="52">
        <v>100013260</v>
      </c>
      <c r="D1803" s="52" t="s">
        <v>3126</v>
      </c>
      <c r="E1803" s="80">
        <f>+IF(F1803="x",1,0)+IF(G1803="x",0.25,0)+IF(H1803="x",1,0)+IF(I1803="x",0.3,0)</f>
        <v>1.25</v>
      </c>
      <c r="F1803" s="80" t="s">
        <v>3212</v>
      </c>
      <c r="G1803" s="80" t="s">
        <v>3212</v>
      </c>
      <c r="H1803" s="85"/>
      <c r="I1803" s="85"/>
      <c r="J1803" s="48"/>
      <c r="K1803" s="48"/>
      <c r="L1803" s="89">
        <f>+L$5*E1803</f>
        <v>1492.9155395250975</v>
      </c>
      <c r="M1803" s="89">
        <f>+M$5*E1803</f>
        <v>423.86552825368199</v>
      </c>
      <c r="N1803" s="89">
        <f>+L1803+M1803</f>
        <v>1916.7810677787795</v>
      </c>
      <c r="O1803" s="89">
        <f>+O$5*E1803</f>
        <v>21193.276412684099</v>
      </c>
      <c r="P1803" s="73">
        <v>2.3929999999999998</v>
      </c>
      <c r="Q1803" s="48" t="s">
        <v>3228</v>
      </c>
      <c r="R1803" s="87">
        <v>1335.7043369972</v>
      </c>
      <c r="S1803" s="87">
        <v>100</v>
      </c>
      <c r="T1803" s="87">
        <v>3.1960960477590998E-2</v>
      </c>
      <c r="U1803" s="87">
        <v>0.29080268740653997</v>
      </c>
      <c r="V1803" s="87">
        <v>0.17018728117858001</v>
      </c>
      <c r="W1803" s="87">
        <f>+(S1803/100)*R1803</f>
        <v>1335.7043369972</v>
      </c>
      <c r="Z1803" t="e">
        <v>#N/A</v>
      </c>
      <c r="AA1803" t="e">
        <v>#N/A</v>
      </c>
    </row>
    <row r="1804" spans="1:27">
      <c r="A1804" s="51" t="s">
        <v>3104</v>
      </c>
      <c r="B1804" s="51" t="s">
        <v>8</v>
      </c>
      <c r="C1804" s="51">
        <v>100013247</v>
      </c>
      <c r="D1804" s="51" t="s">
        <v>3105</v>
      </c>
      <c r="E1804" s="80">
        <f>+IF(F1804="x",1,0)+IF(G1804="x",0.25,0)+IF(H1804="x",1,0)+IF(I1804="x",0.3,0)</f>
        <v>1</v>
      </c>
      <c r="F1804" s="85" t="s">
        <v>3212</v>
      </c>
      <c r="G1804" s="85"/>
      <c r="H1804" s="85"/>
      <c r="I1804" s="85"/>
      <c r="J1804" s="48"/>
      <c r="K1804" s="48"/>
      <c r="L1804" s="89">
        <f>+L$5*E1804</f>
        <v>1194.3324316200781</v>
      </c>
      <c r="M1804" s="89">
        <f>+M$5*E1804</f>
        <v>339.09242260294559</v>
      </c>
      <c r="N1804" s="89">
        <f>+L1804+M1804</f>
        <v>1533.4248542230237</v>
      </c>
      <c r="O1804" s="89">
        <f>+O$5*E1804</f>
        <v>16954.621130147279</v>
      </c>
      <c r="P1804" s="73" t="e">
        <v>#N/A</v>
      </c>
      <c r="Q1804" s="48" t="e">
        <v>#N/A</v>
      </c>
      <c r="R1804" s="87">
        <v>1049.4393494927999</v>
      </c>
      <c r="S1804" s="87">
        <v>0</v>
      </c>
      <c r="T1804" s="87">
        <v>0</v>
      </c>
      <c r="U1804" s="87">
        <v>0</v>
      </c>
      <c r="V1804" s="87">
        <v>0</v>
      </c>
      <c r="W1804" s="87">
        <f>+(S1804/100)*R1804</f>
        <v>0</v>
      </c>
      <c r="Z1804" t="e">
        <v>#N/A</v>
      </c>
      <c r="AA1804" t="e">
        <v>#N/A</v>
      </c>
    </row>
    <row r="1805" spans="1:27">
      <c r="A1805" s="52" t="s">
        <v>3123</v>
      </c>
      <c r="B1805" s="52" t="s">
        <v>8</v>
      </c>
      <c r="C1805" s="52">
        <v>100013259</v>
      </c>
      <c r="D1805" s="52" t="s">
        <v>3124</v>
      </c>
      <c r="E1805" s="80">
        <f>+IF(F1805="x",1,0)+IF(G1805="x",0.25,0)+IF(H1805="x",1,0)+IF(I1805="x",0.3,0)</f>
        <v>1.25</v>
      </c>
      <c r="F1805" s="80" t="s">
        <v>3212</v>
      </c>
      <c r="G1805" s="80" t="s">
        <v>3212</v>
      </c>
      <c r="H1805" s="85"/>
      <c r="I1805" s="85"/>
      <c r="J1805" s="48"/>
      <c r="K1805" s="48"/>
      <c r="L1805" s="89">
        <f>+L$5*E1805</f>
        <v>1492.9155395250975</v>
      </c>
      <c r="M1805" s="89">
        <f>+M$5*E1805</f>
        <v>423.86552825368199</v>
      </c>
      <c r="N1805" s="89">
        <f>+L1805+M1805</f>
        <v>1916.7810677787795</v>
      </c>
      <c r="O1805" s="89">
        <f>+O$5*E1805</f>
        <v>21193.276412684099</v>
      </c>
      <c r="P1805" s="73" t="e">
        <v>#N/A</v>
      </c>
      <c r="Q1805" s="48" t="e">
        <v>#N/A</v>
      </c>
      <c r="R1805" s="87">
        <v>1146.0310114942999</v>
      </c>
      <c r="S1805" s="87">
        <v>74.238</v>
      </c>
      <c r="T1805" s="87">
        <v>1.5244537964463E-2</v>
      </c>
      <c r="U1805" s="87">
        <v>0.24654096364975001</v>
      </c>
      <c r="V1805" s="87">
        <v>9.7664983866453003E-2</v>
      </c>
      <c r="W1805" s="87">
        <f>+(S1805/100)*R1805</f>
        <v>850.7905023131384</v>
      </c>
      <c r="Z1805" t="e">
        <v>#N/A</v>
      </c>
      <c r="AA1805" t="e">
        <v>#N/A</v>
      </c>
    </row>
    <row r="1806" spans="1:27">
      <c r="A1806" s="51" t="s">
        <v>3106</v>
      </c>
      <c r="B1806" s="51" t="s">
        <v>8</v>
      </c>
      <c r="C1806" s="51">
        <v>100013248</v>
      </c>
      <c r="D1806" s="51" t="s">
        <v>3107</v>
      </c>
      <c r="E1806" s="80">
        <f>+IF(F1806="x",1,0)+IF(G1806="x",0.25,0)+IF(H1806="x",1,0)+IF(I1806="x",0.3,0)</f>
        <v>1</v>
      </c>
      <c r="F1806" s="85" t="s">
        <v>3212</v>
      </c>
      <c r="G1806" s="85"/>
      <c r="H1806" s="85"/>
      <c r="I1806" s="85"/>
      <c r="J1806" s="48"/>
      <c r="K1806" s="48"/>
      <c r="L1806" s="89">
        <f>+L$5*E1806</f>
        <v>1194.3324316200781</v>
      </c>
      <c r="M1806" s="89">
        <f>+M$5*E1806</f>
        <v>339.09242260294559</v>
      </c>
      <c r="N1806" s="89">
        <f>+L1806+M1806</f>
        <v>1533.4248542230237</v>
      </c>
      <c r="O1806" s="89">
        <f>+O$5*E1806</f>
        <v>16954.621130147279</v>
      </c>
      <c r="P1806" s="73" t="e">
        <v>#N/A</v>
      </c>
      <c r="Q1806" s="48" t="e">
        <v>#N/A</v>
      </c>
      <c r="R1806" s="87">
        <v>1061.6684275043999</v>
      </c>
      <c r="S1806" s="87">
        <v>0</v>
      </c>
      <c r="T1806" s="87">
        <v>0</v>
      </c>
      <c r="U1806" s="87">
        <v>0</v>
      </c>
      <c r="V1806" s="87">
        <v>0</v>
      </c>
      <c r="W1806" s="87">
        <f>+(S1806/100)*R1806</f>
        <v>0</v>
      </c>
      <c r="Z1806" t="e">
        <v>#N/A</v>
      </c>
      <c r="AA1806" t="e">
        <v>#N/A</v>
      </c>
    </row>
    <row r="1807" spans="1:27">
      <c r="A1807" s="51" t="s">
        <v>3108</v>
      </c>
      <c r="B1807" s="51" t="s">
        <v>8</v>
      </c>
      <c r="C1807" s="51">
        <v>100013249</v>
      </c>
      <c r="D1807" s="51" t="s">
        <v>3109</v>
      </c>
      <c r="E1807" s="80">
        <f>+IF(F1807="x",1,0)+IF(G1807="x",0.25,0)+IF(H1807="x",1,0)+IF(I1807="x",0.3,0)</f>
        <v>1</v>
      </c>
      <c r="F1807" s="85" t="s">
        <v>3212</v>
      </c>
      <c r="G1807" s="85"/>
      <c r="H1807" s="85"/>
      <c r="I1807" s="85"/>
      <c r="J1807" s="48"/>
      <c r="K1807" s="48"/>
      <c r="L1807" s="89">
        <f>+L$5*E1807</f>
        <v>1194.3324316200781</v>
      </c>
      <c r="M1807" s="89">
        <f>+M$5*E1807</f>
        <v>339.09242260294559</v>
      </c>
      <c r="N1807" s="89">
        <f>+L1807+M1807</f>
        <v>1533.4248542230237</v>
      </c>
      <c r="O1807" s="89">
        <f>+O$5*E1807</f>
        <v>16954.621130147279</v>
      </c>
      <c r="P1807" s="73" t="e">
        <v>#N/A</v>
      </c>
      <c r="Q1807" s="48" t="e">
        <v>#N/A</v>
      </c>
      <c r="R1807" s="87">
        <v>1138.0460950157001</v>
      </c>
      <c r="S1807" s="87">
        <v>0</v>
      </c>
      <c r="T1807" s="87">
        <v>0</v>
      </c>
      <c r="U1807" s="87">
        <v>0</v>
      </c>
      <c r="V1807" s="87">
        <v>0</v>
      </c>
      <c r="W1807" s="87">
        <f>+(S1807/100)*R1807</f>
        <v>0</v>
      </c>
      <c r="Z1807" t="e">
        <v>#N/A</v>
      </c>
      <c r="AA1807" t="e">
        <v>#N/A</v>
      </c>
    </row>
    <row r="1808" spans="1:27">
      <c r="A1808" s="52" t="s">
        <v>922</v>
      </c>
      <c r="B1808" s="52" t="s">
        <v>8</v>
      </c>
      <c r="C1808" s="52">
        <v>100013236</v>
      </c>
      <c r="D1808" s="52" t="s">
        <v>3088</v>
      </c>
      <c r="E1808" s="80">
        <f>+IF(F1808="x",1,0)+IF(G1808="x",0.25,0)+IF(H1808="x",1,0)+IF(I1808="x",0.3,0)</f>
        <v>1.25</v>
      </c>
      <c r="F1808" s="80" t="s">
        <v>3212</v>
      </c>
      <c r="G1808" s="80" t="s">
        <v>3212</v>
      </c>
      <c r="H1808" s="85"/>
      <c r="I1808" s="85"/>
      <c r="J1808" s="48"/>
      <c r="K1808" s="48"/>
      <c r="L1808" s="89">
        <f>+L$5*E1808</f>
        <v>1492.9155395250975</v>
      </c>
      <c r="M1808" s="89">
        <f>+M$5*E1808</f>
        <v>423.86552825368199</v>
      </c>
      <c r="N1808" s="89">
        <f>+L1808+M1808</f>
        <v>1916.7810677787795</v>
      </c>
      <c r="O1808" s="89">
        <f>+O$5*E1808</f>
        <v>21193.276412684099</v>
      </c>
      <c r="P1808" s="73">
        <v>1.9430000000000001</v>
      </c>
      <c r="Q1808" s="48" t="s">
        <v>3228</v>
      </c>
      <c r="R1808" s="87">
        <v>1299.1756620125</v>
      </c>
      <c r="S1808" s="87">
        <v>100</v>
      </c>
      <c r="T1808" s="87">
        <v>0.44209158420562999</v>
      </c>
      <c r="U1808" s="87">
        <v>1.0199121236801001</v>
      </c>
      <c r="V1808" s="87">
        <v>0.59959502398006004</v>
      </c>
      <c r="W1808" s="87">
        <f>+(S1808/100)*R1808</f>
        <v>1299.1756620125</v>
      </c>
      <c r="Z1808" t="e">
        <v>#N/A</v>
      </c>
      <c r="AA1808" t="e">
        <v>#N/A</v>
      </c>
    </row>
    <row r="1809" spans="1:27">
      <c r="A1809" s="52" t="s">
        <v>3118</v>
      </c>
      <c r="B1809" s="52" t="s">
        <v>8</v>
      </c>
      <c r="C1809" s="52">
        <v>100013255</v>
      </c>
      <c r="D1809" s="52" t="s">
        <v>3119</v>
      </c>
      <c r="E1809" s="80">
        <f>+IF(F1809="x",1,0)+IF(G1809="x",0.25,0)+IF(H1809="x",1,0)+IF(I1809="x",0.3,0)</f>
        <v>1.25</v>
      </c>
      <c r="F1809" s="80" t="s">
        <v>3212</v>
      </c>
      <c r="G1809" s="80" t="s">
        <v>3212</v>
      </c>
      <c r="H1809" s="85"/>
      <c r="I1809" s="85"/>
      <c r="J1809" s="48"/>
      <c r="K1809" s="48"/>
      <c r="L1809" s="89">
        <f>+L$5*E1809</f>
        <v>1492.9155395250975</v>
      </c>
      <c r="M1809" s="89">
        <f>+M$5*E1809</f>
        <v>423.86552825368199</v>
      </c>
      <c r="N1809" s="89">
        <f>+L1809+M1809</f>
        <v>1916.7810677787795</v>
      </c>
      <c r="O1809" s="89">
        <f>+O$5*E1809</f>
        <v>21193.276412684099</v>
      </c>
      <c r="P1809" s="73" t="e">
        <v>#N/A</v>
      </c>
      <c r="Q1809" s="48" t="e">
        <v>#N/A</v>
      </c>
      <c r="R1809" s="87">
        <v>1017.9380269901</v>
      </c>
      <c r="S1809" s="87">
        <v>100</v>
      </c>
      <c r="T1809" s="87">
        <v>0.57887190580367998</v>
      </c>
      <c r="U1809" s="87">
        <v>0.73278915882110995</v>
      </c>
      <c r="V1809" s="87">
        <v>0.65932944880143995</v>
      </c>
      <c r="W1809" s="87">
        <f>+(S1809/100)*R1809</f>
        <v>1017.9380269901</v>
      </c>
      <c r="Z1809" t="e">
        <v>#N/A</v>
      </c>
      <c r="AA1809" t="e">
        <v>#N/A</v>
      </c>
    </row>
    <row r="1810" spans="1:27">
      <c r="A1810" s="52" t="s">
        <v>3112</v>
      </c>
      <c r="B1810" s="52" t="s">
        <v>8</v>
      </c>
      <c r="C1810" s="52">
        <v>100013252</v>
      </c>
      <c r="D1810" s="52" t="s">
        <v>3113</v>
      </c>
      <c r="E1810" s="80">
        <f>+IF(F1810="x",1,0)+IF(G1810="x",0.25,0)+IF(H1810="x",1,0)+IF(I1810="x",0.3,0)</f>
        <v>1.25</v>
      </c>
      <c r="F1810" s="80" t="s">
        <v>3212</v>
      </c>
      <c r="G1810" s="80" t="s">
        <v>3212</v>
      </c>
      <c r="H1810" s="85"/>
      <c r="I1810" s="85"/>
      <c r="J1810" s="48"/>
      <c r="K1810" s="48"/>
      <c r="L1810" s="89">
        <f>+L$5*E1810</f>
        <v>1492.9155395250975</v>
      </c>
      <c r="M1810" s="89">
        <f>+M$5*E1810</f>
        <v>423.86552825368199</v>
      </c>
      <c r="N1810" s="89">
        <f>+L1810+M1810</f>
        <v>1916.7810677787795</v>
      </c>
      <c r="O1810" s="89">
        <f>+O$5*E1810</f>
        <v>21193.276412684099</v>
      </c>
      <c r="P1810" s="73">
        <v>2.3839999999999999</v>
      </c>
      <c r="Q1810" s="48" t="s">
        <v>3228</v>
      </c>
      <c r="R1810" s="87">
        <v>1031.0422989942001</v>
      </c>
      <c r="S1810" s="87">
        <v>98.771600000000007</v>
      </c>
      <c r="T1810" s="87">
        <v>2.659909054637E-2</v>
      </c>
      <c r="U1810" s="87">
        <v>0.38563424348830999</v>
      </c>
      <c r="V1810" s="87">
        <v>0.17619291074421001</v>
      </c>
      <c r="W1810" s="87">
        <f>+(S1810/100)*R1810</f>
        <v>1018.3769753933555</v>
      </c>
      <c r="Z1810" t="e">
        <v>#N/A</v>
      </c>
      <c r="AA1810" t="e">
        <v>#N/A</v>
      </c>
    </row>
    <row r="1811" spans="1:27">
      <c r="A1811" s="52" t="s">
        <v>3114</v>
      </c>
      <c r="B1811" s="52" t="s">
        <v>8</v>
      </c>
      <c r="C1811" s="52">
        <v>100013253</v>
      </c>
      <c r="D1811" s="52" t="s">
        <v>3115</v>
      </c>
      <c r="E1811" s="80">
        <f>+IF(F1811="x",1,0)+IF(G1811="x",0.25,0)+IF(H1811="x",1,0)+IF(I1811="x",0.3,0)</f>
        <v>1.25</v>
      </c>
      <c r="F1811" s="80" t="s">
        <v>3212</v>
      </c>
      <c r="G1811" s="80" t="s">
        <v>3212</v>
      </c>
      <c r="H1811" s="85"/>
      <c r="I1811" s="85"/>
      <c r="J1811" s="48"/>
      <c r="K1811" s="48"/>
      <c r="L1811" s="89">
        <f>+L$5*E1811</f>
        <v>1492.9155395250975</v>
      </c>
      <c r="M1811" s="89">
        <f>+M$5*E1811</f>
        <v>423.86552825368199</v>
      </c>
      <c r="N1811" s="89">
        <f>+L1811+M1811</f>
        <v>1916.7810677787795</v>
      </c>
      <c r="O1811" s="89">
        <f>+O$5*E1811</f>
        <v>21193.276412684099</v>
      </c>
      <c r="P1811" s="73" t="e">
        <v>#N/A</v>
      </c>
      <c r="Q1811" s="48" t="e">
        <v>#N/A</v>
      </c>
      <c r="R1811" s="87">
        <v>1207.9491825120999</v>
      </c>
      <c r="S1811" s="87">
        <v>100</v>
      </c>
      <c r="T1811" s="87">
        <v>0.11964333802462</v>
      </c>
      <c r="U1811" s="87">
        <v>0.52115291357039994</v>
      </c>
      <c r="V1811" s="87">
        <v>0.31670289712938998</v>
      </c>
      <c r="W1811" s="87">
        <f>+(S1811/100)*R1811</f>
        <v>1207.9491825120999</v>
      </c>
      <c r="Z1811" t="e">
        <v>#N/A</v>
      </c>
      <c r="AA1811" t="e">
        <v>#N/A</v>
      </c>
    </row>
    <row r="1812" spans="1:27">
      <c r="A1812" s="53" t="s">
        <v>3116</v>
      </c>
      <c r="B1812" s="53" t="s">
        <v>8</v>
      </c>
      <c r="C1812" s="53">
        <v>100013254</v>
      </c>
      <c r="D1812" s="53" t="s">
        <v>3117</v>
      </c>
      <c r="E1812" s="80">
        <f>+IF(F1812="x",1,0)+IF(G1812="x",0.25,0)+IF(H1812="x",1,0)+IF(I1812="x",0.3,0)+J1812+K1812</f>
        <v>1</v>
      </c>
      <c r="F1812" s="85" t="s">
        <v>3212</v>
      </c>
      <c r="G1812" s="85"/>
      <c r="H1812" s="85"/>
      <c r="I1812" s="85"/>
      <c r="J1812" s="81">
        <v>0</v>
      </c>
      <c r="K1812" s="48"/>
      <c r="L1812" s="89">
        <f>+L$5*E1812</f>
        <v>1194.3324316200781</v>
      </c>
      <c r="M1812" s="89">
        <f>+M$5*E1812</f>
        <v>339.09242260294559</v>
      </c>
      <c r="N1812" s="89">
        <f>+L1812+M1812</f>
        <v>1533.4248542230237</v>
      </c>
      <c r="O1812" s="89">
        <f>+O$5*E1812</f>
        <v>16954.621130147279</v>
      </c>
      <c r="P1812" s="72"/>
      <c r="Q1812" s="48"/>
      <c r="R1812" s="87">
        <v>1376.1344150141999</v>
      </c>
      <c r="S1812" s="87">
        <v>100</v>
      </c>
      <c r="T1812" s="87">
        <v>0.25779038667679</v>
      </c>
      <c r="U1812" s="87">
        <v>0.59201371669768998</v>
      </c>
      <c r="V1812" s="87">
        <v>0.43953580314738</v>
      </c>
      <c r="W1812" s="87">
        <v>1376.1344150189</v>
      </c>
      <c r="Z1812" t="e">
        <v>#N/A</v>
      </c>
      <c r="AA1812" t="e">
        <v>#N/A</v>
      </c>
    </row>
    <row r="1813" spans="1:27">
      <c r="A1813" s="53" t="s">
        <v>3143</v>
      </c>
      <c r="B1813" s="53" t="s">
        <v>8</v>
      </c>
      <c r="C1813" s="53">
        <v>100013270</v>
      </c>
      <c r="D1813" s="53" t="s">
        <v>3144</v>
      </c>
      <c r="E1813" s="80">
        <f>+IF(F1813="x",1,0)+IF(G1813="x",0.25,0)+IF(H1813="x",1,0)+IF(I1813="x",0.3,0)+J1813+K1813</f>
        <v>1.25</v>
      </c>
      <c r="F1813" s="85" t="s">
        <v>3212</v>
      </c>
      <c r="G1813" s="85" t="s">
        <v>3212</v>
      </c>
      <c r="H1813" s="85"/>
      <c r="I1813" s="85"/>
      <c r="J1813" s="81">
        <v>0</v>
      </c>
      <c r="K1813" s="48"/>
      <c r="L1813" s="89">
        <f>+L$5*E1813</f>
        <v>1492.9155395250975</v>
      </c>
      <c r="M1813" s="89">
        <f>+M$5*E1813</f>
        <v>423.86552825368199</v>
      </c>
      <c r="N1813" s="89">
        <f>+L1813+M1813</f>
        <v>1916.7810677787795</v>
      </c>
      <c r="O1813" s="89">
        <f>+O$5*E1813</f>
        <v>21193.276412684099</v>
      </c>
      <c r="P1813" s="72"/>
      <c r="Q1813" s="48"/>
      <c r="R1813" s="87">
        <v>1349.8585669880999</v>
      </c>
      <c r="S1813" s="87">
        <v>100</v>
      </c>
      <c r="T1813" s="87">
        <v>0.55363953113555997</v>
      </c>
      <c r="U1813" s="87">
        <v>0.78987729549408003</v>
      </c>
      <c r="V1813" s="87">
        <v>0.71760601298138005</v>
      </c>
      <c r="W1813" s="87">
        <v>1349.8585669895999</v>
      </c>
      <c r="Z1813" t="e">
        <v>#N/A</v>
      </c>
      <c r="AA1813" t="e">
        <v>#N/A</v>
      </c>
    </row>
    <row r="1814" spans="1:27">
      <c r="A1814" s="52" t="s">
        <v>923</v>
      </c>
      <c r="B1814" s="52" t="s">
        <v>8</v>
      </c>
      <c r="C1814" s="52">
        <v>100013237</v>
      </c>
      <c r="D1814" s="52" t="s">
        <v>3089</v>
      </c>
      <c r="E1814" s="80">
        <f>+IF(F1814="x",1,0)+IF(G1814="x",0.25,0)+IF(H1814="x",1,0)+IF(I1814="x",0.3,0)</f>
        <v>2.25</v>
      </c>
      <c r="F1814" s="80" t="s">
        <v>3212</v>
      </c>
      <c r="G1814" s="80" t="s">
        <v>3212</v>
      </c>
      <c r="H1814" s="80" t="s">
        <v>3212</v>
      </c>
      <c r="I1814" s="85"/>
      <c r="J1814" s="48"/>
      <c r="K1814" s="48"/>
      <c r="L1814" s="89">
        <f>+L$5*E1814</f>
        <v>2687.2479711451756</v>
      </c>
      <c r="M1814" s="89">
        <f>+M$5*E1814</f>
        <v>762.95795085662758</v>
      </c>
      <c r="N1814" s="89">
        <f>+L1814+M1814</f>
        <v>3450.2059220018032</v>
      </c>
      <c r="O1814" s="89">
        <f>+O$5*E1814</f>
        <v>38147.897542831379</v>
      </c>
      <c r="P1814" s="73">
        <v>2.117</v>
      </c>
      <c r="Q1814" s="48" t="s">
        <v>3228</v>
      </c>
      <c r="R1814" s="87">
        <v>1257.2102719919001</v>
      </c>
      <c r="S1814" s="87">
        <v>100</v>
      </c>
      <c r="T1814" s="87">
        <v>0.40140444040298001</v>
      </c>
      <c r="U1814" s="87">
        <v>0.76096528768538996</v>
      </c>
      <c r="V1814" s="87">
        <v>0.61742684584524998</v>
      </c>
      <c r="W1814" s="87">
        <f>+(S1814/100)*R1814</f>
        <v>1257.2102719919001</v>
      </c>
      <c r="Z1814" t="e">
        <v>#N/A</v>
      </c>
      <c r="AA1814" t="e">
        <v>#N/A</v>
      </c>
    </row>
    <row r="1815" spans="1:27">
      <c r="A1815" s="53" t="s">
        <v>3141</v>
      </c>
      <c r="B1815" s="53" t="s">
        <v>8</v>
      </c>
      <c r="C1815" s="53">
        <v>100013269</v>
      </c>
      <c r="D1815" s="53" t="s">
        <v>3142</v>
      </c>
      <c r="E1815" s="80">
        <f>+IF(F1815="x",1,0)+IF(G1815="x",0.25,0)+IF(H1815="x",1,0)+IF(I1815="x",0.3,0)+J1815+K1815</f>
        <v>1.25</v>
      </c>
      <c r="F1815" s="85" t="s">
        <v>3212</v>
      </c>
      <c r="G1815" s="85" t="s">
        <v>3212</v>
      </c>
      <c r="H1815" s="85"/>
      <c r="I1815" s="85"/>
      <c r="J1815" s="81">
        <v>0</v>
      </c>
      <c r="K1815" s="48"/>
      <c r="L1815" s="89">
        <f>+L$5*E1815</f>
        <v>1492.9155395250975</v>
      </c>
      <c r="M1815" s="89">
        <f>+M$5*E1815</f>
        <v>423.86552825368199</v>
      </c>
      <c r="N1815" s="89">
        <f>+L1815+M1815</f>
        <v>1916.7810677787795</v>
      </c>
      <c r="O1815" s="89">
        <f>+O$5*E1815</f>
        <v>21193.276412684099</v>
      </c>
      <c r="P1815" s="72"/>
      <c r="Q1815" s="48"/>
      <c r="R1815" s="87">
        <v>1148.1689474950001</v>
      </c>
      <c r="S1815" s="87">
        <v>100</v>
      </c>
      <c r="T1815" s="87">
        <v>0.37364888191223</v>
      </c>
      <c r="U1815" s="87">
        <v>0.77988952398300004</v>
      </c>
      <c r="V1815" s="87">
        <v>0.63449290788567003</v>
      </c>
      <c r="W1815" s="87">
        <v>1148.1689474978</v>
      </c>
      <c r="Z1815" t="e">
        <v>#N/A</v>
      </c>
      <c r="AA1815" t="e">
        <v>#N/A</v>
      </c>
    </row>
    <row r="1816" spans="1:27">
      <c r="A1816" s="52" t="s">
        <v>3090</v>
      </c>
      <c r="B1816" s="52" t="s">
        <v>8</v>
      </c>
      <c r="C1816" s="52">
        <v>100013238</v>
      </c>
      <c r="D1816" s="52" t="s">
        <v>3091</v>
      </c>
      <c r="E1816" s="80">
        <f>+IF(F1816="x",1,0)+IF(G1816="x",0.25,0)+IF(H1816="x",1,0)+IF(I1816="x",0.3,0)</f>
        <v>2.25</v>
      </c>
      <c r="F1816" s="80" t="s">
        <v>3212</v>
      </c>
      <c r="G1816" s="80" t="s">
        <v>3212</v>
      </c>
      <c r="H1816" s="80" t="s">
        <v>3212</v>
      </c>
      <c r="I1816" s="85"/>
      <c r="J1816" s="48"/>
      <c r="K1816" s="48"/>
      <c r="L1816" s="89">
        <f>+L$5*E1816</f>
        <v>2687.2479711451756</v>
      </c>
      <c r="M1816" s="89">
        <f>+M$5*E1816</f>
        <v>762.95795085662758</v>
      </c>
      <c r="N1816" s="89">
        <f>+L1816+M1816</f>
        <v>3450.2059220018032</v>
      </c>
      <c r="O1816" s="89">
        <f>+O$5*E1816</f>
        <v>38147.897542831379</v>
      </c>
      <c r="P1816" s="73">
        <v>2.0710000000000002</v>
      </c>
      <c r="Q1816" s="48" t="s">
        <v>3228</v>
      </c>
      <c r="R1816" s="87">
        <v>1285.8458855051999</v>
      </c>
      <c r="S1816" s="87">
        <v>100</v>
      </c>
      <c r="T1816" s="87">
        <v>0.26189064979553001</v>
      </c>
      <c r="U1816" s="87">
        <v>0.57929241657257002</v>
      </c>
      <c r="V1816" s="87">
        <v>0.38395036054567</v>
      </c>
      <c r="W1816" s="87">
        <f>+(S1816/100)*R1816</f>
        <v>1285.8458855051999</v>
      </c>
      <c r="Z1816" t="e">
        <v>#N/A</v>
      </c>
      <c r="AA1816" t="e">
        <v>#N/A</v>
      </c>
    </row>
    <row r="1817" spans="1:27">
      <c r="A1817" s="53" t="s">
        <v>3139</v>
      </c>
      <c r="B1817" s="53" t="s">
        <v>8</v>
      </c>
      <c r="C1817" s="53">
        <v>100013268</v>
      </c>
      <c r="D1817" s="53" t="s">
        <v>3140</v>
      </c>
      <c r="E1817" s="80">
        <f>+IF(F1817="x",1,0)+IF(G1817="x",0.25,0)+IF(H1817="x",1,0)+IF(I1817="x",0.3,0)+J1817+K1817</f>
        <v>1.25</v>
      </c>
      <c r="F1817" s="85" t="s">
        <v>3212</v>
      </c>
      <c r="G1817" s="85" t="s">
        <v>3212</v>
      </c>
      <c r="H1817" s="85"/>
      <c r="I1817" s="85"/>
      <c r="J1817" s="81">
        <v>0</v>
      </c>
      <c r="K1817" s="48"/>
      <c r="L1817" s="89">
        <f>+L$5*E1817</f>
        <v>1492.9155395250975</v>
      </c>
      <c r="M1817" s="89">
        <f>+M$5*E1817</f>
        <v>423.86552825368199</v>
      </c>
      <c r="N1817" s="89">
        <f>+L1817+M1817</f>
        <v>1916.7810677787795</v>
      </c>
      <c r="O1817" s="89">
        <f>+O$5*E1817</f>
        <v>21193.276412684099</v>
      </c>
      <c r="P1817" s="72"/>
      <c r="Q1817" s="48"/>
      <c r="R1817" s="87">
        <v>1072.6865324836999</v>
      </c>
      <c r="S1817" s="87">
        <v>100</v>
      </c>
      <c r="T1817" s="87">
        <v>0.19986113905906999</v>
      </c>
      <c r="U1817" s="87">
        <v>0.60936099290848</v>
      </c>
      <c r="V1817" s="87">
        <v>0.44123741408315997</v>
      </c>
      <c r="W1817" s="87">
        <v>1072.6865324825001</v>
      </c>
      <c r="Z1817" t="e">
        <v>#N/A</v>
      </c>
      <c r="AA1817" t="e">
        <v>#N/A</v>
      </c>
    </row>
    <row r="1818" spans="1:27">
      <c r="A1818" s="52" t="s">
        <v>924</v>
      </c>
      <c r="B1818" s="52" t="s">
        <v>8</v>
      </c>
      <c r="C1818" s="52">
        <v>100013239</v>
      </c>
      <c r="D1818" s="52" t="s">
        <v>3092</v>
      </c>
      <c r="E1818" s="80">
        <f>+IF(F1818="x",1,0)+IF(G1818="x",0.25,0)+IF(H1818="x",1,0)+IF(I1818="x",0.3,0)</f>
        <v>1.25</v>
      </c>
      <c r="F1818" s="80" t="s">
        <v>3212</v>
      </c>
      <c r="G1818" s="80" t="s">
        <v>3212</v>
      </c>
      <c r="H1818" s="80" t="s">
        <v>3213</v>
      </c>
      <c r="I1818" s="85"/>
      <c r="J1818" s="48"/>
      <c r="K1818" s="48"/>
      <c r="L1818" s="89">
        <f>+L$5*E1818</f>
        <v>1492.9155395250975</v>
      </c>
      <c r="M1818" s="89">
        <f>+M$5*E1818</f>
        <v>423.86552825368199</v>
      </c>
      <c r="N1818" s="89">
        <f>+L1818+M1818</f>
        <v>1916.7810677787795</v>
      </c>
      <c r="O1818" s="89">
        <f>+O$5*E1818</f>
        <v>21193.276412684099</v>
      </c>
      <c r="P1818" s="73">
        <v>2.2269999999999999</v>
      </c>
      <c r="Q1818" s="48" t="s">
        <v>3228</v>
      </c>
      <c r="R1818" s="87">
        <v>1331.9946059944</v>
      </c>
      <c r="S1818" s="87">
        <v>100</v>
      </c>
      <c r="T1818" s="87">
        <v>0.16768991947174</v>
      </c>
      <c r="U1818" s="87">
        <v>0.43757081031799</v>
      </c>
      <c r="V1818" s="87">
        <v>0.24984379400628001</v>
      </c>
      <c r="W1818" s="87">
        <f>+(S1818/100)*R1818</f>
        <v>1331.9946059944</v>
      </c>
      <c r="Z1818" t="e">
        <v>#N/A</v>
      </c>
      <c r="AA1818" t="e">
        <v>#N/A</v>
      </c>
    </row>
    <row r="1819" spans="1:27">
      <c r="A1819" s="69"/>
      <c r="B1819" s="69"/>
      <c r="C1819" s="69"/>
      <c r="D1819" s="69"/>
      <c r="E1819" s="85">
        <f>SUM(E1812:E1818)</f>
        <v>10.5</v>
      </c>
      <c r="F1819" s="85"/>
      <c r="G1819" s="85"/>
      <c r="H1819" s="85"/>
      <c r="I1819" s="85"/>
      <c r="J1819" s="48"/>
      <c r="K1819" s="48"/>
      <c r="L1819" s="89">
        <f>+L$5*E1819</f>
        <v>12540.490532010819</v>
      </c>
      <c r="M1819" s="89">
        <f>+M$5*E1819</f>
        <v>3560.4704373309287</v>
      </c>
      <c r="N1819" s="89">
        <f>+L1819+M1819</f>
        <v>16100.960969341748</v>
      </c>
      <c r="O1819" s="89">
        <f>+O$5*E1819</f>
        <v>178023.52186654642</v>
      </c>
      <c r="P1819" s="72"/>
      <c r="Q1819" s="48"/>
    </row>
    <row r="1820" spans="1:27">
      <c r="A1820" s="56" t="s">
        <v>14</v>
      </c>
      <c r="B1820" s="56" t="s">
        <v>8</v>
      </c>
      <c r="C1820" s="56">
        <v>5444900</v>
      </c>
      <c r="D1820" s="56"/>
      <c r="E1820" s="80">
        <f>+IF(F1820="x",1,0)+IF(G1820="x",0.25,0)+IF(H1820="x",1,0)+IF(I1820="x",0.3,0)+J1820+K1820</f>
        <v>4.9960462659442637</v>
      </c>
      <c r="F1820" s="80" t="s">
        <v>3212</v>
      </c>
      <c r="G1820" s="85"/>
      <c r="H1820" s="85"/>
      <c r="I1820" s="85"/>
      <c r="J1820" s="48"/>
      <c r="K1820" s="48">
        <v>3.9960462659442637</v>
      </c>
      <c r="L1820" s="89">
        <f>+L$5*E1820</f>
        <v>5966.9400852916233</v>
      </c>
      <c r="M1820" s="89">
        <f>+M$5*E1820</f>
        <v>1694.1214317554407</v>
      </c>
      <c r="N1820" s="89">
        <f>+L1820+M1820</f>
        <v>7661.0615170470637</v>
      </c>
      <c r="O1820" s="89">
        <f>+O$5*E1820</f>
        <v>84706.071587772021</v>
      </c>
      <c r="P1820" s="72"/>
      <c r="Q1820" s="48"/>
      <c r="R1820" s="87">
        <v>38009.691274178003</v>
      </c>
      <c r="S1820" s="87">
        <v>70.088200000000001</v>
      </c>
      <c r="T1820" s="87">
        <v>3.4694464411587E-3</v>
      </c>
      <c r="U1820" s="87">
        <v>1.8584668636321999</v>
      </c>
      <c r="V1820" s="87">
        <v>0.88128926597822999</v>
      </c>
      <c r="W1820" s="87">
        <v>26640.294947343002</v>
      </c>
      <c r="Z1820" t="e">
        <v>#N/A</v>
      </c>
      <c r="AA1820" t="e">
        <v>#N/A</v>
      </c>
    </row>
    <row r="1821" spans="1:27">
      <c r="A1821" s="56" t="s">
        <v>49</v>
      </c>
      <c r="B1821" s="56" t="s">
        <v>8</v>
      </c>
      <c r="C1821" s="56">
        <v>5444929</v>
      </c>
      <c r="D1821" s="56"/>
      <c r="E1821" s="80">
        <f>+IF(F1821="x",1,0)+IF(G1821="x",0.25,0)+IF(H1821="x",1,0)+IF(I1821="x",0.3,0)+J1821+K1821</f>
        <v>4.8966163134210996</v>
      </c>
      <c r="F1821" s="80" t="s">
        <v>3212</v>
      </c>
      <c r="G1821" s="85"/>
      <c r="H1821" s="85"/>
      <c r="I1821" s="85"/>
      <c r="J1821" s="48"/>
      <c r="K1821" s="48">
        <v>3.8966163134210996</v>
      </c>
      <c r="L1821" s="89">
        <f>+L$5*E1821</f>
        <v>5848.1876683187638</v>
      </c>
      <c r="M1821" s="89">
        <f>+M$5*E1821</f>
        <v>1660.405488275065</v>
      </c>
      <c r="N1821" s="89">
        <f>+L1821+M1821</f>
        <v>7508.593156593829</v>
      </c>
      <c r="O1821" s="89">
        <f>+O$5*E1821</f>
        <v>83020.274413753243</v>
      </c>
      <c r="P1821" s="72"/>
      <c r="Q1821" s="48"/>
      <c r="R1821" s="87">
        <v>25977.442089474</v>
      </c>
      <c r="S1821" s="87">
        <v>100</v>
      </c>
      <c r="T1821" s="87">
        <v>5.7298433035612002E-2</v>
      </c>
      <c r="U1821" s="87">
        <v>2.2531425952910999</v>
      </c>
      <c r="V1821" s="87">
        <v>1.0465691357178999</v>
      </c>
      <c r="W1821" s="87">
        <v>25977.442089464999</v>
      </c>
      <c r="Z1821" t="e">
        <v>#N/A</v>
      </c>
      <c r="AA1821" t="e">
        <v>#N/A</v>
      </c>
    </row>
    <row r="1822" spans="1:27">
      <c r="A1822" s="69"/>
      <c r="B1822" s="69" t="s">
        <v>3235</v>
      </c>
      <c r="C1822" s="69"/>
      <c r="D1822" s="69"/>
      <c r="E1822" s="85">
        <v>4</v>
      </c>
      <c r="F1822" s="85"/>
      <c r="G1822" s="85"/>
      <c r="H1822" s="85"/>
      <c r="I1822" s="85"/>
      <c r="J1822" s="48"/>
      <c r="K1822" s="48"/>
      <c r="L1822" s="89">
        <f>+L$5*E1822</f>
        <v>4777.3297264803123</v>
      </c>
      <c r="M1822" s="89">
        <f>+M$5*E1822</f>
        <v>1356.3696904117824</v>
      </c>
      <c r="N1822" s="89">
        <f>+L1822+M1822</f>
        <v>6133.6994168920946</v>
      </c>
      <c r="O1822" s="89">
        <f>+O$5*E1822</f>
        <v>67818.484520589118</v>
      </c>
      <c r="P1822" s="72"/>
      <c r="Q1822" s="48"/>
    </row>
    <row r="1823" spans="1:27">
      <c r="A1823" s="69"/>
      <c r="B1823" s="124" t="s">
        <v>3236</v>
      </c>
      <c r="C1823" s="69"/>
      <c r="D1823" s="69"/>
      <c r="E1823" s="80">
        <v>4</v>
      </c>
      <c r="F1823" s="85"/>
      <c r="G1823" s="85"/>
      <c r="H1823" s="85"/>
      <c r="I1823" s="85"/>
      <c r="J1823" s="48"/>
      <c r="K1823" s="48"/>
      <c r="L1823" s="89">
        <f>+L$5*E1823</f>
        <v>4777.3297264803123</v>
      </c>
      <c r="M1823" s="89">
        <f>+M$5*E1823</f>
        <v>1356.3696904117824</v>
      </c>
      <c r="N1823" s="89">
        <f>+L1823+M1823</f>
        <v>6133.6994168920946</v>
      </c>
      <c r="O1823" s="89">
        <f>+O$5*E1823</f>
        <v>67818.484520589118</v>
      </c>
      <c r="P1823" s="72"/>
      <c r="Q1823" s="48"/>
    </row>
    <row r="1824" spans="1:27">
      <c r="A1824" s="69"/>
      <c r="B1824" s="121" t="s">
        <v>3237</v>
      </c>
      <c r="C1824" s="69"/>
      <c r="D1824" s="69"/>
      <c r="E1824" s="80">
        <v>4</v>
      </c>
      <c r="F1824" s="85"/>
      <c r="G1824" s="85"/>
      <c r="H1824" s="85"/>
      <c r="I1824" s="85"/>
      <c r="J1824" s="48"/>
      <c r="K1824" s="48"/>
      <c r="L1824" s="89">
        <f>+L$5*E1824</f>
        <v>4777.3297264803123</v>
      </c>
      <c r="M1824" s="89">
        <f>+M$5*E1824</f>
        <v>1356.3696904117824</v>
      </c>
      <c r="N1824" s="89">
        <f>+L1824+M1824</f>
        <v>6133.6994168920946</v>
      </c>
      <c r="O1824" s="89">
        <f>+O$5*E1824</f>
        <v>67818.484520589118</v>
      </c>
      <c r="P1824" s="72"/>
      <c r="Q1824" s="48"/>
    </row>
    <row r="1825" spans="1:27">
      <c r="A1825" s="69"/>
      <c r="B1825" s="121" t="s">
        <v>3238</v>
      </c>
      <c r="C1825" s="69"/>
      <c r="D1825" s="69"/>
      <c r="E1825" s="80">
        <v>4</v>
      </c>
      <c r="F1825" s="85"/>
      <c r="G1825" s="85"/>
      <c r="H1825" s="85"/>
      <c r="I1825" s="85"/>
      <c r="J1825" s="48"/>
      <c r="K1825" s="48" t="s">
        <v>3213</v>
      </c>
      <c r="L1825" s="89">
        <f>+L$5*E1825</f>
        <v>4777.3297264803123</v>
      </c>
      <c r="M1825" s="89">
        <f>+M$5*E1825</f>
        <v>1356.3696904117824</v>
      </c>
      <c r="N1825" s="89">
        <f>+L1825+M1825</f>
        <v>6133.6994168920946</v>
      </c>
      <c r="O1825" s="89">
        <f>+O$5*E1825</f>
        <v>67818.484520589118</v>
      </c>
      <c r="P1825" s="72"/>
      <c r="Q1825" s="48"/>
    </row>
    <row r="1826" spans="1:27">
      <c r="A1826" s="69"/>
      <c r="B1826" s="122" t="s">
        <v>3239</v>
      </c>
      <c r="C1826" s="69"/>
      <c r="D1826" s="69"/>
      <c r="E1826" s="80">
        <v>4</v>
      </c>
      <c r="F1826" s="85"/>
      <c r="G1826" s="85"/>
      <c r="H1826" s="85"/>
      <c r="I1826" s="85"/>
      <c r="J1826" s="48"/>
      <c r="K1826" s="48"/>
      <c r="L1826" s="89">
        <f>+L$5*E1826</f>
        <v>4777.3297264803123</v>
      </c>
      <c r="M1826" s="89">
        <f>+M$5*E1826</f>
        <v>1356.3696904117824</v>
      </c>
      <c r="N1826" s="89">
        <f>+L1826+M1826</f>
        <v>6133.6994168920946</v>
      </c>
      <c r="O1826" s="89">
        <f>+O$5*E1826</f>
        <v>67818.484520589118</v>
      </c>
      <c r="P1826" s="72"/>
      <c r="Q1826" s="48"/>
    </row>
    <row r="1827" spans="1:27">
      <c r="A1827" s="69"/>
      <c r="B1827" s="122" t="s">
        <v>3240</v>
      </c>
      <c r="C1827" s="69"/>
      <c r="D1827" s="69"/>
      <c r="E1827" s="80">
        <v>4</v>
      </c>
      <c r="F1827" s="85"/>
      <c r="G1827" s="85"/>
      <c r="H1827" s="85"/>
      <c r="I1827" s="85"/>
      <c r="J1827" s="48"/>
      <c r="K1827" s="48"/>
      <c r="L1827" s="89">
        <f>+L$5*E1827</f>
        <v>4777.3297264803123</v>
      </c>
      <c r="M1827" s="89">
        <f>+M$5*E1827</f>
        <v>1356.3696904117824</v>
      </c>
      <c r="N1827" s="89">
        <f>+L1827+M1827</f>
        <v>6133.6994168920946</v>
      </c>
      <c r="O1827" s="89">
        <f>+O$5*E1827</f>
        <v>67818.484520589118</v>
      </c>
      <c r="P1827" s="72"/>
      <c r="Q1827" s="48"/>
    </row>
    <row r="1828" spans="1:27">
      <c r="A1828" s="69"/>
      <c r="B1828" s="69" t="s">
        <v>3242</v>
      </c>
      <c r="C1828" s="69"/>
      <c r="D1828" s="69"/>
      <c r="E1828" s="80">
        <v>4</v>
      </c>
      <c r="F1828" s="85"/>
      <c r="G1828" s="85"/>
      <c r="H1828" s="85"/>
      <c r="I1828" s="85"/>
      <c r="J1828" s="48"/>
      <c r="K1828" s="48"/>
      <c r="L1828" s="89">
        <f>+L$5*E1828</f>
        <v>4777.3297264803123</v>
      </c>
      <c r="M1828" s="89">
        <f>+M$5*E1828</f>
        <v>1356.3696904117824</v>
      </c>
      <c r="N1828" s="89">
        <f>+L1828+M1828</f>
        <v>6133.6994168920946</v>
      </c>
      <c r="O1828" s="89">
        <f>+O$5*E1828</f>
        <v>67818.484520589118</v>
      </c>
      <c r="P1828" s="72"/>
      <c r="Q1828" s="48"/>
    </row>
    <row r="1829" spans="1:27">
      <c r="A1829" s="69"/>
      <c r="B1829" s="69" t="s">
        <v>3260</v>
      </c>
      <c r="C1829" s="69"/>
      <c r="D1829" s="69"/>
      <c r="E1829" s="80">
        <v>4</v>
      </c>
      <c r="F1829" s="85"/>
      <c r="G1829" s="85"/>
      <c r="H1829" s="85"/>
      <c r="I1829" s="85"/>
      <c r="J1829" s="48"/>
      <c r="K1829" s="48"/>
      <c r="L1829" s="89">
        <f>+L$5*E1829</f>
        <v>4777.3297264803123</v>
      </c>
      <c r="M1829" s="89">
        <f>+M$5*E1829</f>
        <v>1356.3696904117824</v>
      </c>
      <c r="N1829" s="89">
        <f>+L1829+M1829</f>
        <v>6133.6994168920946</v>
      </c>
      <c r="O1829" s="89">
        <f>+O$5*E1829</f>
        <v>67818.484520589118</v>
      </c>
      <c r="P1829" s="72"/>
      <c r="Q1829" s="48"/>
    </row>
    <row r="1830" spans="1:27">
      <c r="A1830" s="69"/>
      <c r="B1830" s="123" t="s">
        <v>3261</v>
      </c>
      <c r="C1830" s="69"/>
      <c r="D1830" s="69"/>
      <c r="E1830" s="80">
        <v>4</v>
      </c>
      <c r="F1830" s="80" t="s">
        <v>3213</v>
      </c>
      <c r="G1830" s="85"/>
      <c r="H1830" s="85"/>
      <c r="I1830" s="85"/>
      <c r="J1830" s="48"/>
      <c r="K1830" s="48"/>
      <c r="L1830" s="89">
        <f>+L$5*E1830</f>
        <v>4777.3297264803123</v>
      </c>
      <c r="M1830" s="89">
        <f>+M$5*E1830</f>
        <v>1356.3696904117824</v>
      </c>
      <c r="N1830" s="89">
        <f>+L1830+M1830</f>
        <v>6133.6994168920946</v>
      </c>
      <c r="O1830" s="89">
        <f>+O$5*E1830</f>
        <v>67818.484520589118</v>
      </c>
      <c r="P1830" s="72"/>
      <c r="Q1830" s="48"/>
    </row>
    <row r="1831" spans="1:27">
      <c r="A1831" s="69"/>
      <c r="B1831" s="123" t="s">
        <v>3262</v>
      </c>
      <c r="C1831" s="69"/>
      <c r="D1831" s="69"/>
      <c r="E1831" s="80">
        <v>4</v>
      </c>
      <c r="F1831" s="85"/>
      <c r="G1831" s="85"/>
      <c r="H1831" s="85"/>
      <c r="I1831" s="85"/>
      <c r="J1831" s="48"/>
      <c r="K1831" s="48"/>
      <c r="L1831" s="89">
        <f>+L$5*E1831</f>
        <v>4777.3297264803123</v>
      </c>
      <c r="M1831" s="89">
        <f>+M$5*E1831</f>
        <v>1356.3696904117824</v>
      </c>
      <c r="N1831" s="89">
        <f>+L1831+M1831</f>
        <v>6133.6994168920946</v>
      </c>
      <c r="O1831" s="89">
        <f>+O$5*E1831</f>
        <v>67818.484520589118</v>
      </c>
      <c r="P1831" s="72"/>
      <c r="Q1831" s="48"/>
    </row>
    <row r="1832" spans="1:27">
      <c r="A1832" s="69"/>
      <c r="B1832" s="123" t="s">
        <v>3263</v>
      </c>
      <c r="C1832" s="69"/>
      <c r="D1832" s="69"/>
      <c r="E1832" s="80">
        <v>4</v>
      </c>
      <c r="F1832" s="85"/>
      <c r="G1832" s="85"/>
      <c r="H1832" s="85"/>
      <c r="I1832" s="85"/>
      <c r="J1832" s="48"/>
      <c r="K1832" s="48"/>
      <c r="L1832" s="89">
        <f>+L$5*E1832</f>
        <v>4777.3297264803123</v>
      </c>
      <c r="M1832" s="89">
        <f>+M$5*E1832</f>
        <v>1356.3696904117824</v>
      </c>
      <c r="N1832" s="89">
        <f>+L1832+M1832</f>
        <v>6133.6994168920946</v>
      </c>
      <c r="O1832" s="89">
        <f>+O$5*E1832</f>
        <v>67818.484520589118</v>
      </c>
      <c r="P1832" s="72"/>
      <c r="Q1832" s="48"/>
    </row>
    <row r="1833" spans="1:27">
      <c r="A1833" s="69"/>
      <c r="B1833" s="123" t="s">
        <v>3264</v>
      </c>
      <c r="C1833" s="69"/>
      <c r="D1833" s="69"/>
      <c r="E1833" s="80">
        <v>4</v>
      </c>
      <c r="F1833" s="85"/>
      <c r="G1833" s="85"/>
      <c r="H1833" s="85"/>
      <c r="I1833" s="85"/>
      <c r="J1833" s="48"/>
      <c r="K1833" s="48"/>
      <c r="L1833" s="89">
        <f>+L$5*E1833</f>
        <v>4777.3297264803123</v>
      </c>
      <c r="M1833" s="89">
        <f>+M$5*E1833</f>
        <v>1356.3696904117824</v>
      </c>
      <c r="N1833" s="89">
        <f>+L1833+M1833</f>
        <v>6133.6994168920946</v>
      </c>
      <c r="O1833" s="89">
        <f>+O$5*E1833</f>
        <v>67818.484520589118</v>
      </c>
      <c r="P1833" s="72"/>
      <c r="Q1833" s="48"/>
    </row>
    <row r="1834" spans="1:27">
      <c r="A1834" s="69"/>
      <c r="B1834" s="123" t="s">
        <v>3265</v>
      </c>
      <c r="C1834" s="69"/>
      <c r="D1834" s="69"/>
      <c r="E1834" s="80">
        <v>4</v>
      </c>
      <c r="F1834" s="85"/>
      <c r="G1834" s="85"/>
      <c r="H1834" s="85"/>
      <c r="I1834" s="85"/>
      <c r="J1834" s="48"/>
      <c r="K1834" s="48"/>
      <c r="L1834" s="89">
        <f>+L$5*E1834</f>
        <v>4777.3297264803123</v>
      </c>
      <c r="M1834" s="89">
        <f>+M$5*E1834</f>
        <v>1356.3696904117824</v>
      </c>
      <c r="N1834" s="89">
        <f>+L1834+M1834</f>
        <v>6133.6994168920946</v>
      </c>
      <c r="O1834" s="89">
        <f>+O$5*E1834</f>
        <v>67818.484520589118</v>
      </c>
      <c r="P1834" s="72"/>
      <c r="Q1834" s="48"/>
    </row>
    <row r="1835" spans="1:27">
      <c r="A1835" s="69"/>
      <c r="B1835" s="123" t="s">
        <v>3266</v>
      </c>
      <c r="C1835" s="69"/>
      <c r="D1835" s="69"/>
      <c r="E1835" s="80">
        <v>4</v>
      </c>
      <c r="F1835" s="85"/>
      <c r="G1835" s="85"/>
      <c r="H1835" s="85"/>
      <c r="I1835" s="85"/>
      <c r="J1835" s="48"/>
      <c r="K1835" s="48"/>
      <c r="L1835" s="89">
        <f>+L$5*E1835</f>
        <v>4777.3297264803123</v>
      </c>
      <c r="M1835" s="89">
        <f>+M$5*E1835</f>
        <v>1356.3696904117824</v>
      </c>
      <c r="N1835" s="89">
        <f>+L1835+M1835</f>
        <v>6133.6994168920946</v>
      </c>
      <c r="O1835" s="89">
        <f>+O$5*E1835</f>
        <v>67818.484520589118</v>
      </c>
      <c r="P1835" s="72"/>
      <c r="Q1835" s="48"/>
    </row>
    <row r="1836" spans="1:27">
      <c r="A1836" s="69"/>
      <c r="B1836" s="123" t="s">
        <v>3267</v>
      </c>
      <c r="C1836" s="69"/>
      <c r="D1836" s="69"/>
      <c r="E1836" s="80">
        <v>4</v>
      </c>
      <c r="F1836" s="85"/>
      <c r="G1836" s="85"/>
      <c r="H1836" s="85"/>
      <c r="I1836" s="85"/>
      <c r="J1836" s="48"/>
      <c r="K1836" s="48"/>
      <c r="L1836" s="89">
        <f>+L$5*E1836</f>
        <v>4777.3297264803123</v>
      </c>
      <c r="M1836" s="89">
        <f>+M$5*E1836</f>
        <v>1356.3696904117824</v>
      </c>
      <c r="N1836" s="89">
        <f>+L1836+M1836</f>
        <v>6133.6994168920946</v>
      </c>
      <c r="O1836" s="89">
        <f>+O$5*E1836</f>
        <v>67818.484520589118</v>
      </c>
      <c r="P1836" s="72"/>
      <c r="Q1836" s="48"/>
    </row>
    <row r="1837" spans="1:27">
      <c r="A1837" s="69"/>
      <c r="B1837" s="123" t="s">
        <v>3268</v>
      </c>
      <c r="C1837" s="69"/>
      <c r="D1837" s="69"/>
      <c r="E1837" s="80">
        <v>4</v>
      </c>
      <c r="F1837" s="85"/>
      <c r="G1837" s="85"/>
      <c r="H1837" s="85"/>
      <c r="I1837" s="85"/>
      <c r="J1837" s="48"/>
      <c r="K1837" s="48"/>
      <c r="L1837" s="89">
        <f>+L$5*E1837</f>
        <v>4777.3297264803123</v>
      </c>
      <c r="M1837" s="89">
        <f>+M$5*E1837</f>
        <v>1356.3696904117824</v>
      </c>
      <c r="N1837" s="89">
        <f>+L1837+M1837</f>
        <v>6133.6994168920946</v>
      </c>
      <c r="O1837" s="89">
        <f>+O$5*E1837</f>
        <v>67818.484520589118</v>
      </c>
      <c r="P1837" s="72"/>
      <c r="Q1837" s="48"/>
    </row>
    <row r="1838" spans="1:27">
      <c r="A1838" s="69"/>
      <c r="B1838" s="123" t="s">
        <v>3269</v>
      </c>
      <c r="C1838" s="69"/>
      <c r="D1838" s="69"/>
      <c r="E1838" s="80">
        <v>4</v>
      </c>
      <c r="F1838" s="85"/>
      <c r="G1838" s="85"/>
      <c r="H1838" s="85"/>
      <c r="I1838" s="85"/>
      <c r="J1838" s="48"/>
      <c r="K1838" s="48"/>
      <c r="L1838" s="89">
        <f>+L$5*E1838</f>
        <v>4777.3297264803123</v>
      </c>
      <c r="M1838" s="89">
        <f>+M$5*E1838</f>
        <v>1356.3696904117824</v>
      </c>
      <c r="N1838" s="89">
        <f>+L1838+M1838</f>
        <v>6133.6994168920946</v>
      </c>
      <c r="O1838" s="89">
        <f>+O$5*E1838</f>
        <v>67818.484520589118</v>
      </c>
      <c r="P1838" s="72"/>
      <c r="Q1838" s="48"/>
    </row>
    <row r="1839" spans="1:27">
      <c r="A1839" s="56" t="s">
        <v>17</v>
      </c>
      <c r="B1839" s="56" t="s">
        <v>8</v>
      </c>
      <c r="C1839" s="56">
        <v>5444896</v>
      </c>
      <c r="D1839" s="56"/>
      <c r="E1839" s="80">
        <f>+IF(F1839="x",1,0)+IF(G1839="x",0.25,0)+IF(H1839="x",1,0)+IF(I1839="x",0.3,0)+J1839+K1839</f>
        <v>3.3809234017887189</v>
      </c>
      <c r="F1839" s="80" t="s">
        <v>3212</v>
      </c>
      <c r="G1839" s="85"/>
      <c r="H1839" s="85"/>
      <c r="I1839" s="85"/>
      <c r="J1839" s="48"/>
      <c r="K1839" s="48">
        <v>2.3809234017887189</v>
      </c>
      <c r="L1839" s="89">
        <f>+L$5*E1839</f>
        <v>4037.9464675795466</v>
      </c>
      <c r="M1839" s="89">
        <f>+M$5*E1839</f>
        <v>1146.4455069475287</v>
      </c>
      <c r="N1839" s="89">
        <f>+L1839+M1839</f>
        <v>5184.391974527075</v>
      </c>
      <c r="O1839" s="89">
        <f>+O$5*E1839</f>
        <v>57322.275347376431</v>
      </c>
      <c r="P1839" s="72"/>
      <c r="Q1839" s="48"/>
      <c r="R1839" s="87">
        <v>18420.700255071999</v>
      </c>
      <c r="S1839" s="87">
        <v>86.168400000000005</v>
      </c>
      <c r="T1839" s="87">
        <v>0.13310058414935999</v>
      </c>
      <c r="U1839" s="87">
        <v>2.0118584632874001</v>
      </c>
      <c r="V1839" s="87">
        <v>1.4448643187442001</v>
      </c>
      <c r="W1839" s="87">
        <v>15872.825469596</v>
      </c>
      <c r="Z1839" t="e">
        <v>#N/A</v>
      </c>
      <c r="AA1839" t="e">
        <v>#N/A</v>
      </c>
    </row>
    <row r="1840" spans="1:27">
      <c r="A1840" s="56" t="s">
        <v>20</v>
      </c>
      <c r="B1840" s="56" t="s">
        <v>24</v>
      </c>
      <c r="C1840" s="56">
        <v>5443497</v>
      </c>
      <c r="D1840" s="56"/>
      <c r="E1840" s="80">
        <f>+IF(F1840="x",1,0)+IF(G1840="x",0.25,0)+IF(H1840="x",1,0)+IF(I1840="x",0.3,0)+J1840+K1840</f>
        <v>3.2712276711965496</v>
      </c>
      <c r="F1840" s="80" t="s">
        <v>3212</v>
      </c>
      <c r="G1840" s="85"/>
      <c r="H1840" s="85"/>
      <c r="I1840" s="85"/>
      <c r="J1840" s="48"/>
      <c r="K1840" s="48">
        <v>2.2712276711965496</v>
      </c>
      <c r="L1840" s="89">
        <f>+L$5*E1840</f>
        <v>3906.9332989230602</v>
      </c>
      <c r="M1840" s="89">
        <f>+M$5*E1840</f>
        <v>1109.2485159118298</v>
      </c>
      <c r="N1840" s="89">
        <f>+L1840+M1840</f>
        <v>5016.1818148348902</v>
      </c>
      <c r="O1840" s="89">
        <f>+O$5*E1840</f>
        <v>55462.425795591495</v>
      </c>
      <c r="P1840" s="72"/>
      <c r="Q1840" s="48"/>
      <c r="R1840" s="87">
        <v>15141.517807976999</v>
      </c>
      <c r="S1840" s="87">
        <v>100</v>
      </c>
      <c r="T1840" s="87">
        <v>0.40529441833495999</v>
      </c>
      <c r="U1840" s="87">
        <v>1.3229104280471999</v>
      </c>
      <c r="V1840" s="87">
        <v>0.92350362573476996</v>
      </c>
      <c r="W1840" s="87">
        <v>15141.51780799</v>
      </c>
      <c r="Z1840" t="e">
        <v>#N/A</v>
      </c>
      <c r="AA1840" t="e">
        <v>#N/A</v>
      </c>
    </row>
    <row r="1841" spans="1:27">
      <c r="A1841" s="56" t="s">
        <v>18</v>
      </c>
      <c r="B1841" s="56" t="s">
        <v>15</v>
      </c>
      <c r="C1841" s="56">
        <v>5445070</v>
      </c>
      <c r="D1841" s="56"/>
      <c r="E1841" s="80">
        <f>+IF(F1841="x",1,0)+IF(G1841="x",0.25,0)+IF(H1841="x",1,0)+IF(I1841="x",0.3,0)+J1841+K1841</f>
        <v>3.0756890300636504</v>
      </c>
      <c r="F1841" s="80" t="s">
        <v>3212</v>
      </c>
      <c r="G1841" s="85"/>
      <c r="H1841" s="85"/>
      <c r="I1841" s="85"/>
      <c r="J1841" s="48"/>
      <c r="K1841" s="48">
        <v>2.0756890300636504</v>
      </c>
      <c r="L1841" s="89">
        <f>+L$5*E1841</f>
        <v>3673.3951581831188</v>
      </c>
      <c r="M1841" s="89">
        <f>+M$5*E1841</f>
        <v>1042.9428443775871</v>
      </c>
      <c r="N1841" s="89">
        <f>+L1841+M1841</f>
        <v>4716.3380025607057</v>
      </c>
      <c r="O1841" s="89">
        <f>+O$5*E1841</f>
        <v>52147.142218879359</v>
      </c>
      <c r="P1841" s="72"/>
      <c r="Q1841" s="48"/>
      <c r="R1841" s="87">
        <v>13837.926867091001</v>
      </c>
      <c r="S1841" s="87">
        <v>100</v>
      </c>
      <c r="T1841" s="87">
        <v>1.0557631254196</v>
      </c>
      <c r="U1841" s="87">
        <v>3.0592107772827002</v>
      </c>
      <c r="V1841" s="87">
        <v>2.1372375888440001</v>
      </c>
      <c r="W1841" s="87">
        <v>13837.926867095999</v>
      </c>
      <c r="Z1841" t="e">
        <v>#N/A</v>
      </c>
      <c r="AA1841" t="e">
        <v>#N/A</v>
      </c>
    </row>
    <row r="1842" spans="1:27">
      <c r="A1842" s="56" t="s">
        <v>16</v>
      </c>
      <c r="B1842" s="56" t="s">
        <v>8</v>
      </c>
      <c r="C1842" s="56">
        <v>5444893</v>
      </c>
      <c r="D1842" s="56"/>
      <c r="E1842" s="80">
        <f>+IF(F1842="x",1,0)+IF(G1842="x",0.25,0)+IF(H1842="x",1,0)+IF(I1842="x",0.3,0)+J1842+K1842</f>
        <v>2.9478107107572322</v>
      </c>
      <c r="F1842" s="80" t="s">
        <v>3212</v>
      </c>
      <c r="G1842" s="85"/>
      <c r="H1842" s="85"/>
      <c r="I1842" s="85"/>
      <c r="J1842" s="48"/>
      <c r="K1842" s="48">
        <v>1.9478107107572324</v>
      </c>
      <c r="L1842" s="89">
        <f>+L$5*E1842</f>
        <v>3520.6659341343957</v>
      </c>
      <c r="M1842" s="89">
        <f>+M$5*E1842</f>
        <v>999.5802752855808</v>
      </c>
      <c r="N1842" s="89">
        <f>+L1842+M1842</f>
        <v>4520.2462094199764</v>
      </c>
      <c r="O1842" s="89">
        <f>+O$5*E1842</f>
        <v>49979.013764279043</v>
      </c>
      <c r="P1842" s="72"/>
      <c r="Q1842" s="48"/>
      <c r="R1842" s="87">
        <v>18407.290588520998</v>
      </c>
      <c r="S1842" s="87">
        <v>70.544899999999998</v>
      </c>
      <c r="T1842" s="87">
        <v>2.1762892603873998E-2</v>
      </c>
      <c r="U1842" s="87">
        <v>1.5350723266602</v>
      </c>
      <c r="V1842" s="87">
        <v>0.61548403098382998</v>
      </c>
      <c r="W1842" s="87">
        <v>12985.409491898001</v>
      </c>
      <c r="Z1842" t="e">
        <v>#N/A</v>
      </c>
      <c r="AA1842" t="e">
        <v>#N/A</v>
      </c>
    </row>
    <row r="1843" spans="1:27">
      <c r="A1843" s="56" t="s">
        <v>33</v>
      </c>
      <c r="B1843" s="56" t="s">
        <v>8</v>
      </c>
      <c r="C1843" s="56">
        <v>5444913</v>
      </c>
      <c r="D1843" s="56"/>
      <c r="E1843" s="80">
        <f>+IF(F1843="x",1,0)+IF(G1843="x",0.25,0)+IF(H1843="x",1,0)+IF(I1843="x",0.3,0)+J1843+K1843</f>
        <v>2.9288898634014999</v>
      </c>
      <c r="F1843" s="80" t="s">
        <v>3212</v>
      </c>
      <c r="G1843" s="85"/>
      <c r="H1843" s="85"/>
      <c r="I1843" s="85"/>
      <c r="J1843" s="48"/>
      <c r="K1843" s="48">
        <v>1.9288898634014999</v>
      </c>
      <c r="L1843" s="89">
        <f>+L$5*E1843</f>
        <v>3498.0681525037116</v>
      </c>
      <c r="M1843" s="89">
        <f>+M$5*E1843</f>
        <v>993.16435931802505</v>
      </c>
      <c r="N1843" s="89">
        <f>+L1843+M1843</f>
        <v>4491.2325118217368</v>
      </c>
      <c r="O1843" s="89">
        <f>+O$5*E1843</f>
        <v>49658.217965901247</v>
      </c>
      <c r="P1843" s="72"/>
      <c r="Q1843" s="48"/>
      <c r="R1843" s="87">
        <v>12859.26575601</v>
      </c>
      <c r="S1843" s="87">
        <v>100</v>
      </c>
      <c r="T1843" s="87">
        <v>0.73405075073241999</v>
      </c>
      <c r="U1843" s="87">
        <v>2.2548248767853001</v>
      </c>
      <c r="V1843" s="87">
        <v>1.6701130106555999</v>
      </c>
      <c r="W1843" s="87">
        <v>12859.265756026</v>
      </c>
      <c r="Z1843" t="e">
        <v>#N/A</v>
      </c>
      <c r="AA1843" t="e">
        <v>#N/A</v>
      </c>
    </row>
    <row r="1844" spans="1:27">
      <c r="A1844" s="56" t="s">
        <v>22</v>
      </c>
      <c r="B1844" s="56" t="s">
        <v>8</v>
      </c>
      <c r="C1844" s="56">
        <v>5444903</v>
      </c>
      <c r="D1844" s="56"/>
      <c r="E1844" s="80">
        <f>+IF(F1844="x",1,0)+IF(G1844="x",0.25,0)+IF(H1844="x",1,0)+IF(I1844="x",0.3,0)+J1844+K1844</f>
        <v>2.7615673246194357</v>
      </c>
      <c r="F1844" s="80" t="s">
        <v>3212</v>
      </c>
      <c r="G1844" s="85"/>
      <c r="H1844" s="85"/>
      <c r="I1844" s="85"/>
      <c r="J1844" s="48"/>
      <c r="K1844" s="48">
        <v>1.7615673246194359</v>
      </c>
      <c r="L1844" s="89">
        <f>+L$5*E1844</f>
        <v>3298.2294178952839</v>
      </c>
      <c r="M1844" s="89">
        <f>+M$5*E1844</f>
        <v>936.42655428633952</v>
      </c>
      <c r="N1844" s="89">
        <f>+L1844+M1844</f>
        <v>4234.6559721816229</v>
      </c>
      <c r="O1844" s="89">
        <f>+O$5*E1844</f>
        <v>46821.327714316976</v>
      </c>
      <c r="P1844" s="72"/>
      <c r="Q1844" s="48"/>
      <c r="R1844" s="87">
        <v>11775.340075532</v>
      </c>
      <c r="S1844" s="87">
        <v>99.731999999999999</v>
      </c>
      <c r="T1844" s="87">
        <v>7.4330262839794006E-2</v>
      </c>
      <c r="U1844" s="87">
        <v>1.8626722097396999</v>
      </c>
      <c r="V1844" s="87">
        <v>0.95621729267082001</v>
      </c>
      <c r="W1844" s="87">
        <v>11743.777634534001</v>
      </c>
      <c r="Z1844" t="e">
        <v>#N/A</v>
      </c>
      <c r="AA1844" t="e">
        <v>#N/A</v>
      </c>
    </row>
    <row r="1845" spans="1:27">
      <c r="A1845" s="56" t="s">
        <v>48</v>
      </c>
      <c r="B1845" s="56" t="s">
        <v>8</v>
      </c>
      <c r="C1845" s="56">
        <v>5444928</v>
      </c>
      <c r="D1845" s="56"/>
      <c r="E1845" s="80">
        <f>+IF(F1845="x",1,0)+IF(G1845="x",0.25,0)+IF(H1845="x",1,0)+IF(I1845="x",0.3,0)+J1845+K1845</f>
        <v>2.6169168503495497</v>
      </c>
      <c r="F1845" s="80" t="s">
        <v>3212</v>
      </c>
      <c r="G1845" s="85"/>
      <c r="H1845" s="85"/>
      <c r="I1845" s="85"/>
      <c r="J1845" s="48"/>
      <c r="K1845" s="48">
        <v>1.6169168503495497</v>
      </c>
      <c r="L1845" s="89">
        <f>+L$5*E1845</f>
        <v>3125.4686652255336</v>
      </c>
      <c r="M1845" s="89">
        <f>+M$5*E1845</f>
        <v>887.37667453549886</v>
      </c>
      <c r="N1845" s="89">
        <f>+L1845+M1845</f>
        <v>4012.8453397610324</v>
      </c>
      <c r="O1845" s="89">
        <f>+O$5*E1845</f>
        <v>44368.833726774938</v>
      </c>
      <c r="P1845" s="72"/>
      <c r="Q1845" s="48"/>
      <c r="R1845" s="87">
        <v>10779.445668996999</v>
      </c>
      <c r="S1845" s="87">
        <v>100</v>
      </c>
      <c r="T1845" s="87">
        <v>0.19712764024734</v>
      </c>
      <c r="U1845" s="87">
        <v>1.6726937294005999</v>
      </c>
      <c r="V1845" s="87">
        <v>1.0717477958516</v>
      </c>
      <c r="W1845" s="87">
        <v>10779.445668963999</v>
      </c>
      <c r="Z1845" t="e">
        <v>#N/A</v>
      </c>
      <c r="AA1845" t="e">
        <v>#N/A</v>
      </c>
    </row>
    <row r="1846" spans="1:27">
      <c r="A1846" s="56" t="s">
        <v>10</v>
      </c>
      <c r="B1846" s="56" t="s">
        <v>15</v>
      </c>
      <c r="C1846" s="56">
        <v>5445067</v>
      </c>
      <c r="D1846" s="56"/>
      <c r="E1846" s="80">
        <f>+IF(F1846="x",1,0)+IF(G1846="x",0.25,0)+IF(H1846="x",1,0)+IF(I1846="x",0.3,0)+J1846+K1846</f>
        <v>2.5066793794706497</v>
      </c>
      <c r="F1846" s="80" t="s">
        <v>3212</v>
      </c>
      <c r="G1846" s="85"/>
      <c r="H1846" s="85"/>
      <c r="I1846" s="85"/>
      <c r="J1846" s="48"/>
      <c r="K1846" s="48">
        <v>1.5066793794706499</v>
      </c>
      <c r="L1846" s="89">
        <f>+L$5*E1846</f>
        <v>2993.8084785750893</v>
      </c>
      <c r="M1846" s="89">
        <f>+M$5*E1846</f>
        <v>849.99598347355095</v>
      </c>
      <c r="N1846" s="89">
        <f>+L1846+M1846</f>
        <v>3843.8044620486403</v>
      </c>
      <c r="O1846" s="89">
        <f>+O$5*E1846</f>
        <v>42499.799173677551</v>
      </c>
      <c r="P1846" s="72"/>
      <c r="Q1846" s="48"/>
      <c r="R1846" s="87">
        <v>10044.529196471</v>
      </c>
      <c r="S1846" s="87">
        <v>100</v>
      </c>
      <c r="T1846" s="87">
        <v>1.1934895515441999</v>
      </c>
      <c r="U1846" s="87">
        <v>2.2161352634429998</v>
      </c>
      <c r="V1846" s="87">
        <v>1.8114918307176999</v>
      </c>
      <c r="W1846" s="87">
        <v>10044.529196452</v>
      </c>
      <c r="Z1846" t="e">
        <v>#N/A</v>
      </c>
      <c r="AA1846" t="e">
        <v>#N/A</v>
      </c>
    </row>
    <row r="1847" spans="1:27">
      <c r="A1847" s="56" t="s">
        <v>37</v>
      </c>
      <c r="B1847" s="56" t="s">
        <v>8</v>
      </c>
      <c r="C1847" s="56">
        <v>5444917</v>
      </c>
      <c r="D1847" s="56"/>
      <c r="E1847" s="80">
        <f>+IF(F1847="x",1,0)+IF(G1847="x",0.25,0)+IF(H1847="x",1,0)+IF(I1847="x",0.3,0)+J1847+K1847</f>
        <v>2.4998500990904349</v>
      </c>
      <c r="F1847" s="80" t="s">
        <v>3212</v>
      </c>
      <c r="G1847" s="85"/>
      <c r="H1847" s="85"/>
      <c r="I1847" s="85"/>
      <c r="J1847" s="48"/>
      <c r="K1847" s="48">
        <v>1.4998500990904351</v>
      </c>
      <c r="L1847" s="89">
        <f>+L$5*E1847</f>
        <v>2985.6520475323723</v>
      </c>
      <c r="M1847" s="89">
        <f>+M$5*E1847</f>
        <v>847.6802262447892</v>
      </c>
      <c r="N1847" s="89">
        <f>+L1847+M1847</f>
        <v>3833.3322737771614</v>
      </c>
      <c r="O1847" s="89">
        <f>+O$5*E1847</f>
        <v>42384.011312239454</v>
      </c>
      <c r="P1847" s="72"/>
      <c r="Q1847" s="48"/>
      <c r="R1847" s="87">
        <v>9999.0006606029001</v>
      </c>
      <c r="S1847" s="87">
        <v>100</v>
      </c>
      <c r="T1847" s="87">
        <v>0.88702183961867997</v>
      </c>
      <c r="U1847" s="87">
        <v>2.5419478416443</v>
      </c>
      <c r="V1847" s="87">
        <v>1.9468501026875</v>
      </c>
      <c r="W1847" s="87">
        <v>9999.0006605890994</v>
      </c>
      <c r="Z1847" t="e">
        <v>#N/A</v>
      </c>
      <c r="AA1847" t="e">
        <v>#N/A</v>
      </c>
    </row>
    <row r="1848" spans="1:27">
      <c r="A1848" s="52" t="s">
        <v>3138</v>
      </c>
      <c r="B1848" s="52" t="s">
        <v>8</v>
      </c>
      <c r="C1848" s="52">
        <v>100013267</v>
      </c>
      <c r="D1848" s="52"/>
      <c r="E1848" s="80">
        <f>+IF(F1848="x",1,0)+IF(G1848="x",0.25,0)+IF(H1848="x",1,0)+IF(I1848="x",0.3,0)</f>
        <v>2.25</v>
      </c>
      <c r="F1848" s="80" t="s">
        <v>3212</v>
      </c>
      <c r="G1848" s="80" t="s">
        <v>3212</v>
      </c>
      <c r="H1848" s="80" t="s">
        <v>3212</v>
      </c>
      <c r="I1848" s="85"/>
      <c r="J1848" s="48"/>
      <c r="K1848" s="48"/>
      <c r="L1848" s="89">
        <f>+L$5*E1848</f>
        <v>2687.2479711451756</v>
      </c>
      <c r="M1848" s="89">
        <f>+M$5*E1848</f>
        <v>762.95795085662758</v>
      </c>
      <c r="N1848" s="89">
        <f>+L1848+M1848</f>
        <v>3450.2059220018032</v>
      </c>
      <c r="O1848" s="89">
        <f>+O$5*E1848</f>
        <v>38147.897542831379</v>
      </c>
      <c r="P1848" s="73">
        <v>2.496</v>
      </c>
      <c r="Q1848" s="48" t="s">
        <v>3228</v>
      </c>
      <c r="R1848" s="87">
        <v>1015.2081515006</v>
      </c>
      <c r="S1848" s="87">
        <v>99.995800000000003</v>
      </c>
      <c r="T1848" s="87">
        <v>3.0068537220359001E-2</v>
      </c>
      <c r="U1848" s="87">
        <v>0.41591304540634</v>
      </c>
      <c r="V1848" s="87">
        <v>0.24863375385326</v>
      </c>
      <c r="W1848" s="87">
        <f>+(S1848/100)*R1848</f>
        <v>1015.165512758237</v>
      </c>
      <c r="Z1848" t="e">
        <v>#N/A</v>
      </c>
      <c r="AA1848" t="e">
        <v>#N/A</v>
      </c>
    </row>
    <row r="1849" spans="1:27">
      <c r="A1849" s="52" t="s">
        <v>3120</v>
      </c>
      <c r="B1849" s="52" t="s">
        <v>8</v>
      </c>
      <c r="C1849" s="52">
        <v>100013256</v>
      </c>
      <c r="D1849" s="52"/>
      <c r="E1849" s="80">
        <f>+IF(F1849="x",1,0)+IF(G1849="x",0.25,0)+IF(H1849="x",1,0)+IF(I1849="x",0.3,0)</f>
        <v>2.25</v>
      </c>
      <c r="F1849" s="80" t="s">
        <v>3212</v>
      </c>
      <c r="G1849" s="80" t="s">
        <v>3212</v>
      </c>
      <c r="H1849" s="80" t="s">
        <v>3212</v>
      </c>
      <c r="I1849" s="85"/>
      <c r="J1849" s="48"/>
      <c r="K1849" s="48"/>
      <c r="L1849" s="89">
        <f>+L$5*E1849</f>
        <v>2687.2479711451756</v>
      </c>
      <c r="M1849" s="89">
        <f>+M$5*E1849</f>
        <v>762.95795085662758</v>
      </c>
      <c r="N1849" s="89">
        <f>+L1849+M1849</f>
        <v>3450.2059220018032</v>
      </c>
      <c r="O1849" s="89">
        <f>+O$5*E1849</f>
        <v>38147.897542831379</v>
      </c>
      <c r="P1849" s="73">
        <v>2.0129999999999999</v>
      </c>
      <c r="Q1849" s="48" t="s">
        <v>3228</v>
      </c>
      <c r="R1849" s="87">
        <v>1141.6619179920001</v>
      </c>
      <c r="S1849" s="87">
        <v>100</v>
      </c>
      <c r="T1849" s="87">
        <v>0.45859774947165999</v>
      </c>
      <c r="U1849" s="87">
        <v>0.62849551439285001</v>
      </c>
      <c r="V1849" s="87">
        <v>0.55378782722000996</v>
      </c>
      <c r="W1849" s="87">
        <f>+(S1849/100)*R1849</f>
        <v>1141.6619179920001</v>
      </c>
      <c r="Z1849" t="e">
        <v>#N/A</v>
      </c>
      <c r="AA1849" t="e">
        <v>#N/A</v>
      </c>
    </row>
    <row r="1850" spans="1:27">
      <c r="A1850" s="49" t="s">
        <v>3174</v>
      </c>
      <c r="B1850" s="49" t="s">
        <v>64</v>
      </c>
      <c r="C1850" s="49">
        <v>100088053</v>
      </c>
      <c r="D1850" s="49"/>
      <c r="E1850" s="80">
        <f>+IF(F1850="x",1,0)+IF(G1850="x",0.25,0)+IF(H1850="x",1,0)+IF(I1850="x",0.3,0)+J1850+K1850</f>
        <v>2.2204003423012</v>
      </c>
      <c r="F1850" s="85" t="s">
        <v>3212</v>
      </c>
      <c r="G1850" s="85"/>
      <c r="H1850" s="85"/>
      <c r="I1850" s="85"/>
      <c r="J1850" s="81">
        <v>1.2204003423012</v>
      </c>
      <c r="K1850" s="48"/>
      <c r="L1850" s="89">
        <f>+L$5*E1850</f>
        <v>2651.8961399906457</v>
      </c>
      <c r="M1850" s="89">
        <f>+M$5*E1850</f>
        <v>752.92093121932351</v>
      </c>
      <c r="N1850" s="89">
        <f>+L1850+M1850</f>
        <v>3404.8170712099691</v>
      </c>
      <c r="O1850" s="89">
        <f>+O$5*E1850</f>
        <v>37646.046560966177</v>
      </c>
      <c r="P1850" s="72"/>
      <c r="Q1850" s="48"/>
      <c r="R1850" s="87">
        <v>16272.004564016001</v>
      </c>
      <c r="S1850" s="87">
        <v>100</v>
      </c>
      <c r="T1850" s="87">
        <v>2.40327501297</v>
      </c>
      <c r="U1850" s="87">
        <v>3.0438611507415998</v>
      </c>
      <c r="V1850" s="87">
        <v>2.8825384248341002</v>
      </c>
      <c r="W1850" s="87">
        <v>16272.00456403</v>
      </c>
      <c r="Z1850" t="e">
        <v>#N/A</v>
      </c>
      <c r="AA1850" t="e">
        <v>#N/A</v>
      </c>
    </row>
    <row r="1851" spans="1:27">
      <c r="A1851" s="68" t="s">
        <v>27</v>
      </c>
      <c r="B1851" s="68" t="s">
        <v>24</v>
      </c>
      <c r="C1851" s="68">
        <v>5443503</v>
      </c>
      <c r="D1851" s="68"/>
      <c r="E1851" s="80">
        <f>+IF(F1851="x",1,0)+IF(G1851="x",0.25,0)+IF(H1851="x",1,0)+IF(I1851="x",0.3,0)+K1851</f>
        <v>2.2199900702899815</v>
      </c>
      <c r="F1851" s="80" t="s">
        <v>3212</v>
      </c>
      <c r="G1851" s="80" t="s">
        <v>3213</v>
      </c>
      <c r="H1851" s="85"/>
      <c r="I1851" s="85"/>
      <c r="J1851" s="48"/>
      <c r="K1851" s="48">
        <f>+(W1851/5000)*0.75</f>
        <v>1.2199900702899815</v>
      </c>
      <c r="L1851" s="89">
        <f>+L$5*E1851</f>
        <v>2651.4061388218615</v>
      </c>
      <c r="M1851" s="89">
        <f>+M$5*E1851</f>
        <v>752.78181108911326</v>
      </c>
      <c r="N1851" s="89">
        <f>+L1851+M1851</f>
        <v>3404.1879499109746</v>
      </c>
      <c r="O1851" s="89">
        <f>+O$5*E1851</f>
        <v>37639.090554455666</v>
      </c>
      <c r="P1851" s="73" t="e">
        <v>#N/A</v>
      </c>
      <c r="Q1851" s="48" t="e">
        <v>#N/A</v>
      </c>
      <c r="R1851" s="87">
        <v>16045.01676902</v>
      </c>
      <c r="S1851" s="87">
        <v>50.690300000000001</v>
      </c>
      <c r="T1851" s="87">
        <v>6.2029499560595003E-2</v>
      </c>
      <c r="U1851" s="87">
        <v>0.94905132055283004</v>
      </c>
      <c r="V1851" s="87">
        <v>0.45883995827043</v>
      </c>
      <c r="W1851" s="87">
        <f>+(S1851/100)*R1851</f>
        <v>8133.2671352665448</v>
      </c>
      <c r="Z1851" t="e">
        <v>#N/A</v>
      </c>
      <c r="AA1851" t="e">
        <v>#N/A</v>
      </c>
    </row>
    <row r="1852" spans="1:27">
      <c r="A1852" s="49" t="s">
        <v>837</v>
      </c>
      <c r="B1852" s="49" t="s">
        <v>15</v>
      </c>
      <c r="C1852" s="49">
        <v>5445024</v>
      </c>
      <c r="D1852" s="49"/>
      <c r="E1852" s="80">
        <f>+IF(F1852="x",1,0)+IF(G1852="x",0.25,0)+IF(H1852="x",1,0)+IF(I1852="x",0.3,0)+J1852+K1852</f>
        <v>2.2182245626021002</v>
      </c>
      <c r="F1852" s="85" t="s">
        <v>3212</v>
      </c>
      <c r="G1852" s="85"/>
      <c r="H1852" s="85"/>
      <c r="I1852" s="85"/>
      <c r="J1852" s="81">
        <v>1.2182245626021</v>
      </c>
      <c r="K1852" s="48"/>
      <c r="L1852" s="89">
        <f>+L$5*E1852</f>
        <v>2649.2975357319506</v>
      </c>
      <c r="M1852" s="89">
        <f>+M$5*E1852</f>
        <v>752.18314081010556</v>
      </c>
      <c r="N1852" s="89">
        <f>+L1852+M1852</f>
        <v>3401.4806765420562</v>
      </c>
      <c r="O1852" s="89">
        <f>+O$5*E1852</f>
        <v>37609.157040505277</v>
      </c>
      <c r="P1852" s="72"/>
      <c r="Q1852" s="48"/>
      <c r="R1852" s="87">
        <v>16242.994168028001</v>
      </c>
      <c r="S1852" s="87">
        <v>100</v>
      </c>
      <c r="T1852" s="87">
        <v>1.5299208164214999</v>
      </c>
      <c r="U1852" s="87">
        <v>2.9339952468871999</v>
      </c>
      <c r="V1852" s="87">
        <v>2.3297040688048001</v>
      </c>
      <c r="W1852" s="87">
        <v>16242.994168024999</v>
      </c>
      <c r="Z1852" t="e">
        <v>#N/A</v>
      </c>
      <c r="AA1852" t="e">
        <v>#N/A</v>
      </c>
    </row>
    <row r="1853" spans="1:27">
      <c r="A1853" s="56" t="s">
        <v>44</v>
      </c>
      <c r="B1853" s="56" t="s">
        <v>8</v>
      </c>
      <c r="C1853" s="56">
        <v>5444924</v>
      </c>
      <c r="D1853" s="56"/>
      <c r="E1853" s="80">
        <f>+IF(F1853="x",1,0)+IF(G1853="x",0.25,0)+IF(H1853="x",1,0)+IF(I1853="x",0.3,0)+J1853+K1853</f>
        <v>2.1773132886985147</v>
      </c>
      <c r="F1853" s="80" t="s">
        <v>3212</v>
      </c>
      <c r="G1853" s="85"/>
      <c r="H1853" s="85"/>
      <c r="I1853" s="85"/>
      <c r="J1853" s="48"/>
      <c r="K1853" s="48">
        <v>1.1773132886985149</v>
      </c>
      <c r="L1853" s="89">
        <f>+L$5*E1853</f>
        <v>2600.435874490006</v>
      </c>
      <c r="M1853" s="89">
        <f>+M$5*E1853</f>
        <v>738.31043783036603</v>
      </c>
      <c r="N1853" s="89">
        <f>+L1853+M1853</f>
        <v>3338.746312320372</v>
      </c>
      <c r="O1853" s="89">
        <f>+O$5*E1853</f>
        <v>36915.5218915183</v>
      </c>
      <c r="P1853" s="72"/>
      <c r="Q1853" s="48"/>
      <c r="R1853" s="87">
        <v>7848.7552579901003</v>
      </c>
      <c r="S1853" s="87">
        <v>100</v>
      </c>
      <c r="T1853" s="87">
        <v>0.70944923162460005</v>
      </c>
      <c r="U1853" s="87">
        <v>1.6159210205078001</v>
      </c>
      <c r="V1853" s="87">
        <v>1.1300918394154</v>
      </c>
      <c r="W1853" s="87">
        <v>7848.7552579875</v>
      </c>
      <c r="Z1853" t="e">
        <v>#N/A</v>
      </c>
      <c r="AA1853" t="e">
        <v>#N/A</v>
      </c>
    </row>
    <row r="1854" spans="1:27">
      <c r="A1854" s="56" t="s">
        <v>32</v>
      </c>
      <c r="B1854" s="56" t="s">
        <v>8</v>
      </c>
      <c r="C1854" s="56">
        <v>5444912</v>
      </c>
      <c r="D1854" s="56"/>
      <c r="E1854" s="80">
        <f>+IF(F1854="x",1,0)+IF(G1854="x",0.25,0)+IF(H1854="x",1,0)+IF(I1854="x",0.3,0)+J1854+K1854</f>
        <v>2.1717954801211752</v>
      </c>
      <c r="F1854" s="80" t="s">
        <v>3212</v>
      </c>
      <c r="G1854" s="85"/>
      <c r="H1854" s="85"/>
      <c r="I1854" s="85"/>
      <c r="J1854" s="48"/>
      <c r="K1854" s="48">
        <v>1.171795480121175</v>
      </c>
      <c r="L1854" s="89">
        <f>+L$5*E1854</f>
        <v>2593.8457767546179</v>
      </c>
      <c r="M1854" s="89">
        <f>+M$5*E1854</f>
        <v>736.43939075241667</v>
      </c>
      <c r="N1854" s="89">
        <f>+L1854+M1854</f>
        <v>3330.2851675070347</v>
      </c>
      <c r="O1854" s="89">
        <f>+O$5*E1854</f>
        <v>36821.969537620833</v>
      </c>
      <c r="P1854" s="72"/>
      <c r="Q1854" s="48"/>
      <c r="R1854" s="87">
        <v>7811.9698674744996</v>
      </c>
      <c r="S1854" s="87">
        <v>100</v>
      </c>
      <c r="T1854" s="87">
        <v>0.24864366650580999</v>
      </c>
      <c r="U1854" s="87">
        <v>1.2314432859421001</v>
      </c>
      <c r="V1854" s="87">
        <v>0.70390205914721005</v>
      </c>
      <c r="W1854" s="87">
        <v>7811.9698674805004</v>
      </c>
      <c r="Z1854" t="e">
        <v>#N/A</v>
      </c>
      <c r="AA1854" t="e">
        <v>#N/A</v>
      </c>
    </row>
    <row r="1855" spans="1:27">
      <c r="A1855" s="49" t="s">
        <v>169</v>
      </c>
      <c r="B1855" s="49" t="s">
        <v>15</v>
      </c>
      <c r="C1855" s="49">
        <v>5445022</v>
      </c>
      <c r="D1855" s="49"/>
      <c r="E1855" s="80">
        <f>+IF(F1855="x",1,0)+IF(G1855="x",0.25,0)+IF(H1855="x",1,0)+IF(I1855="x",0.3,0)+J1855+K1855</f>
        <v>2.1493405999365249</v>
      </c>
      <c r="F1855" s="85" t="s">
        <v>3212</v>
      </c>
      <c r="G1855" s="85"/>
      <c r="H1855" s="85"/>
      <c r="I1855" s="85"/>
      <c r="J1855" s="81">
        <v>1.1493405999365249</v>
      </c>
      <c r="K1855" s="48"/>
      <c r="L1855" s="89">
        <f>+L$5*E1855</f>
        <v>2567.0271851019475</v>
      </c>
      <c r="M1855" s="89">
        <f>+M$5*E1855</f>
        <v>728.8251110313447</v>
      </c>
      <c r="N1855" s="89">
        <f>+L1855+M1855</f>
        <v>3295.8522961332919</v>
      </c>
      <c r="O1855" s="89">
        <f>+O$5*E1855</f>
        <v>36441.255551567236</v>
      </c>
      <c r="P1855" s="72"/>
      <c r="Q1855" s="48"/>
      <c r="R1855" s="87">
        <v>15324.541332487001</v>
      </c>
      <c r="S1855" s="87">
        <v>100</v>
      </c>
      <c r="T1855" s="87">
        <v>1.5936324596405</v>
      </c>
      <c r="U1855" s="87">
        <v>2.6236374378203999</v>
      </c>
      <c r="V1855" s="87">
        <v>2.4264692563171999</v>
      </c>
      <c r="W1855" s="87">
        <v>15324.54133249</v>
      </c>
      <c r="Z1855" t="e">
        <v>#N/A</v>
      </c>
      <c r="AA1855" t="e">
        <v>#N/A</v>
      </c>
    </row>
    <row r="1856" spans="1:27">
      <c r="A1856" s="56" t="s">
        <v>10</v>
      </c>
      <c r="B1856" s="56" t="s">
        <v>9</v>
      </c>
      <c r="C1856" s="56">
        <v>2677847</v>
      </c>
      <c r="D1856" s="56"/>
      <c r="E1856" s="80">
        <f>+IF(F1856="x",1,0)+IF(G1856="x",0.25,0)+IF(H1856="x",1,0)+IF(I1856="x",0.3,0)+J1856+K1856</f>
        <v>2.1350835710610121</v>
      </c>
      <c r="F1856" s="80" t="s">
        <v>3212</v>
      </c>
      <c r="G1856" s="85"/>
      <c r="H1856" s="85"/>
      <c r="I1856" s="85"/>
      <c r="J1856" s="48"/>
      <c r="K1856" s="48">
        <v>1.1350835710610121</v>
      </c>
      <c r="L1856" s="89">
        <f>+L$5*E1856</f>
        <v>2549.9995531373784</v>
      </c>
      <c r="M1856" s="89">
        <f>+M$5*E1856</f>
        <v>723.99066057082689</v>
      </c>
      <c r="N1856" s="89">
        <f>+L1856+M1856</f>
        <v>3273.9902137082054</v>
      </c>
      <c r="O1856" s="89">
        <f>+O$5*E1856</f>
        <v>36199.533028541344</v>
      </c>
      <c r="P1856" s="72"/>
      <c r="Q1856" s="48"/>
      <c r="R1856" s="87">
        <v>14394.977614109999</v>
      </c>
      <c r="S1856" s="87">
        <v>52.5685</v>
      </c>
      <c r="T1856" s="87">
        <v>4.3420650064944999E-2</v>
      </c>
      <c r="U1856" s="87">
        <v>1.8293445110321001</v>
      </c>
      <c r="V1856" s="87">
        <v>0.97388570649004003</v>
      </c>
      <c r="W1856" s="87">
        <v>7567.2270372114999</v>
      </c>
      <c r="Z1856" t="e">
        <v>#N/A</v>
      </c>
      <c r="AA1856" t="e">
        <v>#N/A</v>
      </c>
    </row>
    <row r="1857" spans="1:27">
      <c r="A1857" s="49" t="s">
        <v>946</v>
      </c>
      <c r="B1857" s="49" t="s">
        <v>15</v>
      </c>
      <c r="C1857" s="49">
        <v>5445017</v>
      </c>
      <c r="D1857" s="49"/>
      <c r="E1857" s="80">
        <f>+IF(F1857="x",1,0)+IF(G1857="x",0.25,0)+IF(H1857="x",1,0)+IF(I1857="x",0.3,0)+J1857+K1857</f>
        <v>2.11939547293465</v>
      </c>
      <c r="F1857" s="85" t="s">
        <v>3212</v>
      </c>
      <c r="G1857" s="85"/>
      <c r="H1857" s="85"/>
      <c r="I1857" s="85"/>
      <c r="J1857" s="81">
        <v>1.11939547293465</v>
      </c>
      <c r="K1857" s="48"/>
      <c r="L1857" s="89">
        <f>+L$5*E1857</f>
        <v>2531.262748754626</v>
      </c>
      <c r="M1857" s="89">
        <f>+M$5*E1857</f>
        <v>718.67094537112609</v>
      </c>
      <c r="N1857" s="89">
        <f>+L1857+M1857</f>
        <v>3249.933694125752</v>
      </c>
      <c r="O1857" s="89">
        <f>+O$5*E1857</f>
        <v>35933.547268556307</v>
      </c>
      <c r="P1857" s="72"/>
      <c r="Q1857" s="48"/>
      <c r="R1857" s="87">
        <v>14925.272972462</v>
      </c>
      <c r="S1857" s="87">
        <v>100</v>
      </c>
      <c r="T1857" s="87">
        <v>2.2271742820739999</v>
      </c>
      <c r="U1857" s="87">
        <v>2.4966347217560001</v>
      </c>
      <c r="V1857" s="87">
        <v>2.3986260222078002</v>
      </c>
      <c r="W1857" s="87">
        <v>14925.272972459999</v>
      </c>
      <c r="Z1857" t="e">
        <v>#N/A</v>
      </c>
      <c r="AA1857" t="e">
        <v>#N/A</v>
      </c>
    </row>
    <row r="1858" spans="1:27">
      <c r="A1858" s="49" t="s">
        <v>155</v>
      </c>
      <c r="B1858" s="49" t="s">
        <v>15</v>
      </c>
      <c r="C1858" s="49">
        <v>5445015</v>
      </c>
      <c r="D1858" s="49"/>
      <c r="E1858" s="80">
        <f>+IF(F1858="x",1,0)+IF(G1858="x",0.25,0)+IF(H1858="x",1,0)+IF(I1858="x",0.3,0)+J1858+K1858</f>
        <v>2.0864737881241751</v>
      </c>
      <c r="F1858" s="85" t="s">
        <v>3212</v>
      </c>
      <c r="G1858" s="85"/>
      <c r="H1858" s="85"/>
      <c r="I1858" s="85"/>
      <c r="J1858" s="81">
        <v>1.0864737881241751</v>
      </c>
      <c r="K1858" s="48"/>
      <c r="L1858" s="89">
        <f>+L$5*E1858</f>
        <v>2491.9433128819014</v>
      </c>
      <c r="M1858" s="89">
        <f>+M$5*E1858</f>
        <v>707.50745151257149</v>
      </c>
      <c r="N1858" s="89">
        <f>+L1858+M1858</f>
        <v>3199.450764394473</v>
      </c>
      <c r="O1858" s="89">
        <f>+O$5*E1858</f>
        <v>35375.372575628578</v>
      </c>
      <c r="P1858" s="72"/>
      <c r="Q1858" s="48"/>
      <c r="R1858" s="87">
        <v>14486.317174989001</v>
      </c>
      <c r="S1858" s="87">
        <v>100</v>
      </c>
      <c r="T1858" s="87">
        <v>2.1933209896088002</v>
      </c>
      <c r="U1858" s="87">
        <v>2.4870674610138002</v>
      </c>
      <c r="V1858" s="87">
        <v>2.3791597551594998</v>
      </c>
      <c r="W1858" s="87">
        <v>14486.317174997999</v>
      </c>
      <c r="Z1858" t="e">
        <v>#N/A</v>
      </c>
      <c r="AA1858" t="e">
        <v>#N/A</v>
      </c>
    </row>
    <row r="1859" spans="1:27">
      <c r="A1859" s="49" t="s">
        <v>163</v>
      </c>
      <c r="B1859" s="49" t="s">
        <v>15</v>
      </c>
      <c r="C1859" s="49">
        <v>5445019</v>
      </c>
      <c r="D1859" s="49"/>
      <c r="E1859" s="80">
        <f>+IF(F1859="x",1,0)+IF(G1859="x",0.25,0)+IF(H1859="x",1,0)+IF(I1859="x",0.3,0)+J1859+K1859</f>
        <v>2.055688638250075</v>
      </c>
      <c r="F1859" s="85" t="s">
        <v>3212</v>
      </c>
      <c r="G1859" s="85"/>
      <c r="H1859" s="85"/>
      <c r="I1859" s="85"/>
      <c r="J1859" s="81">
        <v>1.055688638250075</v>
      </c>
      <c r="K1859" s="48"/>
      <c r="L1859" s="89">
        <f>+L$5*E1859</f>
        <v>2455.1756099749791</v>
      </c>
      <c r="M1859" s="89">
        <f>+M$5*E1859</f>
        <v>697.06844046156812</v>
      </c>
      <c r="N1859" s="89">
        <f>+L1859+M1859</f>
        <v>3152.2440504365472</v>
      </c>
      <c r="O1859" s="89">
        <f>+O$5*E1859</f>
        <v>34853.422023078405</v>
      </c>
      <c r="P1859" s="72"/>
      <c r="Q1859" s="48"/>
      <c r="R1859" s="87">
        <v>14075.848510001</v>
      </c>
      <c r="S1859" s="87">
        <v>100</v>
      </c>
      <c r="T1859" s="87">
        <v>1.8126281499863</v>
      </c>
      <c r="U1859" s="87">
        <v>2.6006128787993998</v>
      </c>
      <c r="V1859" s="87">
        <v>2.3982972583369002</v>
      </c>
      <c r="W1859" s="87">
        <v>14075.848510005</v>
      </c>
      <c r="Z1859" t="e">
        <v>#N/A</v>
      </c>
      <c r="AA1859" t="e">
        <v>#N/A</v>
      </c>
    </row>
    <row r="1860" spans="1:27">
      <c r="A1860" s="56" t="s">
        <v>12</v>
      </c>
      <c r="B1860" s="56" t="s">
        <v>15</v>
      </c>
      <c r="C1860" s="56">
        <v>5445072</v>
      </c>
      <c r="D1860" s="56"/>
      <c r="E1860" s="80">
        <f>+IF(F1860="x",1,0)+IF(G1860="x",0.25,0)+IF(H1860="x",1,0)+IF(I1860="x",0.3,0)+J1860+K1860</f>
        <v>1.94129748668125</v>
      </c>
      <c r="F1860" s="80" t="s">
        <v>3212</v>
      </c>
      <c r="G1860" s="85"/>
      <c r="H1860" s="85"/>
      <c r="I1860" s="85"/>
      <c r="J1860" s="48"/>
      <c r="K1860" s="48">
        <v>0.94129748668125002</v>
      </c>
      <c r="L1860" s="89">
        <f>+L$5*E1860</f>
        <v>2318.5545477659634</v>
      </c>
      <c r="M1860" s="89">
        <f>+M$5*E1860</f>
        <v>658.27926775175456</v>
      </c>
      <c r="N1860" s="89">
        <f>+L1860+M1860</f>
        <v>2976.833815517718</v>
      </c>
      <c r="O1860" s="89">
        <f>+O$5*E1860</f>
        <v>32913.963387587726</v>
      </c>
      <c r="P1860" s="72"/>
      <c r="Q1860" s="48"/>
      <c r="R1860" s="87">
        <v>6275.3165778749999</v>
      </c>
      <c r="S1860" s="87">
        <v>100</v>
      </c>
      <c r="T1860" s="87">
        <v>2.3617467880249001</v>
      </c>
      <c r="U1860" s="87">
        <v>2.8515696525574001</v>
      </c>
      <c r="V1860" s="87">
        <v>2.5473481360051999</v>
      </c>
      <c r="W1860" s="87">
        <v>6275.3165778465</v>
      </c>
      <c r="Z1860" t="e">
        <v>#N/A</v>
      </c>
      <c r="AA1860" t="e">
        <v>#N/A</v>
      </c>
    </row>
    <row r="1861" spans="1:27">
      <c r="A1861" s="49" t="s">
        <v>574</v>
      </c>
      <c r="B1861" s="49" t="s">
        <v>15</v>
      </c>
      <c r="C1861" s="49">
        <v>5445026</v>
      </c>
      <c r="D1861" s="49"/>
      <c r="E1861" s="80">
        <f>+IF(F1861="x",1,0)+IF(G1861="x",0.25,0)+IF(H1861="x",1,0)+IF(I1861="x",0.3,0)+J1861+K1861</f>
        <v>1.8526929807994748</v>
      </c>
      <c r="F1861" s="85" t="s">
        <v>3212</v>
      </c>
      <c r="G1861" s="85"/>
      <c r="H1861" s="85"/>
      <c r="I1861" s="85"/>
      <c r="J1861" s="81">
        <v>0.85269298079947486</v>
      </c>
      <c r="K1861" s="48"/>
      <c r="L1861" s="89">
        <f>+L$5*E1861</f>
        <v>2212.7313128036872</v>
      </c>
      <c r="M1861" s="89">
        <f>+M$5*E1861</f>
        <v>628.23415119876643</v>
      </c>
      <c r="N1861" s="89">
        <f>+L1861+M1861</f>
        <v>2840.9654640024537</v>
      </c>
      <c r="O1861" s="89">
        <f>+O$5*E1861</f>
        <v>31411.707559938324</v>
      </c>
      <c r="P1861" s="72"/>
      <c r="Q1861" s="48"/>
      <c r="R1861" s="87">
        <v>11369.239743992999</v>
      </c>
      <c r="S1861" s="87">
        <v>100</v>
      </c>
      <c r="T1861" s="87">
        <v>2.0351984500885001</v>
      </c>
      <c r="U1861" s="87">
        <v>2.3939180374146001</v>
      </c>
      <c r="V1861" s="87">
        <v>2.2545132765578999</v>
      </c>
      <c r="W1861" s="87">
        <v>11369.239743987</v>
      </c>
      <c r="Z1861" t="e">
        <v>#N/A</v>
      </c>
      <c r="AA1861" t="e">
        <v>#N/A</v>
      </c>
    </row>
    <row r="1862" spans="1:27">
      <c r="A1862" s="56" t="s">
        <v>53</v>
      </c>
      <c r="B1862" s="56" t="s">
        <v>8</v>
      </c>
      <c r="C1862" s="56">
        <v>5444933</v>
      </c>
      <c r="D1862" s="56"/>
      <c r="E1862" s="80">
        <f>+IF(F1862="x",1,0)+IF(G1862="x",0.25,0)+IF(H1862="x",1,0)+IF(I1862="x",0.3,0)+J1862+K1862</f>
        <v>1.7303476548906287</v>
      </c>
      <c r="F1862" s="80" t="s">
        <v>3212</v>
      </c>
      <c r="G1862" s="85"/>
      <c r="H1862" s="85"/>
      <c r="I1862" s="85"/>
      <c r="J1862" s="48"/>
      <c r="K1862" s="48">
        <v>0.73034765489062869</v>
      </c>
      <c r="L1862" s="89">
        <f>+L$5*E1862</f>
        <v>2066.6103222136244</v>
      </c>
      <c r="M1862" s="89">
        <f>+M$5*E1862</f>
        <v>586.74777824218893</v>
      </c>
      <c r="N1862" s="89">
        <f>+L1862+M1862</f>
        <v>2653.3581004558132</v>
      </c>
      <c r="O1862" s="89">
        <f>+O$5*E1862</f>
        <v>29337.388912109447</v>
      </c>
      <c r="P1862" s="72"/>
      <c r="Q1862" s="48"/>
      <c r="R1862" s="87">
        <v>4936.7961985204001</v>
      </c>
      <c r="S1862" s="87">
        <v>98.626400000000004</v>
      </c>
      <c r="T1862" s="87">
        <v>4.4156592339276999E-3</v>
      </c>
      <c r="U1862" s="87">
        <v>0.62229251861571999</v>
      </c>
      <c r="V1862" s="87">
        <v>0.34214342827666</v>
      </c>
      <c r="W1862" s="87">
        <v>4868.9867605027002</v>
      </c>
      <c r="Z1862" t="e">
        <v>#N/A</v>
      </c>
      <c r="AA1862" t="e">
        <v>#N/A</v>
      </c>
    </row>
    <row r="1863" spans="1:27">
      <c r="A1863" s="56" t="s">
        <v>14</v>
      </c>
      <c r="B1863" s="56" t="s">
        <v>15</v>
      </c>
      <c r="C1863" s="56">
        <v>5445073</v>
      </c>
      <c r="D1863" s="56"/>
      <c r="E1863" s="80">
        <f>+IF(F1863="x",1,0)+IF(G1863="x",0.25,0)+IF(H1863="x",1,0)+IF(I1863="x",0.3,0)+J1863+K1863</f>
        <v>1.7186197626961599</v>
      </c>
      <c r="F1863" s="80" t="s">
        <v>3212</v>
      </c>
      <c r="G1863" s="85"/>
      <c r="H1863" s="85"/>
      <c r="I1863" s="85"/>
      <c r="J1863" s="48"/>
      <c r="K1863" s="48">
        <v>0.71861976269616001</v>
      </c>
      <c r="L1863" s="89">
        <f>+L$5*E1863</f>
        <v>2052.6033202112262</v>
      </c>
      <c r="M1863" s="89">
        <f>+M$5*E1863</f>
        <v>582.77093886594037</v>
      </c>
      <c r="N1863" s="89">
        <f>+L1863+M1863</f>
        <v>2635.3742590771667</v>
      </c>
      <c r="O1863" s="89">
        <f>+O$5*E1863</f>
        <v>29138.546943297017</v>
      </c>
      <c r="P1863" s="72"/>
      <c r="Q1863" s="48"/>
      <c r="R1863" s="87">
        <v>4790.7984179743999</v>
      </c>
      <c r="S1863" s="87">
        <v>100</v>
      </c>
      <c r="T1863" s="87">
        <v>1.5651409626007</v>
      </c>
      <c r="U1863" s="87">
        <v>2.8703887462615998</v>
      </c>
      <c r="V1863" s="87">
        <v>2.4042747462387002</v>
      </c>
      <c r="W1863" s="87">
        <v>4790.7984179708001</v>
      </c>
      <c r="Z1863" t="e">
        <v>#N/A</v>
      </c>
      <c r="AA1863" t="e">
        <v>#N/A</v>
      </c>
    </row>
    <row r="1864" spans="1:27">
      <c r="A1864" s="56" t="s">
        <v>62</v>
      </c>
      <c r="B1864" s="56" t="s">
        <v>8</v>
      </c>
      <c r="C1864" s="56">
        <v>100013235</v>
      </c>
      <c r="D1864" s="56"/>
      <c r="E1864" s="80">
        <f>+IF(F1864="x",1,0)+IF(G1864="x",0.25,0)+IF(H1864="x",1,0)+IF(I1864="x",0.3,0)+J1864+K1864</f>
        <v>1.7062728658384561</v>
      </c>
      <c r="F1864" s="80" t="s">
        <v>3212</v>
      </c>
      <c r="G1864" s="85"/>
      <c r="H1864" s="85"/>
      <c r="I1864" s="85"/>
      <c r="J1864" s="48"/>
      <c r="K1864" s="48">
        <v>0.70627286583845605</v>
      </c>
      <c r="L1864" s="89">
        <f>+L$5*E1864</f>
        <v>2037.8570208642025</v>
      </c>
      <c r="M1864" s="89">
        <f>+M$5*E1864</f>
        <v>578.58419969883278</v>
      </c>
      <c r="N1864" s="89">
        <f>+L1864+M1864</f>
        <v>2616.4412205630351</v>
      </c>
      <c r="O1864" s="89">
        <f>+O$5*E1864</f>
        <v>28929.209984941641</v>
      </c>
      <c r="P1864" s="72"/>
      <c r="Q1864" s="48"/>
      <c r="R1864" s="87">
        <v>7260.5570565031003</v>
      </c>
      <c r="S1864" s="87">
        <v>64.850200000000001</v>
      </c>
      <c r="T1864" s="87">
        <v>2.4180989712476999E-3</v>
      </c>
      <c r="U1864" s="87">
        <v>1.3169177770614999</v>
      </c>
      <c r="V1864" s="87">
        <v>0.41907506604063</v>
      </c>
      <c r="W1864" s="87">
        <v>4708.4842017929996</v>
      </c>
      <c r="Z1864" t="e">
        <v>#N/A</v>
      </c>
      <c r="AA1864" t="e">
        <v>#N/A</v>
      </c>
    </row>
    <row r="1865" spans="1:27">
      <c r="A1865" s="49" t="s">
        <v>2031</v>
      </c>
      <c r="B1865" s="49" t="s">
        <v>8</v>
      </c>
      <c r="C1865" s="49">
        <v>9428420</v>
      </c>
      <c r="D1865" s="49"/>
      <c r="E1865" s="80">
        <f>+IF(F1865="x",1,0)+IF(G1865="x",0.25,0)+IF(H1865="x",1,0)+IF(I1865="x",0.3,0)+J1865+K1865</f>
        <v>1.657802000002105</v>
      </c>
      <c r="F1865" s="80" t="s">
        <v>3212</v>
      </c>
      <c r="G1865" s="80" t="s">
        <v>3213</v>
      </c>
      <c r="H1865" s="85"/>
      <c r="I1865" s="85"/>
      <c r="J1865" s="48">
        <f>0.75*(W1865/10000)</f>
        <v>0.65780200000210498</v>
      </c>
      <c r="K1865" s="48"/>
      <c r="L1865" s="89">
        <f>+L$5*E1865</f>
        <v>1979.9666938071427</v>
      </c>
      <c r="M1865" s="89">
        <f>+M$5*E1865</f>
        <v>562.14809637672215</v>
      </c>
      <c r="N1865" s="89">
        <f>+L1865+M1865</f>
        <v>2542.1147901838649</v>
      </c>
      <c r="O1865" s="89">
        <f>+O$5*E1865</f>
        <v>28107.404818836108</v>
      </c>
      <c r="P1865" s="72"/>
      <c r="Q1865" s="48"/>
      <c r="R1865" s="87">
        <v>8836.8824335194004</v>
      </c>
      <c r="S1865" s="87">
        <v>99.251000000000005</v>
      </c>
      <c r="T1865" s="87">
        <v>4.2264167219400003E-2</v>
      </c>
      <c r="U1865" s="87">
        <v>2.0058658123016002</v>
      </c>
      <c r="V1865" s="87">
        <v>0.70475716936850996</v>
      </c>
      <c r="W1865" s="87">
        <v>8770.6933333613997</v>
      </c>
      <c r="Z1865" t="e">
        <v>#N/A</v>
      </c>
      <c r="AA1865" t="e">
        <v>#N/A</v>
      </c>
    </row>
    <row r="1866" spans="1:27">
      <c r="A1866" s="56" t="s">
        <v>21</v>
      </c>
      <c r="B1866" s="56" t="s">
        <v>8</v>
      </c>
      <c r="C1866" s="56">
        <v>5444902</v>
      </c>
      <c r="D1866" s="56"/>
      <c r="E1866" s="80">
        <f>+IF(F1866="x",1,0)+IF(G1866="x",0.25,0)+IF(H1866="x",1,0)+IF(I1866="x",0.3,0)+J1866+K1866</f>
        <v>1.626359315508086</v>
      </c>
      <c r="F1866" s="80" t="s">
        <v>3212</v>
      </c>
      <c r="G1866" s="85"/>
      <c r="H1866" s="85"/>
      <c r="I1866" s="85"/>
      <c r="J1866" s="48"/>
      <c r="K1866" s="48">
        <v>0.62635931550808599</v>
      </c>
      <c r="L1866" s="89">
        <f>+L$5*E1866</f>
        <v>1942.4136759787382</v>
      </c>
      <c r="M1866" s="89">
        <f>+M$5*E1866</f>
        <v>551.48612031850519</v>
      </c>
      <c r="N1866" s="89">
        <f>+L1866+M1866</f>
        <v>2493.8997962972435</v>
      </c>
      <c r="O1866" s="89">
        <f>+O$5*E1866</f>
        <v>27574.30601592526</v>
      </c>
      <c r="P1866" s="72"/>
      <c r="Q1866" s="48"/>
      <c r="R1866" s="87">
        <v>7670.9238590301002</v>
      </c>
      <c r="S1866" s="87">
        <v>54.4358</v>
      </c>
      <c r="T1866" s="87">
        <v>0</v>
      </c>
      <c r="U1866" s="87">
        <v>1.9416284561157</v>
      </c>
      <c r="V1866" s="87">
        <v>1.0025002011688</v>
      </c>
      <c r="W1866" s="87">
        <v>4175.7286193365999</v>
      </c>
      <c r="Z1866" t="e">
        <v>#N/A</v>
      </c>
      <c r="AA1866" t="e">
        <v>#N/A</v>
      </c>
    </row>
    <row r="1867" spans="1:27">
      <c r="A1867" s="49" t="s">
        <v>2896</v>
      </c>
      <c r="B1867" s="49" t="s">
        <v>15</v>
      </c>
      <c r="C1867" s="49">
        <v>5445029</v>
      </c>
      <c r="D1867" s="49"/>
      <c r="E1867" s="80">
        <f>+IF(F1867="x",1,0)+IF(G1867="x",0.25,0)+IF(H1867="x",1,0)+IF(I1867="x",0.3,0)+J1867+K1867</f>
        <v>1.5886534393021825</v>
      </c>
      <c r="F1867" s="80" t="s">
        <v>3212</v>
      </c>
      <c r="G1867" s="85"/>
      <c r="H1867" s="85"/>
      <c r="I1867" s="85"/>
      <c r="J1867" s="81">
        <v>0.5886534393021825</v>
      </c>
      <c r="K1867" s="48"/>
      <c r="L1867" s="89">
        <f>+L$5*E1867</f>
        <v>1897.3803251633758</v>
      </c>
      <c r="M1867" s="89">
        <f>+M$5*E1867</f>
        <v>538.70034340947859</v>
      </c>
      <c r="N1867" s="89">
        <f>+L1867+M1867</f>
        <v>2436.0806685728544</v>
      </c>
      <c r="O1867" s="89">
        <f>+O$5*E1867</f>
        <v>26935.017170473933</v>
      </c>
      <c r="P1867" s="72"/>
      <c r="Q1867" s="48"/>
      <c r="R1867" s="87">
        <v>7848.7125240290998</v>
      </c>
      <c r="S1867" s="87">
        <v>100</v>
      </c>
      <c r="T1867" s="87">
        <v>2.564341545105</v>
      </c>
      <c r="U1867" s="87">
        <v>3.0443866252899001</v>
      </c>
      <c r="V1867" s="87">
        <v>2.9029758730116999</v>
      </c>
      <c r="W1867" s="87">
        <v>7848.7125240290998</v>
      </c>
      <c r="Z1867" t="e">
        <v>#N/A</v>
      </c>
      <c r="AA1867" t="e">
        <v>#N/A</v>
      </c>
    </row>
    <row r="1868" spans="1:27">
      <c r="A1868" s="56" t="s">
        <v>19</v>
      </c>
      <c r="B1868" s="56" t="s">
        <v>15</v>
      </c>
      <c r="C1868" s="56">
        <v>5445071</v>
      </c>
      <c r="D1868" s="56"/>
      <c r="E1868" s="80">
        <f>+IF(F1868="x",1,0)+IF(G1868="x",0.25,0)+IF(H1868="x",1,0)+IF(I1868="x",0.3,0)+J1868+K1868</f>
        <v>1.575380843946445</v>
      </c>
      <c r="F1868" s="80" t="s">
        <v>3212</v>
      </c>
      <c r="G1868" s="85"/>
      <c r="H1868" s="85"/>
      <c r="I1868" s="85"/>
      <c r="J1868" s="48"/>
      <c r="K1868" s="48">
        <v>0.57538084394644495</v>
      </c>
      <c r="L1868" s="89">
        <f>+L$5*E1868</f>
        <v>1881.5284340782484</v>
      </c>
      <c r="M1868" s="89">
        <f>+M$5*E1868</f>
        <v>534.19970689607294</v>
      </c>
      <c r="N1868" s="89">
        <f>+L1868+M1868</f>
        <v>2415.7281409743214</v>
      </c>
      <c r="O1868" s="89">
        <f>+O$5*E1868</f>
        <v>26709.985344803648</v>
      </c>
      <c r="P1868" s="72"/>
      <c r="Q1868" s="48"/>
      <c r="R1868" s="87">
        <v>3835.8722929762998</v>
      </c>
      <c r="S1868" s="87">
        <v>100</v>
      </c>
      <c r="T1868" s="87">
        <v>1.5559941530228001</v>
      </c>
      <c r="U1868" s="87">
        <v>2.4554219245911</v>
      </c>
      <c r="V1868" s="87">
        <v>2.1820151103779999</v>
      </c>
      <c r="W1868" s="87">
        <v>3835.8722929659002</v>
      </c>
      <c r="Z1868" t="e">
        <v>#N/A</v>
      </c>
      <c r="AA1868" t="e">
        <v>#N/A</v>
      </c>
    </row>
    <row r="1869" spans="1:27">
      <c r="A1869" s="52" t="s">
        <v>3203</v>
      </c>
      <c r="B1869" s="52" t="s">
        <v>8</v>
      </c>
      <c r="C1869" s="52">
        <v>100195317</v>
      </c>
      <c r="D1869" s="52"/>
      <c r="E1869" s="80">
        <f>+IF(F1869="x",1,0)+IF(G1869="x",0.25,0)+IF(H1869="x",1,0)+IF(I1869="x",0.3,0)</f>
        <v>1.55</v>
      </c>
      <c r="F1869" s="80" t="s">
        <v>3212</v>
      </c>
      <c r="G1869" s="80" t="s">
        <v>3212</v>
      </c>
      <c r="H1869" s="85"/>
      <c r="I1869" s="80" t="s">
        <v>3212</v>
      </c>
      <c r="J1869" s="48"/>
      <c r="K1869" s="48"/>
      <c r="L1869" s="89">
        <f>+L$5*E1869</f>
        <v>1851.2152690111211</v>
      </c>
      <c r="M1869" s="89">
        <f>+M$5*E1869</f>
        <v>525.59325503456569</v>
      </c>
      <c r="N1869" s="89">
        <f>+L1869+M1869</f>
        <v>2376.8085240456867</v>
      </c>
      <c r="O1869" s="89">
        <f>+O$5*E1869</f>
        <v>26279.662751728283</v>
      </c>
      <c r="P1869" s="73">
        <v>2.4289999999999998</v>
      </c>
      <c r="Q1869" s="48">
        <v>1.835</v>
      </c>
      <c r="R1869" s="87">
        <v>561.74152300107005</v>
      </c>
      <c r="S1869" s="87">
        <v>100</v>
      </c>
      <c r="T1869" s="87">
        <v>0.15191970765591001</v>
      </c>
      <c r="U1869" s="87">
        <v>0.85537624359131004</v>
      </c>
      <c r="V1869" s="87">
        <v>0.51742969744506995</v>
      </c>
      <c r="W1869" s="87">
        <f>+(S1869/100)*R1869</f>
        <v>561.74152300107005</v>
      </c>
      <c r="Z1869" t="e">
        <v>#N/A</v>
      </c>
      <c r="AA1869" t="e">
        <v>#N/A</v>
      </c>
    </row>
    <row r="1870" spans="1:27">
      <c r="A1870" s="56" t="s">
        <v>55</v>
      </c>
      <c r="B1870" s="56" t="s">
        <v>8</v>
      </c>
      <c r="C1870" s="56">
        <v>9428445</v>
      </c>
      <c r="D1870" s="56"/>
      <c r="E1870" s="80">
        <f>+IF(F1870="x",1,0)+IF(G1870="x",0.25,0)+IF(H1870="x",1,0)+IF(I1870="x",0.3,0)+J1870+K1870</f>
        <v>1.5470538642470995</v>
      </c>
      <c r="F1870" s="80" t="s">
        <v>3212</v>
      </c>
      <c r="G1870" s="85"/>
      <c r="H1870" s="85"/>
      <c r="I1870" s="85"/>
      <c r="J1870" s="48"/>
      <c r="K1870" s="48">
        <v>0.54705386424709945</v>
      </c>
      <c r="L1870" s="89">
        <f>+L$5*E1870</f>
        <v>1847.6966035334765</v>
      </c>
      <c r="M1870" s="89">
        <f>+M$5*E1870</f>
        <v>524.59424272479748</v>
      </c>
      <c r="N1870" s="89">
        <f>+L1870+M1870</f>
        <v>2372.2908462582741</v>
      </c>
      <c r="O1870" s="89">
        <f>+O$5*E1870</f>
        <v>26229.712136239872</v>
      </c>
      <c r="P1870" s="72"/>
      <c r="Q1870" s="48"/>
      <c r="R1870" s="87">
        <v>3662.1761845227002</v>
      </c>
      <c r="S1870" s="87">
        <v>99.586299999999994</v>
      </c>
      <c r="T1870" s="87">
        <v>0.1837755292654</v>
      </c>
      <c r="U1870" s="87">
        <v>1.9391051530837999</v>
      </c>
      <c r="V1870" s="87">
        <v>0.98241113211901998</v>
      </c>
      <c r="W1870" s="87">
        <v>3647.0268919486002</v>
      </c>
      <c r="Z1870" t="e">
        <v>#N/A</v>
      </c>
      <c r="AA1870" t="e">
        <v>#N/A</v>
      </c>
    </row>
    <row r="1871" spans="1:27">
      <c r="A1871" s="56" t="s">
        <v>47</v>
      </c>
      <c r="B1871" s="56" t="s">
        <v>8</v>
      </c>
      <c r="C1871" s="56">
        <v>5444927</v>
      </c>
      <c r="D1871" s="56"/>
      <c r="E1871" s="80">
        <f>+IF(F1871="x",1,0)+IF(G1871="x",0.25,0)+IF(H1871="x",1,0)+IF(I1871="x",0.3,0)+J1871+K1871</f>
        <v>1.5213093230544013</v>
      </c>
      <c r="F1871" s="80" t="s">
        <v>3212</v>
      </c>
      <c r="G1871" s="85"/>
      <c r="H1871" s="85"/>
      <c r="I1871" s="85"/>
      <c r="J1871" s="48"/>
      <c r="K1871" s="48">
        <v>0.52130932305440125</v>
      </c>
      <c r="L1871" s="89">
        <f>+L$5*E1871</f>
        <v>1816.9490630498578</v>
      </c>
      <c r="M1871" s="89">
        <f>+M$5*E1871</f>
        <v>515.86446388296406</v>
      </c>
      <c r="N1871" s="89">
        <f>+L1871+M1871</f>
        <v>2332.8135269328218</v>
      </c>
      <c r="O1871" s="89">
        <f>+O$5*E1871</f>
        <v>25793.223194148206</v>
      </c>
      <c r="P1871" s="72"/>
      <c r="Q1871" s="48"/>
      <c r="R1871" s="87">
        <v>4680.1252474856001</v>
      </c>
      <c r="S1871" s="87">
        <v>74.258600000000001</v>
      </c>
      <c r="T1871" s="87">
        <v>5.5721411481500002E-3</v>
      </c>
      <c r="U1871" s="87">
        <v>1.1705702543259</v>
      </c>
      <c r="V1871" s="87">
        <v>0.71876358105249005</v>
      </c>
      <c r="W1871" s="87">
        <v>3475.3933627307001</v>
      </c>
      <c r="Z1871" t="e">
        <v>#N/A</v>
      </c>
      <c r="AA1871" t="e">
        <v>#N/A</v>
      </c>
    </row>
    <row r="1872" spans="1:27">
      <c r="A1872" s="56" t="s">
        <v>20</v>
      </c>
      <c r="B1872" s="56" t="s">
        <v>15</v>
      </c>
      <c r="C1872" s="56">
        <v>5445074</v>
      </c>
      <c r="D1872" s="56"/>
      <c r="E1872" s="80">
        <f>+IF(F1872="x",1,0)+IF(G1872="x",0.25,0)+IF(H1872="x",1,0)+IF(I1872="x",0.3,0)+J1872+K1872</f>
        <v>1.4341615160634851</v>
      </c>
      <c r="F1872" s="80" t="s">
        <v>3212</v>
      </c>
      <c r="G1872" s="85"/>
      <c r="H1872" s="85"/>
      <c r="I1872" s="85"/>
      <c r="J1872" s="48"/>
      <c r="K1872" s="48">
        <v>0.43416151606348508</v>
      </c>
      <c r="L1872" s="89">
        <f>+L$5*E1872</f>
        <v>1712.8656108160399</v>
      </c>
      <c r="M1872" s="89">
        <f>+M$5*E1872</f>
        <v>486.31330288588043</v>
      </c>
      <c r="N1872" s="89">
        <f>+L1872+M1872</f>
        <v>2199.1789137019205</v>
      </c>
      <c r="O1872" s="89">
        <f>+O$5*E1872</f>
        <v>24315.66514429402</v>
      </c>
      <c r="P1872" s="72"/>
      <c r="Q1872" s="48"/>
      <c r="R1872" s="87">
        <v>2894.4101070899001</v>
      </c>
      <c r="S1872" s="87">
        <v>100</v>
      </c>
      <c r="T1872" s="87">
        <v>2.0513889789581001</v>
      </c>
      <c r="U1872" s="87">
        <v>2.9146504402161</v>
      </c>
      <c r="V1872" s="87">
        <v>2.2808154304375998</v>
      </c>
      <c r="W1872" s="87">
        <v>2894.4101070858001</v>
      </c>
      <c r="Z1872" t="e">
        <v>#N/A</v>
      </c>
      <c r="AA1872" t="e">
        <v>#N/A</v>
      </c>
    </row>
    <row r="1873" spans="1:27">
      <c r="A1873" s="56" t="s">
        <v>31</v>
      </c>
      <c r="B1873" s="56" t="s">
        <v>8</v>
      </c>
      <c r="C1873" s="56">
        <v>5444911</v>
      </c>
      <c r="D1873" s="56"/>
      <c r="E1873" s="80">
        <f>+IF(F1873="x",1,0)+IF(G1873="x",0.25,0)+IF(H1873="x",1,0)+IF(I1873="x",0.3,0)+J1873+K1873</f>
        <v>1.4313133131727951</v>
      </c>
      <c r="F1873" s="80" t="s">
        <v>3212</v>
      </c>
      <c r="G1873" s="85"/>
      <c r="H1873" s="85"/>
      <c r="I1873" s="85"/>
      <c r="J1873" s="48"/>
      <c r="K1873" s="48">
        <v>0.43131331317279509</v>
      </c>
      <c r="L1873" s="89">
        <f>+L$5*E1873</f>
        <v>1709.4639097318548</v>
      </c>
      <c r="M1873" s="89">
        <f>+M$5*E1873</f>
        <v>485.34749886761165</v>
      </c>
      <c r="N1873" s="89">
        <f>+L1873+M1873</f>
        <v>2194.8114085994666</v>
      </c>
      <c r="O1873" s="89">
        <f>+O$5*E1873</f>
        <v>24267.374943380582</v>
      </c>
      <c r="P1873" s="72"/>
      <c r="Q1873" s="48"/>
      <c r="R1873" s="87">
        <v>3016.4818275189</v>
      </c>
      <c r="S1873" s="87">
        <v>95.323700000000002</v>
      </c>
      <c r="T1873" s="87">
        <v>1.5034268610178999E-2</v>
      </c>
      <c r="U1873" s="87">
        <v>0.63101869821547996</v>
      </c>
      <c r="V1873" s="87">
        <v>0.24687627813714999</v>
      </c>
      <c r="W1873" s="87">
        <v>2875.4213544318</v>
      </c>
      <c r="Z1873" t="e">
        <v>#N/A</v>
      </c>
      <c r="AA1873" t="e">
        <v>#N/A</v>
      </c>
    </row>
    <row r="1874" spans="1:27">
      <c r="A1874" s="56" t="s">
        <v>18</v>
      </c>
      <c r="B1874" s="56" t="s">
        <v>24</v>
      </c>
      <c r="C1874" s="56">
        <v>5443493</v>
      </c>
      <c r="D1874" s="56"/>
      <c r="E1874" s="80">
        <f>+IF(F1874="x",1,0)+IF(G1874="x",0.25,0)+IF(H1874="x",1,0)+IF(I1874="x",0.3,0)+J1874+K1874</f>
        <v>1.426015941549565</v>
      </c>
      <c r="F1874" s="80" t="s">
        <v>3212</v>
      </c>
      <c r="G1874" s="85"/>
      <c r="H1874" s="85"/>
      <c r="I1874" s="85"/>
      <c r="J1874" s="48"/>
      <c r="K1874" s="48">
        <v>0.42601594154956496</v>
      </c>
      <c r="L1874" s="89">
        <f>+L$5*E1874</f>
        <v>1703.1370869998871</v>
      </c>
      <c r="M1874" s="89">
        <f>+M$5*E1874</f>
        <v>483.55120029046248</v>
      </c>
      <c r="N1874" s="89">
        <f>+L1874+M1874</f>
        <v>2186.6882872903498</v>
      </c>
      <c r="O1874" s="89">
        <f>+O$5*E1874</f>
        <v>24177.560014523122</v>
      </c>
      <c r="P1874" s="72"/>
      <c r="Q1874" s="48"/>
      <c r="R1874" s="87">
        <v>2840.1062769970999</v>
      </c>
      <c r="S1874" s="87">
        <v>100</v>
      </c>
      <c r="T1874" s="87">
        <v>0.18724498152732999</v>
      </c>
      <c r="U1874" s="87">
        <v>0.87682372331618996</v>
      </c>
      <c r="V1874" s="87">
        <v>0.39981932870698</v>
      </c>
      <c r="W1874" s="87">
        <v>2840.1062769898999</v>
      </c>
      <c r="Z1874" t="e">
        <v>#N/A</v>
      </c>
      <c r="AA1874" t="e">
        <v>#N/A</v>
      </c>
    </row>
    <row r="1875" spans="1:27">
      <c r="A1875" s="56" t="s">
        <v>52</v>
      </c>
      <c r="B1875" s="56" t="s">
        <v>8</v>
      </c>
      <c r="C1875" s="56">
        <v>5444932</v>
      </c>
      <c r="D1875" s="56"/>
      <c r="E1875" s="80">
        <f>+IF(F1875="x",1,0)+IF(G1875="x",0.25,0)+IF(H1875="x",1,0)+IF(I1875="x",0.3,0)+J1875+K1875</f>
        <v>1.4220690765408235</v>
      </c>
      <c r="F1875" s="80" t="s">
        <v>3212</v>
      </c>
      <c r="G1875" s="85"/>
      <c r="H1875" s="85"/>
      <c r="I1875" s="85"/>
      <c r="J1875" s="48"/>
      <c r="K1875" s="48">
        <v>0.42206907654082348</v>
      </c>
      <c r="L1875" s="89">
        <f>+L$5*E1875</f>
        <v>1698.4232181167206</v>
      </c>
      <c r="M1875" s="89">
        <f>+M$5*E1875</f>
        <v>482.21284827296148</v>
      </c>
      <c r="N1875" s="89">
        <f>+L1875+M1875</f>
        <v>2180.6360663896821</v>
      </c>
      <c r="O1875" s="89">
        <f>+O$5*E1875</f>
        <v>24110.642413648075</v>
      </c>
      <c r="P1875" s="72"/>
      <c r="Q1875" s="48"/>
      <c r="R1875" s="87">
        <v>5292.2893999854996</v>
      </c>
      <c r="S1875" s="87">
        <v>53.1678</v>
      </c>
      <c r="T1875" s="87">
        <v>8.3161577582358995E-2</v>
      </c>
      <c r="U1875" s="87">
        <v>0.92087519168854004</v>
      </c>
      <c r="V1875" s="87">
        <v>0.31888659381578</v>
      </c>
      <c r="W1875" s="87">
        <v>2813.7919121359</v>
      </c>
      <c r="Z1875" t="e">
        <v>#N/A</v>
      </c>
      <c r="AA1875" t="e">
        <v>#N/A</v>
      </c>
    </row>
    <row r="1876" spans="1:27">
      <c r="A1876" s="56" t="s">
        <v>41</v>
      </c>
      <c r="B1876" s="56" t="s">
        <v>8</v>
      </c>
      <c r="C1876" s="56">
        <v>5444921</v>
      </c>
      <c r="D1876" s="56"/>
      <c r="E1876" s="80">
        <f>+IF(F1876="x",1,0)+IF(G1876="x",0.25,0)+IF(H1876="x",1,0)+IF(I1876="x",0.3,0)+J1876+K1876</f>
        <v>1.4205811446410648</v>
      </c>
      <c r="F1876" s="80" t="s">
        <v>3212</v>
      </c>
      <c r="G1876" s="85"/>
      <c r="H1876" s="85"/>
      <c r="I1876" s="85"/>
      <c r="J1876" s="48"/>
      <c r="K1876" s="48">
        <v>0.42058114464106477</v>
      </c>
      <c r="L1876" s="89">
        <f>+L$5*E1876</f>
        <v>1696.6461327927968</v>
      </c>
      <c r="M1876" s="89">
        <f>+M$5*E1876</f>
        <v>481.70830184040409</v>
      </c>
      <c r="N1876" s="89">
        <f>+L1876+M1876</f>
        <v>2178.354434633201</v>
      </c>
      <c r="O1876" s="89">
        <f>+O$5*E1876</f>
        <v>24085.415092020205</v>
      </c>
      <c r="P1876" s="72"/>
      <c r="Q1876" s="48"/>
      <c r="R1876" s="87">
        <v>2803.8771014842</v>
      </c>
      <c r="S1876" s="87">
        <v>99.999899999999997</v>
      </c>
      <c r="T1876" s="87">
        <v>0.11943306773901</v>
      </c>
      <c r="U1876" s="87">
        <v>1.897366642952</v>
      </c>
      <c r="V1876" s="87">
        <v>1.2830777815801999</v>
      </c>
      <c r="W1876" s="87">
        <v>2803.8730563142999</v>
      </c>
      <c r="Z1876" t="e">
        <v>#N/A</v>
      </c>
      <c r="AA1876" t="e">
        <v>#N/A</v>
      </c>
    </row>
    <row r="1877" spans="1:27">
      <c r="A1877" s="56" t="s">
        <v>3068</v>
      </c>
      <c r="B1877" s="56" t="s">
        <v>24</v>
      </c>
      <c r="C1877" s="56">
        <v>100093727</v>
      </c>
      <c r="D1877" s="56"/>
      <c r="E1877" s="80">
        <f>+IF(F1877="x",1,0)+IF(G1877="x",0.25,0)+IF(H1877="x",1,0)+IF(I1877="x",0.3,0)+J1877+K1877</f>
        <v>1.39861181364988</v>
      </c>
      <c r="F1877" s="80" t="s">
        <v>3212</v>
      </c>
      <c r="G1877" s="85"/>
      <c r="H1877" s="85"/>
      <c r="I1877" s="85"/>
      <c r="J1877" s="48"/>
      <c r="K1877" s="48">
        <v>0.39861181364987996</v>
      </c>
      <c r="L1877" s="89">
        <f>+L$5*E1877</f>
        <v>1670.4074482890287</v>
      </c>
      <c r="M1877" s="89">
        <f>+M$5*E1877</f>
        <v>474.25866817163728</v>
      </c>
      <c r="N1877" s="89">
        <f>+L1877+M1877</f>
        <v>2144.6661164606658</v>
      </c>
      <c r="O1877" s="89">
        <f>+O$5*E1877</f>
        <v>23712.933408581863</v>
      </c>
      <c r="P1877" s="127"/>
      <c r="Q1877" s="48"/>
      <c r="R1877" s="87">
        <v>2657.4120909991998</v>
      </c>
      <c r="S1877" s="87">
        <v>100</v>
      </c>
      <c r="T1877" s="87">
        <v>0.66056156158446999</v>
      </c>
      <c r="U1877" s="87">
        <v>1.8280829191207999</v>
      </c>
      <c r="V1877" s="87">
        <v>1.1940788829024001</v>
      </c>
      <c r="W1877" s="87">
        <v>2657.4120910125998</v>
      </c>
      <c r="Z1877" t="e">
        <v>#N/A</v>
      </c>
      <c r="AA1877" t="e">
        <v>#N/A</v>
      </c>
    </row>
    <row r="1878" spans="1:27">
      <c r="A1878" s="56" t="s">
        <v>20</v>
      </c>
      <c r="B1878" s="56" t="s">
        <v>8</v>
      </c>
      <c r="C1878" s="56">
        <v>5444901</v>
      </c>
      <c r="D1878" s="56"/>
      <c r="E1878" s="80">
        <f>+IF(F1878="x",1,0)+IF(G1878="x",0.25,0)+IF(H1878="x",1,0)+IF(I1878="x",0.3,0)+J1878+K1878</f>
        <v>1.3825569831332796</v>
      </c>
      <c r="F1878" s="80" t="s">
        <v>3212</v>
      </c>
      <c r="G1878" s="85"/>
      <c r="H1878" s="85"/>
      <c r="I1878" s="85"/>
      <c r="J1878" s="48"/>
      <c r="K1878" s="48">
        <v>0.38255698313327963</v>
      </c>
      <c r="L1878" s="89">
        <f>+L$5*E1878</f>
        <v>1651.2326435188891</v>
      </c>
      <c r="M1878" s="89">
        <f>+M$5*E1878</f>
        <v>468.81459679728357</v>
      </c>
      <c r="N1878" s="89">
        <f>+L1878+M1878</f>
        <v>2120.0472403161725</v>
      </c>
      <c r="O1878" s="89">
        <f>+O$5*E1878</f>
        <v>23440.729839864176</v>
      </c>
      <c r="P1878" s="127"/>
      <c r="Q1878" s="48"/>
      <c r="R1878" s="87">
        <v>3336.7784964952002</v>
      </c>
      <c r="S1878" s="87">
        <v>76.432400000000001</v>
      </c>
      <c r="T1878" s="87">
        <v>1.7452366650105001E-2</v>
      </c>
      <c r="U1878" s="87">
        <v>1.1518561840057</v>
      </c>
      <c r="V1878" s="87">
        <v>0.50647264371847001</v>
      </c>
      <c r="W1878" s="87">
        <v>2550.3812752424001</v>
      </c>
      <c r="Z1878" t="e">
        <v>#N/A</v>
      </c>
      <c r="AA1878" t="e">
        <v>#N/A</v>
      </c>
    </row>
    <row r="1879" spans="1:27">
      <c r="A1879" s="56" t="s">
        <v>21</v>
      </c>
      <c r="B1879" s="56" t="s">
        <v>15</v>
      </c>
      <c r="C1879" s="56">
        <v>9862152</v>
      </c>
      <c r="D1879" s="56"/>
      <c r="E1879" s="80">
        <f>+IF(F1879="x",1,0)+IF(G1879="x",0.25,0)+IF(H1879="x",1,0)+IF(I1879="x",0.3,0)+J1879+K1879</f>
        <v>1.35616045487023</v>
      </c>
      <c r="F1879" s="80" t="s">
        <v>3212</v>
      </c>
      <c r="G1879" s="85"/>
      <c r="H1879" s="85"/>
      <c r="I1879" s="85"/>
      <c r="J1879" s="48"/>
      <c r="K1879" s="48">
        <v>0.35616045487022996</v>
      </c>
      <c r="L1879" s="89">
        <f>+L$5*E1879</f>
        <v>1619.7064137321529</v>
      </c>
      <c r="M1879" s="89">
        <f>+M$5*E1879</f>
        <v>459.86373408025895</v>
      </c>
      <c r="N1879" s="89">
        <f>+L1879+M1879</f>
        <v>2079.570147812412</v>
      </c>
      <c r="O1879" s="89">
        <f>+O$5*E1879</f>
        <v>22993.186704012947</v>
      </c>
      <c r="P1879" s="72"/>
      <c r="Q1879" s="48"/>
      <c r="R1879" s="87">
        <v>2374.4030324681999</v>
      </c>
      <c r="S1879" s="87">
        <v>100</v>
      </c>
      <c r="T1879" s="87">
        <v>1.0079268217087001</v>
      </c>
      <c r="U1879" s="87">
        <v>2.1359174251556001</v>
      </c>
      <c r="V1879" s="87">
        <v>1.5366060526192999</v>
      </c>
      <c r="W1879" s="87">
        <v>2374.403032488</v>
      </c>
      <c r="Z1879" t="e">
        <v>#N/A</v>
      </c>
      <c r="AA1879" t="e">
        <v>#N/A</v>
      </c>
    </row>
    <row r="1880" spans="1:27">
      <c r="A1880" s="56" t="s">
        <v>26</v>
      </c>
      <c r="B1880" s="56" t="s">
        <v>24</v>
      </c>
      <c r="C1880" s="56">
        <v>5443502</v>
      </c>
      <c r="D1880" s="56"/>
      <c r="E1880" s="80">
        <f>+IF(F1880="x",1,0)+IF(G1880="x",0.25,0)+IF(H1880="x",1,0)+IF(I1880="x",0.3,0)+J1880+K1880</f>
        <v>1.3327121607430832</v>
      </c>
      <c r="F1880" s="80" t="s">
        <v>3212</v>
      </c>
      <c r="G1880" s="85"/>
      <c r="H1880" s="85"/>
      <c r="I1880" s="85"/>
      <c r="J1880" s="48"/>
      <c r="K1880" s="48">
        <v>0.33271216074308324</v>
      </c>
      <c r="L1880" s="89">
        <f>+L$5*E1880</f>
        <v>1591.7013555899348</v>
      </c>
      <c r="M1880" s="89">
        <f>+M$5*E1880</f>
        <v>451.91259521877834</v>
      </c>
      <c r="N1880" s="89">
        <f>+L1880+M1880</f>
        <v>2043.6139508087131</v>
      </c>
      <c r="O1880" s="89">
        <f>+O$5*E1880</f>
        <v>22595.629760938915</v>
      </c>
      <c r="P1880" s="72"/>
      <c r="Q1880" s="48"/>
      <c r="R1880" s="87">
        <v>3926.2102510002001</v>
      </c>
      <c r="S1880" s="87">
        <v>56.494199999999999</v>
      </c>
      <c r="T1880" s="87">
        <v>5.4670065641402997E-2</v>
      </c>
      <c r="U1880" s="87">
        <v>0.70156413316726995</v>
      </c>
      <c r="V1880" s="87">
        <v>0.50176715189055998</v>
      </c>
      <c r="W1880" s="87">
        <v>2218.0793619254</v>
      </c>
      <c r="Z1880" t="e">
        <v>#N/A</v>
      </c>
      <c r="AA1880" t="e">
        <v>#N/A</v>
      </c>
    </row>
    <row r="1881" spans="1:27">
      <c r="A1881" s="56" t="s">
        <v>46</v>
      </c>
      <c r="B1881" s="56" t="s">
        <v>8</v>
      </c>
      <c r="C1881" s="56">
        <v>5444926</v>
      </c>
      <c r="D1881" s="56"/>
      <c r="E1881" s="80">
        <f>+IF(F1881="x",1,0)+IF(G1881="x",0.25,0)+IF(H1881="x",1,0)+IF(I1881="x",0.3,0)+J1881+K1881</f>
        <v>1.3247563131235451</v>
      </c>
      <c r="F1881" s="80" t="s">
        <v>3212</v>
      </c>
      <c r="G1881" s="85"/>
      <c r="H1881" s="85"/>
      <c r="I1881" s="85"/>
      <c r="J1881" s="48"/>
      <c r="K1881" s="48">
        <v>0.32475631312354503</v>
      </c>
      <c r="L1881" s="89">
        <f>+L$5*E1881</f>
        <v>1582.1994287568932</v>
      </c>
      <c r="M1881" s="89">
        <f>+M$5*E1881</f>
        <v>449.21482757560926</v>
      </c>
      <c r="N1881" s="89">
        <f>+L1881+M1881</f>
        <v>2031.4142563325024</v>
      </c>
      <c r="O1881" s="89">
        <f>+O$5*E1881</f>
        <v>22460.741378780465</v>
      </c>
      <c r="P1881" s="72"/>
      <c r="Q1881" s="48"/>
      <c r="R1881" s="87">
        <v>2165.0420874903002</v>
      </c>
      <c r="S1881" s="87">
        <v>100</v>
      </c>
      <c r="T1881" s="87">
        <v>0.87535184621811002</v>
      </c>
      <c r="U1881" s="87">
        <v>1.6698551177979</v>
      </c>
      <c r="V1881" s="87">
        <v>1.4211553361408999</v>
      </c>
      <c r="W1881" s="87">
        <v>2165.0420874993001</v>
      </c>
      <c r="Z1881" t="e">
        <v>#N/A</v>
      </c>
      <c r="AA1881" t="e">
        <v>#N/A</v>
      </c>
    </row>
    <row r="1882" spans="1:27">
      <c r="A1882" s="56" t="s">
        <v>23</v>
      </c>
      <c r="B1882" s="56" t="s">
        <v>15</v>
      </c>
      <c r="C1882" s="56">
        <v>100033162</v>
      </c>
      <c r="D1882" s="56"/>
      <c r="E1882" s="80">
        <f>+IF(F1882="x",1,0)+IF(G1882="x",0.25,0)+IF(H1882="x",1,0)+IF(I1882="x",0.3,0)+J1882+K1882</f>
        <v>1.3159012110200501</v>
      </c>
      <c r="F1882" s="80" t="s">
        <v>3212</v>
      </c>
      <c r="G1882" s="85"/>
      <c r="H1882" s="85"/>
      <c r="I1882" s="85"/>
      <c r="J1882" s="48"/>
      <c r="K1882" s="48">
        <v>0.31590121102004998</v>
      </c>
      <c r="L1882" s="89">
        <f>+L$5*E1882</f>
        <v>1571.6234931293818</v>
      </c>
      <c r="M1882" s="89">
        <f>+M$5*E1882</f>
        <v>446.2121295509387</v>
      </c>
      <c r="N1882" s="89">
        <f>+L1882+M1882</f>
        <v>2017.8356226803205</v>
      </c>
      <c r="O1882" s="89">
        <f>+O$5*E1882</f>
        <v>22310.606477546935</v>
      </c>
      <c r="P1882" s="127"/>
      <c r="Q1882" s="48"/>
      <c r="R1882" s="87">
        <v>2106.008073467</v>
      </c>
      <c r="S1882" s="87">
        <v>100</v>
      </c>
      <c r="T1882" s="87">
        <v>0.87261837720871005</v>
      </c>
      <c r="U1882" s="87">
        <v>1.6578696966171</v>
      </c>
      <c r="V1882" s="87">
        <v>1.2329440391787001</v>
      </c>
      <c r="W1882" s="87">
        <v>2106.0080734672001</v>
      </c>
      <c r="Z1882" t="e">
        <v>#N/A</v>
      </c>
      <c r="AA1882" t="e">
        <v>#N/A</v>
      </c>
    </row>
    <row r="1883" spans="1:27">
      <c r="A1883" s="56" t="s">
        <v>17</v>
      </c>
      <c r="B1883" s="56" t="s">
        <v>15</v>
      </c>
      <c r="C1883" s="56">
        <v>5445069</v>
      </c>
      <c r="D1883" s="56"/>
      <c r="E1883" s="80">
        <f>+IF(F1883="x",1,0)+IF(G1883="x",0.25,0)+IF(H1883="x",1,0)+IF(I1883="x",0.3,0)+J1883+K1883</f>
        <v>1.30886091579967</v>
      </c>
      <c r="F1883" s="80" t="s">
        <v>3212</v>
      </c>
      <c r="G1883" s="85"/>
      <c r="H1883" s="85"/>
      <c r="I1883" s="85"/>
      <c r="J1883" s="48"/>
      <c r="K1883" s="48">
        <v>0.30886091579967001</v>
      </c>
      <c r="L1883" s="89">
        <f>+L$5*E1883</f>
        <v>1563.215040219502</v>
      </c>
      <c r="M1883" s="89">
        <f>+M$5*E1883</f>
        <v>443.8248187888201</v>
      </c>
      <c r="N1883" s="89">
        <f>+L1883+M1883</f>
        <v>2007.0398590083221</v>
      </c>
      <c r="O1883" s="89">
        <f>+O$5*E1883</f>
        <v>22191.240939441006</v>
      </c>
      <c r="P1883" s="127"/>
      <c r="Q1883" s="48"/>
      <c r="R1883" s="87">
        <v>2059.0727719977999</v>
      </c>
      <c r="S1883" s="87">
        <v>100</v>
      </c>
      <c r="T1883" s="87">
        <v>0.55479604005813998</v>
      </c>
      <c r="U1883" s="87">
        <v>1.3166023492812999</v>
      </c>
      <c r="V1883" s="87">
        <v>0.82603479959071002</v>
      </c>
      <c r="W1883" s="87">
        <v>2059.0727719981001</v>
      </c>
      <c r="Z1883" t="e">
        <v>#N/A</v>
      </c>
      <c r="AA1883" t="e">
        <v>#N/A</v>
      </c>
    </row>
    <row r="1884" spans="1:27">
      <c r="A1884" s="56" t="s">
        <v>54</v>
      </c>
      <c r="B1884" s="56" t="s">
        <v>8</v>
      </c>
      <c r="C1884" s="56">
        <v>9428444</v>
      </c>
      <c r="D1884" s="56"/>
      <c r="E1884" s="80">
        <f>+IF(F1884="x",1,0)+IF(G1884="x",0.25,0)+IF(H1884="x",1,0)+IF(I1884="x",0.3,0)+J1884+K1884</f>
        <v>1.3026094834749249</v>
      </c>
      <c r="F1884" s="80" t="s">
        <v>3212</v>
      </c>
      <c r="G1884" s="85"/>
      <c r="H1884" s="85"/>
      <c r="I1884" s="85"/>
      <c r="J1884" s="48"/>
      <c r="K1884" s="48">
        <v>0.302609483474925</v>
      </c>
      <c r="L1884" s="89">
        <f>+L$5*E1884</f>
        <v>1555.7487518499809</v>
      </c>
      <c r="M1884" s="89">
        <f>+M$5*E1884</f>
        <v>441.70500545708393</v>
      </c>
      <c r="N1884" s="89">
        <f>+L1884+M1884</f>
        <v>1997.4537573070647</v>
      </c>
      <c r="O1884" s="89">
        <f>+O$5*E1884</f>
        <v>22085.250272854195</v>
      </c>
      <c r="P1884" s="72"/>
      <c r="Q1884" s="48"/>
      <c r="R1884" s="87">
        <v>2017.3965564995001</v>
      </c>
      <c r="S1884" s="87">
        <v>100</v>
      </c>
      <c r="T1884" s="87">
        <v>0.54680579900741999</v>
      </c>
      <c r="U1884" s="87">
        <v>1.6160261631012001</v>
      </c>
      <c r="V1884" s="87">
        <v>1.1785355386431999</v>
      </c>
      <c r="W1884" s="87">
        <v>2017.3965564975999</v>
      </c>
      <c r="Z1884" t="e">
        <v>#N/A</v>
      </c>
      <c r="AA1884" t="e">
        <v>#N/A</v>
      </c>
    </row>
    <row r="1885" spans="1:27">
      <c r="A1885" s="56" t="s">
        <v>51</v>
      </c>
      <c r="B1885" s="56" t="s">
        <v>8</v>
      </c>
      <c r="C1885" s="56">
        <v>5444931</v>
      </c>
      <c r="D1885" s="56"/>
      <c r="E1885" s="80">
        <f>+IF(F1885="x",1,0)+IF(G1885="x",0.25,0)+IF(H1885="x",1,0)+IF(I1885="x",0.3,0)+J1885+K1885</f>
        <v>1.2809496176381157</v>
      </c>
      <c r="F1885" s="80" t="s">
        <v>3212</v>
      </c>
      <c r="G1885" s="85"/>
      <c r="H1885" s="85"/>
      <c r="I1885" s="85"/>
      <c r="J1885" s="48"/>
      <c r="K1885" s="48">
        <v>0.28094961763811571</v>
      </c>
      <c r="L1885" s="89">
        <f>+L$5*E1885</f>
        <v>1529.87967161654</v>
      </c>
      <c r="M1885" s="89">
        <f>+M$5*E1885</f>
        <v>434.36030907722545</v>
      </c>
      <c r="N1885" s="89">
        <f>+L1885+M1885</f>
        <v>1964.2399806937656</v>
      </c>
      <c r="O1885" s="89">
        <f>+O$5*E1885</f>
        <v>21718.015453861273</v>
      </c>
      <c r="P1885" s="72"/>
      <c r="Q1885" s="48"/>
      <c r="R1885" s="87">
        <v>14570.186315991999</v>
      </c>
      <c r="S1885" s="87">
        <v>12.855</v>
      </c>
      <c r="T1885" s="87">
        <v>2.5232338812201998E-3</v>
      </c>
      <c r="U1885" s="87">
        <v>0.51726293563842995</v>
      </c>
      <c r="V1885" s="87">
        <v>0.20424633039848</v>
      </c>
      <c r="W1885" s="87">
        <v>1872.9942147505999</v>
      </c>
      <c r="Z1885" t="e">
        <v>#N/A</v>
      </c>
      <c r="AA1885" t="e">
        <v>#N/A</v>
      </c>
    </row>
    <row r="1886" spans="1:27">
      <c r="A1886" s="56" t="s">
        <v>39</v>
      </c>
      <c r="B1886" s="56" t="s">
        <v>24</v>
      </c>
      <c r="C1886" s="56">
        <v>5443515</v>
      </c>
      <c r="D1886" s="56"/>
      <c r="E1886" s="80">
        <f>+IF(F1886="x",1,0)+IF(G1886="x",0.25,0)+IF(H1886="x",1,0)+IF(I1886="x",0.3,0)+J1886+K1886</f>
        <v>1.278750938500645</v>
      </c>
      <c r="F1886" s="80" t="s">
        <v>3212</v>
      </c>
      <c r="G1886" s="85"/>
      <c r="H1886" s="85"/>
      <c r="I1886" s="85"/>
      <c r="J1886" s="48"/>
      <c r="K1886" s="48">
        <v>0.27875093850064497</v>
      </c>
      <c r="L1886" s="89">
        <f>+L$5*E1886</f>
        <v>1527.2537178159323</v>
      </c>
      <c r="M1886" s="89">
        <f>+M$5*E1886</f>
        <v>433.614753641974</v>
      </c>
      <c r="N1886" s="89">
        <f>+L1886+M1886</f>
        <v>1960.8684714579063</v>
      </c>
      <c r="O1886" s="89">
        <f>+O$5*E1886</f>
        <v>21680.737682098701</v>
      </c>
      <c r="P1886" s="72"/>
      <c r="Q1886" s="48"/>
      <c r="R1886" s="87">
        <v>1858.3395900042999</v>
      </c>
      <c r="S1886" s="87">
        <v>100</v>
      </c>
      <c r="T1886" s="87">
        <v>0.42463922500610002</v>
      </c>
      <c r="U1886" s="87">
        <v>1.5763903856277</v>
      </c>
      <c r="V1886" s="87">
        <v>1.3581378649136</v>
      </c>
      <c r="W1886" s="87">
        <v>1858.3395900025</v>
      </c>
      <c r="Z1886" t="e">
        <v>#N/A</v>
      </c>
      <c r="AA1886" t="e">
        <v>#N/A</v>
      </c>
    </row>
    <row r="1887" spans="1:27">
      <c r="A1887" s="56" t="s">
        <v>43</v>
      </c>
      <c r="B1887" s="56" t="s">
        <v>8</v>
      </c>
      <c r="C1887" s="56">
        <v>5444923</v>
      </c>
      <c r="D1887" s="56"/>
      <c r="E1887" s="80">
        <f>+IF(F1887="x",1,0)+IF(G1887="x",0.25,0)+IF(H1887="x",1,0)+IF(I1887="x",0.3,0)+J1887+K1887</f>
        <v>1.2752050419284879</v>
      </c>
      <c r="F1887" s="80" t="s">
        <v>3212</v>
      </c>
      <c r="G1887" s="85"/>
      <c r="H1887" s="85"/>
      <c r="I1887" s="85"/>
      <c r="J1887" s="48"/>
      <c r="K1887" s="48">
        <v>0.27520504192848783</v>
      </c>
      <c r="L1887" s="89">
        <f>+L$5*E1887</f>
        <v>1523.0187385406346</v>
      </c>
      <c r="M1887" s="89">
        <f>+M$5*E1887</f>
        <v>432.4123669830218</v>
      </c>
      <c r="N1887" s="89">
        <f>+L1887+M1887</f>
        <v>1955.4311055236562</v>
      </c>
      <c r="O1887" s="89">
        <f>+O$5*E1887</f>
        <v>21620.618349151089</v>
      </c>
      <c r="P1887" s="72"/>
      <c r="Q1887" s="48"/>
      <c r="R1887" s="87">
        <v>9969.4633516086997</v>
      </c>
      <c r="S1887" s="87">
        <v>18.403199999999998</v>
      </c>
      <c r="T1887" s="87">
        <v>2.4180989712476999E-3</v>
      </c>
      <c r="U1887" s="87">
        <v>0.37448996305465998</v>
      </c>
      <c r="V1887" s="87">
        <v>0.15142786565079</v>
      </c>
      <c r="W1887" s="87">
        <v>1834.6997910235</v>
      </c>
      <c r="Z1887" t="e">
        <v>#N/A</v>
      </c>
      <c r="AA1887" t="e">
        <v>#N/A</v>
      </c>
    </row>
    <row r="1888" spans="1:27">
      <c r="A1888" s="56" t="s">
        <v>16</v>
      </c>
      <c r="B1888" s="56" t="s">
        <v>63</v>
      </c>
      <c r="C1888" s="56">
        <v>2677276</v>
      </c>
      <c r="D1888" s="56"/>
      <c r="E1888" s="80">
        <f>+IF(F1888="x",1,0)+IF(G1888="x",0.25,0)+IF(H1888="x",1,0)+IF(I1888="x",0.3,0)+J1888+K1888</f>
        <v>1.2651557253452026</v>
      </c>
      <c r="F1888" s="80" t="s">
        <v>3212</v>
      </c>
      <c r="G1888" s="85"/>
      <c r="H1888" s="85"/>
      <c r="I1888" s="85"/>
      <c r="J1888" s="48"/>
      <c r="K1888" s="48">
        <v>0.26515572534520249</v>
      </c>
      <c r="L1888" s="89">
        <f>+L$5*E1888</f>
        <v>1511.0165138295995</v>
      </c>
      <c r="M1888" s="89">
        <f>+M$5*E1888</f>
        <v>429.00471987729162</v>
      </c>
      <c r="N1888" s="89">
        <f>+L1888+M1888</f>
        <v>1940.0212337068911</v>
      </c>
      <c r="O1888" s="89">
        <f>+O$5*E1888</f>
        <v>21450.235993864579</v>
      </c>
      <c r="P1888" s="72"/>
      <c r="Q1888" s="48"/>
      <c r="R1888" s="87">
        <v>47123.716027795999</v>
      </c>
      <c r="S1888" s="87">
        <v>3.7511999999999999</v>
      </c>
      <c r="T1888" s="87">
        <v>0.13814705610274999</v>
      </c>
      <c r="U1888" s="87">
        <v>1.7459726333618</v>
      </c>
      <c r="V1888" s="87">
        <v>1.0793960114282</v>
      </c>
      <c r="W1888" s="87">
        <v>1767.6909023868</v>
      </c>
      <c r="Z1888" t="e">
        <v>#N/A</v>
      </c>
      <c r="AA1888" t="e">
        <v>#N/A</v>
      </c>
    </row>
    <row r="1889" spans="1:27">
      <c r="A1889" s="53" t="s">
        <v>3067</v>
      </c>
      <c r="B1889" s="53" t="s">
        <v>24</v>
      </c>
      <c r="C1889" s="53">
        <v>100093726</v>
      </c>
      <c r="D1889" s="53"/>
      <c r="E1889" s="80">
        <f>+IF(F1889="x",1,0)+IF(G1889="x",0.25,0)+IF(H1889="x",1,0)+IF(I1889="x",0.3,0)+J1889+K1889</f>
        <v>1.25</v>
      </c>
      <c r="F1889" s="85" t="s">
        <v>3212</v>
      </c>
      <c r="G1889" s="85" t="s">
        <v>3212</v>
      </c>
      <c r="H1889" s="85"/>
      <c r="I1889" s="85"/>
      <c r="J1889" s="81">
        <v>0</v>
      </c>
      <c r="K1889" s="48"/>
      <c r="L1889" s="89">
        <f>+L$5*E1889</f>
        <v>1492.9155395250975</v>
      </c>
      <c r="M1889" s="89">
        <f>+M$5*E1889</f>
        <v>423.86552825368199</v>
      </c>
      <c r="N1889" s="89">
        <f>+L1889+M1889</f>
        <v>1916.7810677787795</v>
      </c>
      <c r="O1889" s="89">
        <f>+O$5*E1889</f>
        <v>21193.276412684099</v>
      </c>
      <c r="P1889" s="72"/>
      <c r="Q1889" s="48"/>
      <c r="R1889" s="87">
        <v>2708.9485024607998</v>
      </c>
      <c r="S1889" s="87">
        <v>100</v>
      </c>
      <c r="T1889" s="87">
        <v>0.62323874235152998</v>
      </c>
      <c r="U1889" s="87">
        <v>1.919234752655</v>
      </c>
      <c r="V1889" s="87">
        <v>1.4402780688925001</v>
      </c>
      <c r="W1889" s="87">
        <v>2708.9485024555001</v>
      </c>
      <c r="Z1889" t="e">
        <v>#N/A</v>
      </c>
      <c r="AA1889" t="e">
        <v>#N/A</v>
      </c>
    </row>
    <row r="1890" spans="1:27">
      <c r="A1890" s="52" t="s">
        <v>3122</v>
      </c>
      <c r="B1890" s="52" t="s">
        <v>8</v>
      </c>
      <c r="C1890" s="52">
        <v>100013258</v>
      </c>
      <c r="D1890" s="52"/>
      <c r="E1890" s="80">
        <f>+IF(F1890="x",1,0)+IF(G1890="x",0.25,0)+IF(H1890="x",1,0)+IF(I1890="x",0.3,0)</f>
        <v>1.25</v>
      </c>
      <c r="F1890" s="80" t="s">
        <v>3212</v>
      </c>
      <c r="G1890" s="80" t="s">
        <v>3212</v>
      </c>
      <c r="H1890" s="85"/>
      <c r="I1890" s="85"/>
      <c r="J1890" s="48"/>
      <c r="K1890" s="48"/>
      <c r="L1890" s="89">
        <f>+L$5*E1890</f>
        <v>1492.9155395250975</v>
      </c>
      <c r="M1890" s="89">
        <f>+M$5*E1890</f>
        <v>423.86552825368199</v>
      </c>
      <c r="N1890" s="89">
        <f>+L1890+M1890</f>
        <v>1916.7810677787795</v>
      </c>
      <c r="O1890" s="89">
        <f>+O$5*E1890</f>
        <v>21193.276412684099</v>
      </c>
      <c r="P1890" s="73">
        <v>2.339</v>
      </c>
      <c r="Q1890" s="48" t="s">
        <v>3228</v>
      </c>
      <c r="R1890" s="87">
        <v>1070.4535615047</v>
      </c>
      <c r="S1890" s="87">
        <v>100</v>
      </c>
      <c r="T1890" s="87">
        <v>7.6432958245277002E-2</v>
      </c>
      <c r="U1890" s="87">
        <v>0.42180058360099998</v>
      </c>
      <c r="V1890" s="87">
        <v>0.26405288037937003</v>
      </c>
      <c r="W1890" s="87">
        <f>+(S1890/100)*R1890</f>
        <v>1070.4535615047</v>
      </c>
      <c r="Z1890" t="e">
        <v>#N/A</v>
      </c>
      <c r="AA1890" t="e">
        <v>#N/A</v>
      </c>
    </row>
    <row r="1891" spans="1:27">
      <c r="A1891" s="52" t="s">
        <v>3111</v>
      </c>
      <c r="B1891" s="52" t="s">
        <v>8</v>
      </c>
      <c r="C1891" s="52">
        <v>100013251</v>
      </c>
      <c r="D1891" s="52"/>
      <c r="E1891" s="80">
        <f>+IF(F1891="x",1,0)+IF(G1891="x",0.25,0)+IF(H1891="x",1,0)+IF(I1891="x",0.3,0)</f>
        <v>1.25</v>
      </c>
      <c r="F1891" s="80" t="s">
        <v>3212</v>
      </c>
      <c r="G1891" s="80" t="s">
        <v>3212</v>
      </c>
      <c r="H1891" s="85"/>
      <c r="I1891" s="85"/>
      <c r="J1891" s="48"/>
      <c r="K1891" s="48"/>
      <c r="L1891" s="89">
        <f>+L$5*E1891</f>
        <v>1492.9155395250975</v>
      </c>
      <c r="M1891" s="89">
        <f>+M$5*E1891</f>
        <v>423.86552825368199</v>
      </c>
      <c r="N1891" s="89">
        <f>+L1891+M1891</f>
        <v>1916.7810677787795</v>
      </c>
      <c r="O1891" s="89">
        <f>+O$5*E1891</f>
        <v>21193.276412684099</v>
      </c>
      <c r="P1891" s="73">
        <v>2.605</v>
      </c>
      <c r="Q1891" s="48" t="s">
        <v>3228</v>
      </c>
      <c r="R1891" s="87">
        <v>1026.0419355058</v>
      </c>
      <c r="S1891" s="87">
        <v>41.046900000000001</v>
      </c>
      <c r="T1891" s="87">
        <v>1.9449926912785E-2</v>
      </c>
      <c r="U1891" s="87">
        <v>0.18713983893394001</v>
      </c>
      <c r="V1891" s="87">
        <v>0.10187214682621</v>
      </c>
      <c r="W1891" s="87">
        <f>+(S1891/100)*R1891</f>
        <v>421.15840722513025</v>
      </c>
      <c r="Z1891" t="e">
        <v>#N/A</v>
      </c>
      <c r="AA1891" t="e">
        <v>#N/A</v>
      </c>
    </row>
    <row r="1892" spans="1:27">
      <c r="A1892" s="52" t="s">
        <v>3121</v>
      </c>
      <c r="B1892" s="52" t="s">
        <v>8</v>
      </c>
      <c r="C1892" s="52">
        <v>100013257</v>
      </c>
      <c r="D1892" s="52"/>
      <c r="E1892" s="80">
        <f>+IF(F1892="x",1,0)+IF(G1892="x",0.25,0)+IF(H1892="x",1,0)+IF(I1892="x",0.3,0)</f>
        <v>1.25</v>
      </c>
      <c r="F1892" s="80" t="s">
        <v>3212</v>
      </c>
      <c r="G1892" s="80" t="s">
        <v>3212</v>
      </c>
      <c r="H1892" s="85"/>
      <c r="I1892" s="85"/>
      <c r="J1892" s="48"/>
      <c r="K1892" s="48"/>
      <c r="L1892" s="89">
        <f>+L$5*E1892</f>
        <v>1492.9155395250975</v>
      </c>
      <c r="M1892" s="89">
        <f>+M$5*E1892</f>
        <v>423.86552825368199</v>
      </c>
      <c r="N1892" s="89">
        <f>+L1892+M1892</f>
        <v>1916.7810677787795</v>
      </c>
      <c r="O1892" s="89">
        <f>+O$5*E1892</f>
        <v>21193.276412684099</v>
      </c>
      <c r="P1892" s="73">
        <v>2.218</v>
      </c>
      <c r="Q1892" s="48" t="s">
        <v>3228</v>
      </c>
      <c r="R1892" s="87">
        <v>1220.2017284982001</v>
      </c>
      <c r="S1892" s="87">
        <v>100</v>
      </c>
      <c r="T1892" s="87">
        <v>0.30604723095893999</v>
      </c>
      <c r="U1892" s="87">
        <v>0.52945858240127996</v>
      </c>
      <c r="V1892" s="87">
        <v>0.43255458258495999</v>
      </c>
      <c r="W1892" s="87">
        <f>+(S1892/100)*R1892</f>
        <v>1220.2017284982001</v>
      </c>
      <c r="Z1892" t="e">
        <v>#N/A</v>
      </c>
      <c r="AA1892" t="e">
        <v>#N/A</v>
      </c>
    </row>
    <row r="1893" spans="1:27">
      <c r="A1893" s="56" t="s">
        <v>60</v>
      </c>
      <c r="B1893" s="56" t="s">
        <v>8</v>
      </c>
      <c r="C1893" s="56">
        <v>9428451</v>
      </c>
      <c r="D1893" s="56"/>
      <c r="E1893" s="80">
        <f>+IF(F1893="x",1,0)+IF(G1893="x",0.25,0)+IF(H1893="x",1,0)+IF(I1893="x",0.3,0)+J1893+K1893</f>
        <v>1.22869330774632</v>
      </c>
      <c r="F1893" s="80" t="s">
        <v>3212</v>
      </c>
      <c r="G1893" s="85"/>
      <c r="H1893" s="85"/>
      <c r="I1893" s="85"/>
      <c r="J1893" s="48"/>
      <c r="K1893" s="48">
        <v>0.22869330774631996</v>
      </c>
      <c r="L1893" s="89">
        <f>+L$5*E1893</f>
        <v>1467.4682659559794</v>
      </c>
      <c r="M1893" s="89">
        <f>+M$5*E1893</f>
        <v>416.64059035972622</v>
      </c>
      <c r="N1893" s="89">
        <f>+L1893+M1893</f>
        <v>1884.1088563157057</v>
      </c>
      <c r="O1893" s="89">
        <f>+O$5*E1893</f>
        <v>20832.02951798631</v>
      </c>
      <c r="P1893" s="72"/>
      <c r="Q1893" s="48"/>
      <c r="R1893" s="87">
        <v>1536.2003940118</v>
      </c>
      <c r="S1893" s="87">
        <v>99.246300000000005</v>
      </c>
      <c r="T1893" s="87">
        <v>4.2579568922520003E-2</v>
      </c>
      <c r="U1893" s="87">
        <v>1.6001508235930999</v>
      </c>
      <c r="V1893" s="87">
        <v>0.55227190146034999</v>
      </c>
      <c r="W1893" s="87">
        <v>1524.6224693081001</v>
      </c>
      <c r="Z1893" t="e">
        <v>#N/A</v>
      </c>
      <c r="AA1893" t="e">
        <v>#N/A</v>
      </c>
    </row>
    <row r="1894" spans="1:27">
      <c r="A1894" s="56" t="s">
        <v>14</v>
      </c>
      <c r="B1894" s="56" t="s">
        <v>13</v>
      </c>
      <c r="C1894" s="56">
        <v>100081951</v>
      </c>
      <c r="D1894" s="56"/>
      <c r="E1894" s="80">
        <f>+IF(F1894="x",1,0)+IF(G1894="x",0.25,0)+IF(H1894="x",1,0)+IF(I1894="x",0.3,0)+J1894+K1894</f>
        <v>1.2264114655943086</v>
      </c>
      <c r="F1894" s="80" t="s">
        <v>3212</v>
      </c>
      <c r="G1894" s="85"/>
      <c r="H1894" s="85"/>
      <c r="I1894" s="85"/>
      <c r="J1894" s="48"/>
      <c r="K1894" s="48">
        <v>0.22641146559430861</v>
      </c>
      <c r="L1894" s="89">
        <f>+L$5*E1894</f>
        <v>1464.7429878699943</v>
      </c>
      <c r="M1894" s="89">
        <f>+M$5*E1894</f>
        <v>415.86683497640314</v>
      </c>
      <c r="N1894" s="89">
        <f>+L1894+M1894</f>
        <v>1880.6098228463975</v>
      </c>
      <c r="O1894" s="89">
        <f>+O$5*E1894</f>
        <v>20793.341748820156</v>
      </c>
      <c r="P1894" s="72"/>
      <c r="Q1894" s="48"/>
      <c r="R1894" s="87">
        <v>1849.3679924779999</v>
      </c>
      <c r="S1894" s="87">
        <v>81.617599999999996</v>
      </c>
      <c r="T1894" s="87">
        <v>2.6704223826528001E-2</v>
      </c>
      <c r="U1894" s="87">
        <v>0.85432493686676003</v>
      </c>
      <c r="V1894" s="87">
        <v>0.50112344229142003</v>
      </c>
      <c r="W1894" s="87">
        <v>1509.4104214448</v>
      </c>
      <c r="Z1894" t="e">
        <v>#N/A</v>
      </c>
      <c r="AA1894" t="e">
        <v>#N/A</v>
      </c>
    </row>
    <row r="1895" spans="1:27">
      <c r="A1895" s="56" t="s">
        <v>38</v>
      </c>
      <c r="B1895" s="56" t="s">
        <v>8</v>
      </c>
      <c r="C1895" s="56">
        <v>5444918</v>
      </c>
      <c r="D1895" s="56"/>
      <c r="E1895" s="80">
        <f>+IF(F1895="x",1,0)+IF(G1895="x",0.25,0)+IF(H1895="x",1,0)+IF(I1895="x",0.3,0)+J1895+K1895</f>
        <v>1.2259325359756299</v>
      </c>
      <c r="F1895" s="80" t="s">
        <v>3212</v>
      </c>
      <c r="G1895" s="85"/>
      <c r="H1895" s="85"/>
      <c r="I1895" s="85"/>
      <c r="J1895" s="48"/>
      <c r="K1895" s="48">
        <v>0.22593253597563001</v>
      </c>
      <c r="L1895" s="89">
        <f>+L$5*E1895</f>
        <v>1464.170986693943</v>
      </c>
      <c r="M1895" s="89">
        <f>+M$5*E1895</f>
        <v>415.70443357174906</v>
      </c>
      <c r="N1895" s="89">
        <f>+L1895+M1895</f>
        <v>1879.8754202656919</v>
      </c>
      <c r="O1895" s="89">
        <f>+O$5*E1895</f>
        <v>20785.221678587455</v>
      </c>
      <c r="P1895" s="72"/>
      <c r="Q1895" s="48"/>
      <c r="R1895" s="87">
        <v>1506.2169065042001</v>
      </c>
      <c r="S1895" s="87">
        <v>100</v>
      </c>
      <c r="T1895" s="87">
        <v>0.50391083955765004</v>
      </c>
      <c r="U1895" s="87">
        <v>1.0376799106598</v>
      </c>
      <c r="V1895" s="87">
        <v>0.76074948582437996</v>
      </c>
      <c r="W1895" s="87">
        <v>1506.2169065127</v>
      </c>
      <c r="Z1895" t="e">
        <v>#N/A</v>
      </c>
      <c r="AA1895" t="e">
        <v>#N/A</v>
      </c>
    </row>
    <row r="1896" spans="1:27">
      <c r="A1896" s="56" t="s">
        <v>1601</v>
      </c>
      <c r="B1896" s="56" t="s">
        <v>8</v>
      </c>
      <c r="C1896" s="56">
        <v>5444554</v>
      </c>
      <c r="D1896" s="56"/>
      <c r="E1896" s="80">
        <f>+IF(F1896="x",1,0)+IF(G1896="x",0.25,0)+IF(H1896="x",1,0)+IF(I1896="x",0.3,0)+J1896+K1896</f>
        <v>1.190382873546955</v>
      </c>
      <c r="F1896" s="80" t="s">
        <v>3212</v>
      </c>
      <c r="G1896" s="85"/>
      <c r="H1896" s="85"/>
      <c r="I1896" s="85"/>
      <c r="J1896" s="48"/>
      <c r="K1896" s="48">
        <v>0.19038287354695502</v>
      </c>
      <c r="L1896" s="89">
        <f>+L$5*E1896</f>
        <v>1421.7128719222308</v>
      </c>
      <c r="M1896" s="89">
        <f>+M$5*E1896</f>
        <v>403.6498124160928</v>
      </c>
      <c r="N1896" s="89">
        <f>+L1896+M1896</f>
        <v>1825.3626843383236</v>
      </c>
      <c r="O1896" s="89">
        <f>+O$5*E1896</f>
        <v>20182.490620804641</v>
      </c>
      <c r="P1896" s="72"/>
      <c r="Q1896" s="48"/>
      <c r="R1896" s="87">
        <v>1269.2191569797001</v>
      </c>
      <c r="S1896" s="87">
        <v>100</v>
      </c>
      <c r="T1896" s="87">
        <v>0.44356349110602999</v>
      </c>
      <c r="U1896" s="87">
        <v>1.1837120056152</v>
      </c>
      <c r="V1896" s="87">
        <v>0.81173684478126995</v>
      </c>
      <c r="W1896" s="87">
        <v>1269.2191569853001</v>
      </c>
      <c r="Z1896" t="e">
        <v>#N/A</v>
      </c>
      <c r="AA1896" t="e">
        <v>#N/A</v>
      </c>
    </row>
    <row r="1897" spans="1:27">
      <c r="A1897" s="56" t="s">
        <v>58</v>
      </c>
      <c r="B1897" s="56" t="s">
        <v>8</v>
      </c>
      <c r="C1897" s="56">
        <v>9428448</v>
      </c>
      <c r="D1897" s="56"/>
      <c r="E1897" s="80">
        <f>+IF(F1897="x",1,0)+IF(G1897="x",0.25,0)+IF(H1897="x",1,0)+IF(I1897="x",0.3,0)+J1897+K1897</f>
        <v>1.1764701435985301</v>
      </c>
      <c r="F1897" s="80" t="s">
        <v>3212</v>
      </c>
      <c r="G1897" s="85"/>
      <c r="H1897" s="85"/>
      <c r="I1897" s="85"/>
      <c r="J1897" s="48"/>
      <c r="K1897" s="48">
        <v>0.17647014359853003</v>
      </c>
      <c r="L1897" s="89">
        <f>+L$5*E1897</f>
        <v>1405.0964473324548</v>
      </c>
      <c r="M1897" s="89">
        <f>+M$5*E1897</f>
        <v>398.93211111286087</v>
      </c>
      <c r="N1897" s="89">
        <f>+L1897+M1897</f>
        <v>1804.0285584453156</v>
      </c>
      <c r="O1897" s="89">
        <f>+O$5*E1897</f>
        <v>19946.605555643044</v>
      </c>
      <c r="P1897" s="72"/>
      <c r="Q1897" s="48"/>
      <c r="R1897" s="87">
        <v>1176.4676239902001</v>
      </c>
      <c r="S1897" s="87">
        <v>100</v>
      </c>
      <c r="T1897" s="87">
        <v>1.2120984792709</v>
      </c>
      <c r="U1897" s="87">
        <v>1.9391051530837999</v>
      </c>
      <c r="V1897" s="87">
        <v>1.6096049482757999</v>
      </c>
      <c r="W1897" s="87">
        <v>1176.4676239810001</v>
      </c>
      <c r="Z1897" t="e">
        <v>#N/A</v>
      </c>
      <c r="AA1897" t="e">
        <v>#N/A</v>
      </c>
    </row>
    <row r="1898" spans="1:27">
      <c r="A1898" s="56" t="s">
        <v>45</v>
      </c>
      <c r="B1898" s="56" t="s">
        <v>8</v>
      </c>
      <c r="C1898" s="56">
        <v>5444925</v>
      </c>
      <c r="D1898" s="56"/>
      <c r="E1898" s="80">
        <f>+IF(F1898="x",1,0)+IF(G1898="x",0.25,0)+IF(H1898="x",1,0)+IF(I1898="x",0.3,0)+J1898+K1898</f>
        <v>1.16389742154724</v>
      </c>
      <c r="F1898" s="80" t="s">
        <v>3212</v>
      </c>
      <c r="G1898" s="85"/>
      <c r="H1898" s="85"/>
      <c r="I1898" s="85"/>
      <c r="J1898" s="48"/>
      <c r="K1898" s="48">
        <v>0.16389742154723999</v>
      </c>
      <c r="L1898" s="89">
        <f>+L$5*E1898</f>
        <v>1390.0804376328542</v>
      </c>
      <c r="M1898" s="89">
        <f>+M$5*E1898</f>
        <v>394.66879633377539</v>
      </c>
      <c r="N1898" s="89">
        <f>+L1898+M1898</f>
        <v>1784.7492339666296</v>
      </c>
      <c r="O1898" s="89">
        <f>+O$5*E1898</f>
        <v>19733.439816688769</v>
      </c>
      <c r="P1898" s="72"/>
      <c r="Q1898" s="48"/>
      <c r="R1898" s="87">
        <v>1092.6494769815999</v>
      </c>
      <c r="S1898" s="87">
        <v>100</v>
      </c>
      <c r="T1898" s="87">
        <v>1.1815042495728001</v>
      </c>
      <c r="U1898" s="87">
        <v>1.4690477848053001</v>
      </c>
      <c r="V1898" s="87">
        <v>1.3350795758584</v>
      </c>
      <c r="W1898" s="87">
        <v>1092.6494769848</v>
      </c>
      <c r="Z1898" t="e">
        <v>#N/A</v>
      </c>
      <c r="AA1898" t="e">
        <v>#N/A</v>
      </c>
    </row>
    <row r="1899" spans="1:27">
      <c r="A1899" s="56" t="s">
        <v>42</v>
      </c>
      <c r="B1899" s="56" t="s">
        <v>8</v>
      </c>
      <c r="C1899" s="56">
        <v>5444922</v>
      </c>
      <c r="D1899" s="56"/>
      <c r="E1899" s="80">
        <f>+IF(F1899="x",1,0)+IF(G1899="x",0.25,0)+IF(H1899="x",1,0)+IF(I1899="x",0.3,0)+J1899+K1899</f>
        <v>1.163635229021792</v>
      </c>
      <c r="F1899" s="80" t="s">
        <v>3212</v>
      </c>
      <c r="G1899" s="85"/>
      <c r="H1899" s="85"/>
      <c r="I1899" s="85"/>
      <c r="J1899" s="48"/>
      <c r="K1899" s="48">
        <v>0.16363522902179192</v>
      </c>
      <c r="L1899" s="89">
        <f>+L$5*E1899</f>
        <v>1389.7672925963832</v>
      </c>
      <c r="M1899" s="89">
        <f>+M$5*E1899</f>
        <v>394.57988883513286</v>
      </c>
      <c r="N1899" s="89">
        <f>+L1899+M1899</f>
        <v>1784.347181431516</v>
      </c>
      <c r="O1899" s="89">
        <f>+O$5*E1899</f>
        <v>19728.994441756644</v>
      </c>
      <c r="P1899" s="72"/>
      <c r="Q1899" s="48"/>
      <c r="R1899" s="87">
        <v>1095.1902919954</v>
      </c>
      <c r="S1899" s="87">
        <v>99.608400000000003</v>
      </c>
      <c r="T1899" s="87">
        <v>3.7848506122828002E-2</v>
      </c>
      <c r="U1899" s="87">
        <v>0.64500164985657005</v>
      </c>
      <c r="V1899" s="87">
        <v>0.36834895649614002</v>
      </c>
      <c r="W1899" s="87">
        <v>1090.9015554627999</v>
      </c>
      <c r="Z1899" t="e">
        <v>#N/A</v>
      </c>
      <c r="AA1899" t="e">
        <v>#N/A</v>
      </c>
    </row>
    <row r="1900" spans="1:27">
      <c r="A1900" s="56" t="s">
        <v>40</v>
      </c>
      <c r="B1900" s="56" t="s">
        <v>24</v>
      </c>
      <c r="C1900" s="56">
        <v>8363918</v>
      </c>
      <c r="D1900" s="56"/>
      <c r="E1900" s="80">
        <f>+IF(F1900="x",1,0)+IF(G1900="x",0.25,0)+IF(H1900="x",1,0)+IF(I1900="x",0.3,0)+J1900+K1900</f>
        <v>1.147219940873305</v>
      </c>
      <c r="F1900" s="80" t="s">
        <v>3212</v>
      </c>
      <c r="G1900" s="85"/>
      <c r="H1900" s="85"/>
      <c r="I1900" s="85"/>
      <c r="J1900" s="48"/>
      <c r="K1900" s="48">
        <v>0.14721994087330501</v>
      </c>
      <c r="L1900" s="89">
        <f>+L$5*E1900</f>
        <v>1370.1619815862566</v>
      </c>
      <c r="M1900" s="89">
        <f>+M$5*E1900</f>
        <v>389.01358900913698</v>
      </c>
      <c r="N1900" s="89">
        <f>+L1900+M1900</f>
        <v>1759.1755705953935</v>
      </c>
      <c r="O1900" s="89">
        <f>+O$5*E1900</f>
        <v>19450.67945045685</v>
      </c>
      <c r="P1900" s="72"/>
      <c r="Q1900" s="48"/>
      <c r="R1900" s="87">
        <v>981.46627248870004</v>
      </c>
      <c r="S1900" s="87">
        <v>100</v>
      </c>
      <c r="T1900" s="87">
        <v>0.97680687904357999</v>
      </c>
      <c r="U1900" s="87">
        <v>1.3966099023819001</v>
      </c>
      <c r="V1900" s="87">
        <v>1.2104121368706999</v>
      </c>
      <c r="W1900" s="87">
        <v>981.46627249748997</v>
      </c>
      <c r="Z1900" t="e">
        <v>#N/A</v>
      </c>
      <c r="AA1900" t="e">
        <v>#N/A</v>
      </c>
    </row>
    <row r="1901" spans="1:27">
      <c r="A1901" s="56" t="s">
        <v>22</v>
      </c>
      <c r="B1901" s="56" t="s">
        <v>24</v>
      </c>
      <c r="C1901" s="56">
        <v>5443499</v>
      </c>
      <c r="D1901" s="56"/>
      <c r="E1901" s="80">
        <f>+IF(F1901="x",1,0)+IF(G1901="x",0.25,0)+IF(H1901="x",1,0)+IF(I1901="x",0.3,0)+J1901+K1901</f>
        <v>1.1399611001499881</v>
      </c>
      <c r="F1901" s="80" t="s">
        <v>3212</v>
      </c>
      <c r="G1901" s="85"/>
      <c r="H1901" s="85"/>
      <c r="I1901" s="85"/>
      <c r="J1901" s="48"/>
      <c r="K1901" s="48">
        <v>0.139961100149988</v>
      </c>
      <c r="L1901" s="89">
        <f>+L$5*E1901</f>
        <v>1361.4925126944347</v>
      </c>
      <c r="M1901" s="89">
        <f>+M$5*E1901</f>
        <v>386.55217112297856</v>
      </c>
      <c r="N1901" s="89">
        <f>+L1901+M1901</f>
        <v>1748.0446838174132</v>
      </c>
      <c r="O1901" s="89">
        <f>+O$5*E1901</f>
        <v>19327.608556148927</v>
      </c>
      <c r="P1901" s="72"/>
      <c r="Q1901" s="48"/>
      <c r="R1901" s="87">
        <v>933.07400099992003</v>
      </c>
      <c r="S1901" s="87">
        <v>100</v>
      </c>
      <c r="T1901" s="87">
        <v>0.26168036460875999</v>
      </c>
      <c r="U1901" s="87">
        <v>0.9326503276825</v>
      </c>
      <c r="V1901" s="87">
        <v>0.56137234918199996</v>
      </c>
      <c r="W1901" s="87">
        <v>933.07400100135999</v>
      </c>
      <c r="Z1901" t="e">
        <v>#N/A</v>
      </c>
      <c r="AA1901" t="e">
        <v>#N/A</v>
      </c>
    </row>
    <row r="1902" spans="1:27">
      <c r="A1902" s="56" t="s">
        <v>16</v>
      </c>
      <c r="B1902" s="56" t="s">
        <v>15</v>
      </c>
      <c r="C1902" s="56">
        <v>5445066</v>
      </c>
      <c r="D1902" s="56"/>
      <c r="E1902" s="80">
        <f>+IF(F1902="x",1,0)+IF(G1902="x",0.25,0)+IF(H1902="x",1,0)+IF(I1902="x",0.3,0)+J1902+K1902</f>
        <v>1.1371162275992921</v>
      </c>
      <c r="F1902" s="80" t="s">
        <v>3212</v>
      </c>
      <c r="G1902" s="85"/>
      <c r="H1902" s="85"/>
      <c r="I1902" s="85"/>
      <c r="J1902" s="48"/>
      <c r="K1902" s="48">
        <v>0.13711622759929198</v>
      </c>
      <c r="L1902" s="89">
        <f>+L$5*E1902</f>
        <v>1358.0947891433127</v>
      </c>
      <c r="M1902" s="89">
        <f>+M$5*E1902</f>
        <v>385.58749639776642</v>
      </c>
      <c r="N1902" s="89">
        <f>+L1902+M1902</f>
        <v>1743.6822855410792</v>
      </c>
      <c r="O1902" s="89">
        <f>+O$5*E1902</f>
        <v>19279.374819888322</v>
      </c>
      <c r="P1902" s="72"/>
      <c r="Q1902" s="48"/>
      <c r="R1902" s="87">
        <v>914.10818399528</v>
      </c>
      <c r="S1902" s="87">
        <v>100</v>
      </c>
      <c r="T1902" s="87">
        <v>1.2506829500198</v>
      </c>
      <c r="U1902" s="87">
        <v>1.5432728528976001</v>
      </c>
      <c r="V1902" s="87">
        <v>1.3899713175012001</v>
      </c>
      <c r="W1902" s="87">
        <v>914.10818399292998</v>
      </c>
      <c r="Z1902" t="e">
        <v>#N/A</v>
      </c>
      <c r="AA1902" t="e">
        <v>#N/A</v>
      </c>
    </row>
    <row r="1903" spans="1:27">
      <c r="A1903" s="56" t="s">
        <v>40</v>
      </c>
      <c r="B1903" s="56" t="s">
        <v>8</v>
      </c>
      <c r="C1903" s="56">
        <v>5444920</v>
      </c>
      <c r="D1903" s="56"/>
      <c r="E1903" s="80">
        <f>+IF(F1903="x",1,0)+IF(G1903="x",0.25,0)+IF(H1903="x",1,0)+IF(I1903="x",0.3,0)+J1903+K1903</f>
        <v>1.1274917497007351</v>
      </c>
      <c r="F1903" s="80" t="s">
        <v>3212</v>
      </c>
      <c r="G1903" s="85"/>
      <c r="H1903" s="85"/>
      <c r="I1903" s="85"/>
      <c r="J1903" s="48"/>
      <c r="K1903" s="48">
        <v>0.12749174970073499</v>
      </c>
      <c r="L1903" s="89">
        <f>+L$5*E1903</f>
        <v>1346.5999630516553</v>
      </c>
      <c r="M1903" s="89">
        <f>+M$5*E1903</f>
        <v>382.3239088708562</v>
      </c>
      <c r="N1903" s="89">
        <f>+L1903+M1903</f>
        <v>1728.9238719225116</v>
      </c>
      <c r="O1903" s="89">
        <f>+O$5*E1903</f>
        <v>19116.195443542809</v>
      </c>
      <c r="P1903" s="72"/>
      <c r="Q1903" s="48"/>
      <c r="R1903" s="87">
        <v>849.94499800489996</v>
      </c>
      <c r="S1903" s="87">
        <v>100</v>
      </c>
      <c r="T1903" s="87">
        <v>0.83403390645981001</v>
      </c>
      <c r="U1903" s="87">
        <v>1.3767395019530999</v>
      </c>
      <c r="V1903" s="87">
        <v>1.1481054850124</v>
      </c>
      <c r="W1903" s="87">
        <v>849.94499800556002</v>
      </c>
      <c r="Z1903" t="e">
        <v>#N/A</v>
      </c>
      <c r="AA1903" t="e">
        <v>#N/A</v>
      </c>
    </row>
    <row r="1904" spans="1:27">
      <c r="A1904" s="56" t="s">
        <v>21</v>
      </c>
      <c r="B1904" s="56" t="s">
        <v>24</v>
      </c>
      <c r="C1904" s="56">
        <v>5443498</v>
      </c>
      <c r="D1904" s="56"/>
      <c r="E1904" s="80">
        <f>+IF(F1904="x",1,0)+IF(G1904="x",0.25,0)+IF(H1904="x",1,0)+IF(I1904="x",0.3,0)+J1904+K1904</f>
        <v>1.1257360910645136</v>
      </c>
      <c r="F1904" s="80" t="s">
        <v>3212</v>
      </c>
      <c r="G1904" s="85"/>
      <c r="H1904" s="85"/>
      <c r="I1904" s="85"/>
      <c r="J1904" s="48"/>
      <c r="K1904" s="48">
        <v>0.12573609106451344</v>
      </c>
      <c r="L1904" s="89">
        <f>+L$5*E1904</f>
        <v>1344.5031230035622</v>
      </c>
      <c r="M1904" s="89">
        <f>+M$5*E1904</f>
        <v>381.72857833063608</v>
      </c>
      <c r="N1904" s="89">
        <f>+L1904+M1904</f>
        <v>1726.2317013341983</v>
      </c>
      <c r="O1904" s="89">
        <f>+O$5*E1904</f>
        <v>19086.428916531804</v>
      </c>
      <c r="P1904" s="72"/>
      <c r="Q1904" s="48"/>
      <c r="R1904" s="87">
        <v>1926.4938845556001</v>
      </c>
      <c r="S1904" s="87">
        <v>43.511200000000002</v>
      </c>
      <c r="T1904" s="87">
        <v>5.8244645595551002E-2</v>
      </c>
      <c r="U1904" s="87">
        <v>0.74992609024047996</v>
      </c>
      <c r="V1904" s="87">
        <v>0.32992090833815002</v>
      </c>
      <c r="W1904" s="87">
        <v>838.24113492631</v>
      </c>
      <c r="Z1904" t="e">
        <v>#N/A</v>
      </c>
      <c r="AA1904" t="e">
        <v>#N/A</v>
      </c>
    </row>
    <row r="1905" spans="1:27">
      <c r="A1905" s="56" t="s">
        <v>39</v>
      </c>
      <c r="B1905" s="56" t="s">
        <v>8</v>
      </c>
      <c r="C1905" s="56">
        <v>5444919</v>
      </c>
      <c r="D1905" s="56"/>
      <c r="E1905" s="80">
        <f>+IF(F1905="x",1,0)+IF(G1905="x",0.25,0)+IF(H1905="x",1,0)+IF(I1905="x",0.3,0)+J1905+K1905</f>
        <v>1.124278751801647</v>
      </c>
      <c r="F1905" s="80" t="s">
        <v>3212</v>
      </c>
      <c r="G1905" s="85"/>
      <c r="H1905" s="85"/>
      <c r="I1905" s="85"/>
      <c r="J1905" s="48"/>
      <c r="K1905" s="48">
        <v>0.12427875180164702</v>
      </c>
      <c r="L1905" s="89">
        <f>+L$5*E1905</f>
        <v>1342.7625754580474</v>
      </c>
      <c r="M1905" s="89">
        <f>+M$5*E1905</f>
        <v>381.23440562943625</v>
      </c>
      <c r="N1905" s="89">
        <f>+L1905+M1905</f>
        <v>1723.9969810874836</v>
      </c>
      <c r="O1905" s="89">
        <f>+O$5*E1905</f>
        <v>19061.720281471815</v>
      </c>
      <c r="P1905" s="72"/>
      <c r="Q1905" s="48"/>
      <c r="R1905" s="87">
        <v>828.52501201098005</v>
      </c>
      <c r="S1905" s="87">
        <v>100</v>
      </c>
      <c r="T1905" s="87">
        <v>1.0062446594237999</v>
      </c>
      <c r="U1905" s="87">
        <v>1.5782827138901001</v>
      </c>
      <c r="V1905" s="87">
        <v>1.3172087292704</v>
      </c>
      <c r="W1905" s="87">
        <v>828.52501200933</v>
      </c>
      <c r="Z1905" t="e">
        <v>#N/A</v>
      </c>
      <c r="AA1905" t="e">
        <v>#N/A</v>
      </c>
    </row>
    <row r="1906" spans="1:27">
      <c r="A1906" s="56" t="s">
        <v>30</v>
      </c>
      <c r="B1906" s="56" t="s">
        <v>24</v>
      </c>
      <c r="C1906" s="56">
        <v>5443506</v>
      </c>
      <c r="D1906" s="56"/>
      <c r="E1906" s="80">
        <f>+IF(F1906="x",1,0)+IF(G1906="x",0.25,0)+IF(H1906="x",1,0)+IF(I1906="x",0.3,0)+J1906+K1906</f>
        <v>1.1227402180765105</v>
      </c>
      <c r="F1906" s="80" t="s">
        <v>3212</v>
      </c>
      <c r="G1906" s="85"/>
      <c r="H1906" s="85"/>
      <c r="I1906" s="85"/>
      <c r="J1906" s="48"/>
      <c r="K1906" s="48">
        <v>0.1227402180765105</v>
      </c>
      <c r="L1906" s="89">
        <f>+L$5*E1906</f>
        <v>1340.9250547329755</v>
      </c>
      <c r="M1906" s="89">
        <f>+M$5*E1906</f>
        <v>380.71270050132335</v>
      </c>
      <c r="N1906" s="89">
        <f>+L1906+M1906</f>
        <v>1721.6377552342988</v>
      </c>
      <c r="O1906" s="89">
        <f>+O$5*E1906</f>
        <v>19035.635025066171</v>
      </c>
      <c r="P1906" s="72"/>
      <c r="Q1906" s="48"/>
      <c r="R1906" s="87">
        <v>818.26812051007005</v>
      </c>
      <c r="S1906" s="87">
        <v>100</v>
      </c>
      <c r="T1906" s="87">
        <v>0.31109368801116999</v>
      </c>
      <c r="U1906" s="87">
        <v>0.75413149595260998</v>
      </c>
      <c r="V1906" s="87">
        <v>0.53956489046667999</v>
      </c>
      <c r="W1906" s="87">
        <v>818.26812050403998</v>
      </c>
      <c r="Z1906" t="e">
        <v>#N/A</v>
      </c>
      <c r="AA1906" t="e">
        <v>#N/A</v>
      </c>
    </row>
    <row r="1907" spans="1:27">
      <c r="A1907" s="56" t="s">
        <v>11</v>
      </c>
      <c r="B1907" s="56" t="s">
        <v>15</v>
      </c>
      <c r="C1907" s="56">
        <v>5445068</v>
      </c>
      <c r="D1907" s="56"/>
      <c r="E1907" s="80">
        <f>+IF(F1907="x",1,0)+IF(G1907="x",0.25,0)+IF(H1907="x",1,0)+IF(I1907="x",0.3,0)+J1907+K1907</f>
        <v>1.1203187629005835</v>
      </c>
      <c r="F1907" s="80" t="s">
        <v>3212</v>
      </c>
      <c r="G1907" s="85"/>
      <c r="H1907" s="85"/>
      <c r="I1907" s="85"/>
      <c r="J1907" s="48"/>
      <c r="K1907" s="48">
        <v>0.12031876290058346</v>
      </c>
      <c r="L1907" s="89">
        <f>+L$5*E1907</f>
        <v>1338.0330322846517</v>
      </c>
      <c r="M1907" s="89">
        <f>+M$5*E1907</f>
        <v>379.89160339949387</v>
      </c>
      <c r="N1907" s="89">
        <f>+L1907+M1907</f>
        <v>1717.9246356841454</v>
      </c>
      <c r="O1907" s="89">
        <f>+O$5*E1907</f>
        <v>18994.580169974692</v>
      </c>
      <c r="P1907" s="72"/>
      <c r="Q1907" s="48"/>
      <c r="R1907" s="87">
        <v>1155.1240715142001</v>
      </c>
      <c r="S1907" s="87">
        <v>69.440600000000003</v>
      </c>
      <c r="T1907" s="87">
        <v>5.4249528795480999E-2</v>
      </c>
      <c r="U1907" s="87">
        <v>0.73604834079741999</v>
      </c>
      <c r="V1907" s="87">
        <v>0.46845785424226999</v>
      </c>
      <c r="W1907" s="87">
        <v>802.12512356845002</v>
      </c>
      <c r="Z1907" t="e">
        <v>#N/A</v>
      </c>
      <c r="AA1907" t="e">
        <v>#N/A</v>
      </c>
    </row>
    <row r="1908" spans="1:27">
      <c r="A1908" s="56" t="s">
        <v>30</v>
      </c>
      <c r="B1908" s="56" t="s">
        <v>8</v>
      </c>
      <c r="C1908" s="56">
        <v>5444910</v>
      </c>
      <c r="D1908" s="56"/>
      <c r="E1908" s="80">
        <f>+IF(F1908="x",1,0)+IF(G1908="x",0.25,0)+IF(H1908="x",1,0)+IF(I1908="x",0.3,0)+J1908+K1908</f>
        <v>1.1142607523541115</v>
      </c>
      <c r="F1908" s="80" t="s">
        <v>3212</v>
      </c>
      <c r="G1908" s="85"/>
      <c r="H1908" s="85"/>
      <c r="I1908" s="85"/>
      <c r="J1908" s="48"/>
      <c r="K1908" s="48">
        <v>0.11426075235411151</v>
      </c>
      <c r="L1908" s="89">
        <f>+L$5*E1908</f>
        <v>1330.7977538179036</v>
      </c>
      <c r="M1908" s="89">
        <f>+M$5*E1908</f>
        <v>377.83737792713646</v>
      </c>
      <c r="N1908" s="89">
        <f>+L1908+M1908</f>
        <v>1708.6351317450401</v>
      </c>
      <c r="O1908" s="89">
        <f>+O$5*E1908</f>
        <v>18891.868896356824</v>
      </c>
      <c r="P1908" s="72"/>
      <c r="Q1908" s="48"/>
      <c r="R1908" s="87">
        <v>761.73834902740998</v>
      </c>
      <c r="S1908" s="87">
        <v>100</v>
      </c>
      <c r="T1908" s="87">
        <v>0.57824110984802002</v>
      </c>
      <c r="U1908" s="87">
        <v>0.86000221967696999</v>
      </c>
      <c r="V1908" s="87">
        <v>0.71360020964753001</v>
      </c>
      <c r="W1908" s="87">
        <v>761.73834902529995</v>
      </c>
      <c r="Z1908" t="e">
        <v>#N/A</v>
      </c>
      <c r="AA1908" t="e">
        <v>#N/A</v>
      </c>
    </row>
    <row r="1909" spans="1:27">
      <c r="A1909" s="56" t="s">
        <v>10</v>
      </c>
      <c r="B1909" s="56" t="s">
        <v>63</v>
      </c>
      <c r="C1909" s="56">
        <v>2677277</v>
      </c>
      <c r="D1909" s="56"/>
      <c r="E1909" s="80">
        <f>+IF(F1909="x",1,0)+IF(G1909="x",0.25,0)+IF(H1909="x",1,0)+IF(I1909="x",0.3,0)+J1909+K1909</f>
        <v>1.0805625866541884</v>
      </c>
      <c r="F1909" s="80" t="s">
        <v>3212</v>
      </c>
      <c r="G1909" s="85"/>
      <c r="H1909" s="85"/>
      <c r="I1909" s="85"/>
      <c r="J1909" s="48"/>
      <c r="K1909" s="48">
        <v>8.0562586654188292E-2</v>
      </c>
      <c r="L1909" s="89">
        <f>+L$5*E1909</f>
        <v>1290.5509416363782</v>
      </c>
      <c r="M1909" s="89">
        <f>+M$5*E1909</f>
        <v>366.41058528267405</v>
      </c>
      <c r="N1909" s="89">
        <f>+L1909+M1909</f>
        <v>1656.9615269190522</v>
      </c>
      <c r="O1909" s="89">
        <f>+O$5*E1909</f>
        <v>18320.529264133704</v>
      </c>
      <c r="P1909" s="72"/>
      <c r="Q1909" s="48"/>
      <c r="R1909" s="87">
        <v>11826.916036024</v>
      </c>
      <c r="S1909" s="87">
        <v>4.5411999999999999</v>
      </c>
      <c r="T1909" s="87">
        <v>0.13373139500618</v>
      </c>
      <c r="U1909" s="87">
        <v>1.1369271278380999</v>
      </c>
      <c r="V1909" s="87">
        <v>0.77065013239613001</v>
      </c>
      <c r="W1909" s="87">
        <v>537.08730487342996</v>
      </c>
      <c r="Z1909" t="e">
        <v>#N/A</v>
      </c>
      <c r="AA1909" t="e">
        <v>#N/A</v>
      </c>
    </row>
    <row r="1910" spans="1:27">
      <c r="A1910" s="66" t="s">
        <v>2329</v>
      </c>
      <c r="B1910" s="56" t="s">
        <v>8</v>
      </c>
      <c r="C1910" s="56">
        <v>9428425</v>
      </c>
      <c r="D1910" s="56"/>
      <c r="E1910" s="80">
        <f>+IF(F1910="x",1,0)+IF(G1910="x",0.25,0)+IF(H1910="x",1,0)+IF(I1910="x",0.3,0)+J1910+K1910</f>
        <v>1.074183783249604</v>
      </c>
      <c r="F1910" s="80" t="s">
        <v>3212</v>
      </c>
      <c r="G1910" s="85"/>
      <c r="H1910" s="85"/>
      <c r="I1910" s="85"/>
      <c r="J1910" s="48"/>
      <c r="K1910" s="48">
        <v>7.4183783249603993E-2</v>
      </c>
      <c r="L1910" s="89">
        <f>+L$5*E1910</f>
        <v>1282.9325298553545</v>
      </c>
      <c r="M1910" s="89">
        <f>+M$5*E1910</f>
        <v>364.24758138290559</v>
      </c>
      <c r="N1910" s="89">
        <f>+L1910+M1910</f>
        <v>1647.18011123826</v>
      </c>
      <c r="O1910" s="89">
        <f>+O$5*E1910</f>
        <v>18212.379069145281</v>
      </c>
      <c r="P1910" s="72"/>
      <c r="Q1910" s="48"/>
      <c r="R1910" s="87">
        <v>494.55855499735998</v>
      </c>
      <c r="S1910" s="87">
        <v>100</v>
      </c>
      <c r="T1910" s="87">
        <v>2.2233896255493</v>
      </c>
      <c r="U1910" s="87">
        <v>2.3838250637053999</v>
      </c>
      <c r="V1910" s="87">
        <v>2.2581947920565</v>
      </c>
      <c r="W1910" s="87">
        <v>494.55855499707002</v>
      </c>
      <c r="Z1910" t="e">
        <v>#N/A</v>
      </c>
      <c r="AA1910" t="e">
        <v>#N/A</v>
      </c>
    </row>
    <row r="1911" spans="1:27">
      <c r="A1911" s="56" t="s">
        <v>50</v>
      </c>
      <c r="B1911" s="56" t="s">
        <v>8</v>
      </c>
      <c r="C1911" s="56">
        <v>5444930</v>
      </c>
      <c r="D1911" s="56"/>
      <c r="E1911" s="80">
        <f>+IF(F1911="x",1,0)+IF(G1911="x",0.25,0)+IF(H1911="x",1,0)+IF(I1911="x",0.3,0)+J1911+K1911</f>
        <v>1.0706889559730004</v>
      </c>
      <c r="F1911" s="80" t="s">
        <v>3212</v>
      </c>
      <c r="G1911" s="85"/>
      <c r="H1911" s="85"/>
      <c r="I1911" s="85"/>
      <c r="J1911" s="48"/>
      <c r="K1911" s="48">
        <v>7.0688955973000497E-2</v>
      </c>
      <c r="L1911" s="89">
        <f>+L$5*E1911</f>
        <v>1278.7585442959962</v>
      </c>
      <c r="M1911" s="89">
        <f>+M$5*E1911</f>
        <v>363.06251193510326</v>
      </c>
      <c r="N1911" s="89">
        <f>+L1911+M1911</f>
        <v>1641.8210562310994</v>
      </c>
      <c r="O1911" s="89">
        <f>+O$5*E1911</f>
        <v>18153.125596755162</v>
      </c>
      <c r="P1911" s="72"/>
      <c r="Q1911" s="48"/>
      <c r="R1911" s="87">
        <v>471.25970648666998</v>
      </c>
      <c r="S1911" s="87">
        <v>100</v>
      </c>
      <c r="T1911" s="87">
        <v>1.9877825975418</v>
      </c>
      <c r="U1911" s="87">
        <v>2.2081449031829998</v>
      </c>
      <c r="V1911" s="87">
        <v>2.0933967514170999</v>
      </c>
      <c r="W1911" s="87">
        <v>471.25970648040999</v>
      </c>
      <c r="Z1911" t="e">
        <v>#N/A</v>
      </c>
      <c r="AA1911" t="e">
        <v>#N/A</v>
      </c>
    </row>
    <row r="1912" spans="1:27">
      <c r="A1912" s="56" t="s">
        <v>11</v>
      </c>
      <c r="B1912" s="56" t="s">
        <v>9</v>
      </c>
      <c r="C1912" s="56">
        <v>2677848</v>
      </c>
      <c r="D1912" s="56"/>
      <c r="E1912" s="80">
        <f>+IF(F1912="x",1,0)+IF(G1912="x",0.25,0)+IF(H1912="x",1,0)+IF(I1912="x",0.3,0)+J1912+K1912</f>
        <v>1.0656750586693979</v>
      </c>
      <c r="F1912" s="80" t="s">
        <v>3212</v>
      </c>
      <c r="G1912" s="85"/>
      <c r="H1912" s="85"/>
      <c r="I1912" s="85"/>
      <c r="J1912" s="48"/>
      <c r="K1912" s="48">
        <v>6.5675058669398045E-2</v>
      </c>
      <c r="L1912" s="89">
        <f>+L$5*E1912</f>
        <v>1272.7702841374914</v>
      </c>
      <c r="M1912" s="89">
        <f>+M$5*E1912</f>
        <v>361.36233735174233</v>
      </c>
      <c r="N1912" s="89">
        <f>+L1912+M1912</f>
        <v>1634.1326214892338</v>
      </c>
      <c r="O1912" s="89">
        <f>+O$5*E1912</f>
        <v>18068.116867587116</v>
      </c>
      <c r="P1912" s="72"/>
      <c r="Q1912" s="48"/>
      <c r="R1912" s="87">
        <v>5105.4563359996</v>
      </c>
      <c r="S1912" s="87">
        <v>8.5757999999999992</v>
      </c>
      <c r="T1912" s="87">
        <v>2.2919373586774001E-2</v>
      </c>
      <c r="U1912" s="87">
        <v>0.35998135805129999</v>
      </c>
      <c r="V1912" s="87">
        <v>0.17908142266626001</v>
      </c>
      <c r="W1912" s="87">
        <v>437.83183837683998</v>
      </c>
      <c r="Z1912" t="e">
        <v>#N/A</v>
      </c>
      <c r="AA1912" t="e">
        <v>#N/A</v>
      </c>
    </row>
    <row r="1913" spans="1:27">
      <c r="A1913" s="56" t="s">
        <v>34</v>
      </c>
      <c r="B1913" s="56" t="s">
        <v>8</v>
      </c>
      <c r="C1913" s="56">
        <v>5444914</v>
      </c>
      <c r="D1913" s="56"/>
      <c r="E1913" s="80">
        <f>+IF(F1913="x",1,0)+IF(G1913="x",0.25,0)+IF(H1913="x",1,0)+IF(I1913="x",0.3,0)+J1913+K1913</f>
        <v>1.0651911249253121</v>
      </c>
      <c r="F1913" s="80" t="s">
        <v>3212</v>
      </c>
      <c r="G1913" s="85"/>
      <c r="H1913" s="85"/>
      <c r="I1913" s="85"/>
      <c r="J1913" s="48"/>
      <c r="K1913" s="48">
        <v>6.5191124925311997E-2</v>
      </c>
      <c r="L1913" s="89">
        <f>+L$5*E1913</f>
        <v>1272.1923063721742</v>
      </c>
      <c r="M1913" s="89">
        <f>+M$5*E1913</f>
        <v>361.19823908608095</v>
      </c>
      <c r="N1913" s="89">
        <f>+L1913+M1913</f>
        <v>1633.3905454582552</v>
      </c>
      <c r="O1913" s="89">
        <f>+O$5*E1913</f>
        <v>18059.911954304047</v>
      </c>
      <c r="P1913" s="72"/>
      <c r="Q1913" s="48"/>
      <c r="R1913" s="87">
        <v>434.60749950207997</v>
      </c>
      <c r="S1913" s="87">
        <v>100</v>
      </c>
      <c r="T1913" s="87">
        <v>1.1666802167892001</v>
      </c>
      <c r="U1913" s="87">
        <v>1.5741825103760001</v>
      </c>
      <c r="V1913" s="87">
        <v>1.4368422607358</v>
      </c>
      <c r="W1913" s="87">
        <v>434.60749950693997</v>
      </c>
      <c r="Z1913" t="e">
        <v>#N/A</v>
      </c>
      <c r="AA1913" t="e">
        <v>#N/A</v>
      </c>
    </row>
    <row r="1914" spans="1:27">
      <c r="A1914" s="56" t="s">
        <v>12</v>
      </c>
      <c r="B1914" s="56" t="s">
        <v>9</v>
      </c>
      <c r="C1914" s="56">
        <v>100219030</v>
      </c>
      <c r="D1914" s="56"/>
      <c r="E1914" s="80">
        <f>+IF(F1914="x",1,0)+IF(G1914="x",0.25,0)+IF(H1914="x",1,0)+IF(I1914="x",0.3,0)+J1914+K1914</f>
        <v>1.0648496864573707</v>
      </c>
      <c r="F1914" s="80" t="s">
        <v>3212</v>
      </c>
      <c r="G1914" s="85"/>
      <c r="H1914" s="85"/>
      <c r="I1914" s="85"/>
      <c r="J1914" s="48"/>
      <c r="K1914" s="48">
        <v>6.4849686457370548E-2</v>
      </c>
      <c r="L1914" s="89">
        <f>+L$5*E1914</f>
        <v>1271.7845153365092</v>
      </c>
      <c r="M1914" s="89">
        <f>+M$5*E1914</f>
        <v>361.08245988881686</v>
      </c>
      <c r="N1914" s="89">
        <f>+L1914+M1914</f>
        <v>1632.8669752253261</v>
      </c>
      <c r="O1914" s="89">
        <f>+O$5*E1914</f>
        <v>18054.122994440841</v>
      </c>
      <c r="P1914" s="72"/>
      <c r="Q1914" s="48"/>
      <c r="R1914" s="87">
        <v>3039.0645380164001</v>
      </c>
      <c r="S1914" s="87">
        <v>14.2258</v>
      </c>
      <c r="T1914" s="87">
        <v>5.3513582795858002E-2</v>
      </c>
      <c r="U1914" s="87">
        <v>0.35514515638351002</v>
      </c>
      <c r="V1914" s="87">
        <v>0.16456907228532</v>
      </c>
      <c r="W1914" s="87">
        <v>432.33268299552998</v>
      </c>
      <c r="Z1914" t="e">
        <v>#N/A</v>
      </c>
      <c r="AA1914" t="e">
        <v>#N/A</v>
      </c>
    </row>
    <row r="1915" spans="1:27">
      <c r="A1915" s="56" t="s">
        <v>56</v>
      </c>
      <c r="B1915" s="56" t="s">
        <v>8</v>
      </c>
      <c r="C1915" s="56">
        <v>9428446</v>
      </c>
      <c r="D1915" s="56"/>
      <c r="E1915" s="80">
        <f>+IF(F1915="x",1,0)+IF(G1915="x",0.25,0)+IF(H1915="x",1,0)+IF(I1915="x",0.3,0)+J1915+K1915</f>
        <v>1.064782202949268</v>
      </c>
      <c r="F1915" s="80" t="s">
        <v>3212</v>
      </c>
      <c r="G1915" s="85"/>
      <c r="H1915" s="85"/>
      <c r="I1915" s="85"/>
      <c r="J1915" s="48"/>
      <c r="K1915" s="48">
        <v>6.4782202949268008E-2</v>
      </c>
      <c r="L1915" s="89">
        <f>+L$5*E1915</f>
        <v>1271.7039175941827</v>
      </c>
      <c r="M1915" s="89">
        <f>+M$5*E1915</f>
        <v>361.05957674256854</v>
      </c>
      <c r="N1915" s="89">
        <f>+L1915+M1915</f>
        <v>1632.7634943367511</v>
      </c>
      <c r="O1915" s="89">
        <f>+O$5*E1915</f>
        <v>18052.978837128427</v>
      </c>
      <c r="P1915" s="72"/>
      <c r="Q1915" s="48"/>
      <c r="R1915" s="87">
        <v>431.88135299511998</v>
      </c>
      <c r="S1915" s="87">
        <v>100</v>
      </c>
      <c r="T1915" s="87">
        <v>1.1143231391907</v>
      </c>
      <c r="U1915" s="87">
        <v>1.7204248905182</v>
      </c>
      <c r="V1915" s="87">
        <v>1.5374159531278999</v>
      </c>
      <c r="W1915" s="87">
        <v>431.88135299548998</v>
      </c>
      <c r="Z1915" t="e">
        <v>#N/A</v>
      </c>
      <c r="AA1915" t="e">
        <v>#N/A</v>
      </c>
    </row>
    <row r="1916" spans="1:27">
      <c r="A1916" s="56" t="s">
        <v>57</v>
      </c>
      <c r="B1916" s="56" t="s">
        <v>8</v>
      </c>
      <c r="C1916" s="56">
        <v>9428447</v>
      </c>
      <c r="D1916" s="56"/>
      <c r="E1916" s="80">
        <f>+IF(F1916="x",1,0)+IF(G1916="x",0.25,0)+IF(H1916="x",1,0)+IF(I1916="x",0.3,0)+J1916+K1916</f>
        <v>1.0645794797495065</v>
      </c>
      <c r="F1916" s="80" t="s">
        <v>3212</v>
      </c>
      <c r="G1916" s="85"/>
      <c r="H1916" s="85"/>
      <c r="I1916" s="85"/>
      <c r="J1916" s="48"/>
      <c r="K1916" s="48">
        <v>6.4579479749506508E-2</v>
      </c>
      <c r="L1916" s="89">
        <f>+L$5*E1916</f>
        <v>1271.4617987020658</v>
      </c>
      <c r="M1916" s="89">
        <f>+M$5*E1916</f>
        <v>360.99083484164362</v>
      </c>
      <c r="N1916" s="89">
        <f>+L1916+M1916</f>
        <v>1632.4526335437095</v>
      </c>
      <c r="O1916" s="89">
        <f>+O$5*E1916</f>
        <v>18049.54174208218</v>
      </c>
      <c r="P1916" s="72"/>
      <c r="Q1916" s="48"/>
      <c r="R1916" s="87">
        <v>430.52986499670999</v>
      </c>
      <c r="S1916" s="87">
        <v>100</v>
      </c>
      <c r="T1916" s="87">
        <v>1.2411156892776001</v>
      </c>
      <c r="U1916" s="87">
        <v>1.6781607866287001</v>
      </c>
      <c r="V1916" s="87">
        <v>1.4929869956216</v>
      </c>
      <c r="W1916" s="87">
        <v>430.52986499508</v>
      </c>
      <c r="Z1916" t="e">
        <v>#N/A</v>
      </c>
      <c r="AA1916" t="e">
        <v>#N/A</v>
      </c>
    </row>
    <row r="1917" spans="1:27">
      <c r="A1917" s="56" t="s">
        <v>38</v>
      </c>
      <c r="B1917" s="56" t="s">
        <v>24</v>
      </c>
      <c r="C1917" s="56">
        <v>5443514</v>
      </c>
      <c r="D1917" s="56"/>
      <c r="E1917" s="80">
        <f>+IF(F1917="x",1,0)+IF(G1917="x",0.25,0)+IF(H1917="x",1,0)+IF(I1917="x",0.3,0)+J1917+K1917</f>
        <v>1.0628318145249369</v>
      </c>
      <c r="F1917" s="80" t="s">
        <v>3212</v>
      </c>
      <c r="G1917" s="85"/>
      <c r="H1917" s="85"/>
      <c r="I1917" s="85"/>
      <c r="J1917" s="48"/>
      <c r="K1917" s="48">
        <v>6.2831814524936996E-2</v>
      </c>
      <c r="L1917" s="89">
        <f>+L$5*E1917</f>
        <v>1269.3745054447477</v>
      </c>
      <c r="M1917" s="89">
        <f>+M$5*E1917</f>
        <v>360.39821480674539</v>
      </c>
      <c r="N1917" s="89">
        <f>+L1917+M1917</f>
        <v>1629.772720251493</v>
      </c>
      <c r="O1917" s="89">
        <f>+O$5*E1917</f>
        <v>18019.910740337269</v>
      </c>
      <c r="P1917" s="72"/>
      <c r="Q1917" s="48"/>
      <c r="R1917" s="87">
        <v>418.87876349957997</v>
      </c>
      <c r="S1917" s="87">
        <v>100</v>
      </c>
      <c r="T1917" s="87">
        <v>0.14024974405766</v>
      </c>
      <c r="U1917" s="87">
        <v>0.43210378289223</v>
      </c>
      <c r="V1917" s="87">
        <v>0.25622097471435001</v>
      </c>
      <c r="W1917" s="87">
        <v>418.87876349874</v>
      </c>
      <c r="Z1917" t="e">
        <v>#N/A</v>
      </c>
      <c r="AA1917" t="e">
        <v>#N/A</v>
      </c>
    </row>
    <row r="1918" spans="1:27">
      <c r="A1918" s="56" t="s">
        <v>33</v>
      </c>
      <c r="B1918" s="56" t="s">
        <v>24</v>
      </c>
      <c r="C1918" s="56">
        <v>5443509</v>
      </c>
      <c r="D1918" s="56"/>
      <c r="E1918" s="80">
        <f>+IF(F1918="x",1,0)+IF(G1918="x",0.25,0)+IF(H1918="x",1,0)+IF(I1918="x",0.3,0)+J1918+K1918</f>
        <v>1.0529126667340241</v>
      </c>
      <c r="F1918" s="80" t="s">
        <v>3212</v>
      </c>
      <c r="G1918" s="85"/>
      <c r="H1918" s="85"/>
      <c r="I1918" s="85"/>
      <c r="J1918" s="48"/>
      <c r="K1918" s="48">
        <v>5.2912666734023991E-2</v>
      </c>
      <c r="L1918" s="89">
        <f>+L$5*E1918</f>
        <v>1257.5277455440278</v>
      </c>
      <c r="M1918" s="89">
        <f>+M$5*E1918</f>
        <v>357.03470695216811</v>
      </c>
      <c r="N1918" s="89">
        <f>+L1918+M1918</f>
        <v>1614.5624524961959</v>
      </c>
      <c r="O1918" s="89">
        <f>+O$5*E1918</f>
        <v>17851.735347608406</v>
      </c>
      <c r="P1918" s="72"/>
      <c r="Q1918" s="48"/>
      <c r="R1918" s="87">
        <v>1206.6219875085001</v>
      </c>
      <c r="S1918" s="87">
        <v>29.2346</v>
      </c>
      <c r="T1918" s="87">
        <v>0.31109368801116999</v>
      </c>
      <c r="U1918" s="87">
        <v>0.80165243148804</v>
      </c>
      <c r="V1918" s="87">
        <v>0.57834527218664</v>
      </c>
      <c r="W1918" s="87">
        <v>352.75089599849002</v>
      </c>
      <c r="Z1918" t="e">
        <v>#N/A</v>
      </c>
      <c r="AA1918" t="e">
        <v>#N/A</v>
      </c>
    </row>
    <row r="1919" spans="1:27">
      <c r="A1919" s="56" t="s">
        <v>35</v>
      </c>
      <c r="B1919" s="56" t="s">
        <v>8</v>
      </c>
      <c r="C1919" s="56">
        <v>5444915</v>
      </c>
      <c r="D1919" s="56"/>
      <c r="E1919" s="80">
        <f>+IF(F1919="x",1,0)+IF(G1919="x",0.25,0)+IF(H1919="x",1,0)+IF(I1919="x",0.3,0)+J1919+K1919</f>
        <v>1.051673519424988</v>
      </c>
      <c r="F1919" s="80" t="s">
        <v>3212</v>
      </c>
      <c r="G1919" s="85"/>
      <c r="H1919" s="85"/>
      <c r="I1919" s="85"/>
      <c r="J1919" s="48"/>
      <c r="K1919" s="48">
        <v>5.167351942498799E-2</v>
      </c>
      <c r="L1919" s="89">
        <f>+L$5*E1919</f>
        <v>1256.0477917252913</v>
      </c>
      <c r="M1919" s="89">
        <f>+M$5*E1919</f>
        <v>356.61452148918511</v>
      </c>
      <c r="N1919" s="89">
        <f>+L1919+M1919</f>
        <v>1612.6623132144764</v>
      </c>
      <c r="O1919" s="89">
        <f>+O$5*E1919</f>
        <v>17830.726074459257</v>
      </c>
      <c r="P1919" s="72"/>
      <c r="Q1919" s="48"/>
      <c r="R1919" s="87">
        <v>344.49012949991999</v>
      </c>
      <c r="S1919" s="87">
        <v>100</v>
      </c>
      <c r="T1919" s="87">
        <v>1.1995874643326001</v>
      </c>
      <c r="U1919" s="87">
        <v>1.5388572216034</v>
      </c>
      <c r="V1919" s="87">
        <v>1.3912244920731001</v>
      </c>
      <c r="W1919" s="87">
        <v>344.49012950141997</v>
      </c>
      <c r="Z1919" t="e">
        <v>#N/A</v>
      </c>
      <c r="AA1919" t="e">
        <v>#N/A</v>
      </c>
    </row>
    <row r="1920" spans="1:27">
      <c r="A1920" s="56" t="s">
        <v>14</v>
      </c>
      <c r="B1920" s="56" t="s">
        <v>24</v>
      </c>
      <c r="C1920" s="56">
        <v>5443496</v>
      </c>
      <c r="D1920" s="56"/>
      <c r="E1920" s="80">
        <f>+IF(F1920="x",1,0)+IF(G1920="x",0.25,0)+IF(H1920="x",1,0)+IF(I1920="x",0.3,0)+J1920+K1920</f>
        <v>1.0500681055748859</v>
      </c>
      <c r="F1920" s="80" t="s">
        <v>3212</v>
      </c>
      <c r="G1920" s="85"/>
      <c r="H1920" s="85"/>
      <c r="I1920" s="85"/>
      <c r="J1920" s="48"/>
      <c r="K1920" s="48">
        <v>5.0068105574886002E-2</v>
      </c>
      <c r="L1920" s="89">
        <f>+L$5*E1920</f>
        <v>1254.1303938979424</v>
      </c>
      <c r="M1920" s="89">
        <f>+M$5*E1920</f>
        <v>356.07013781747372</v>
      </c>
      <c r="N1920" s="89">
        <f>+L1920+M1920</f>
        <v>1610.2005317154162</v>
      </c>
      <c r="O1920" s="89">
        <f>+O$5*E1920</f>
        <v>17803.506890873687</v>
      </c>
      <c r="P1920" s="72"/>
      <c r="Q1920" s="48"/>
      <c r="R1920" s="87">
        <v>333.78737049924001</v>
      </c>
      <c r="S1920" s="87">
        <v>100</v>
      </c>
      <c r="T1920" s="87">
        <v>0.55227279663086004</v>
      </c>
      <c r="U1920" s="87">
        <v>0.73499697446822998</v>
      </c>
      <c r="V1920" s="87">
        <v>0.68040486245319998</v>
      </c>
      <c r="W1920" s="87">
        <v>333.78737049917999</v>
      </c>
      <c r="Z1920" t="e">
        <v>#N/A</v>
      </c>
      <c r="AA1920" t="e">
        <v>#N/A</v>
      </c>
    </row>
    <row r="1921" spans="1:27">
      <c r="A1921" s="56" t="s">
        <v>17</v>
      </c>
      <c r="B1921" s="56" t="s">
        <v>24</v>
      </c>
      <c r="C1921" s="56">
        <v>5443492</v>
      </c>
      <c r="D1921" s="56"/>
      <c r="E1921" s="80">
        <f>+IF(F1921="x",1,0)+IF(G1921="x",0.25,0)+IF(H1921="x",1,0)+IF(I1921="x",0.3,0)+J1921+K1921</f>
        <v>1.0371171337748319</v>
      </c>
      <c r="F1921" s="80" t="s">
        <v>3212</v>
      </c>
      <c r="G1921" s="85"/>
      <c r="H1921" s="85"/>
      <c r="I1921" s="85"/>
      <c r="J1921" s="48"/>
      <c r="K1921" s="48">
        <v>3.7117133774832001E-2</v>
      </c>
      <c r="L1921" s="89">
        <f>+L$5*E1921</f>
        <v>1238.6626282561408</v>
      </c>
      <c r="M1921" s="89">
        <f>+M$5*E1921</f>
        <v>351.67856141473095</v>
      </c>
      <c r="N1921" s="89">
        <f>+L1921+M1921</f>
        <v>1590.3411896708717</v>
      </c>
      <c r="O1921" s="89">
        <f>+O$5*E1921</f>
        <v>17583.928070736547</v>
      </c>
      <c r="P1921" s="72"/>
      <c r="Q1921" s="48"/>
      <c r="R1921" s="87">
        <v>247.44755849888</v>
      </c>
      <c r="S1921" s="87">
        <v>100</v>
      </c>
      <c r="T1921" s="87">
        <v>0.53135097026824996</v>
      </c>
      <c r="U1921" s="87">
        <v>0.69641256332396995</v>
      </c>
      <c r="V1921" s="87">
        <v>0.62840925508670997</v>
      </c>
      <c r="W1921" s="87">
        <v>247.44755849852001</v>
      </c>
      <c r="Z1921" t="e">
        <v>#N/A</v>
      </c>
      <c r="AA1921" t="e">
        <v>#N/A</v>
      </c>
    </row>
    <row r="1922" spans="1:27">
      <c r="A1922" s="56" t="s">
        <v>12</v>
      </c>
      <c r="B1922" s="56" t="s">
        <v>24</v>
      </c>
      <c r="C1922" s="56">
        <v>5443495</v>
      </c>
      <c r="D1922" s="56"/>
      <c r="E1922" s="80">
        <f>+IF(F1922="x",1,0)+IF(G1922="x",0.25,0)+IF(H1922="x",1,0)+IF(I1922="x",0.3,0)+J1922+K1922</f>
        <v>1.0290927842184749</v>
      </c>
      <c r="F1922" s="80" t="s">
        <v>3212</v>
      </c>
      <c r="G1922" s="85"/>
      <c r="H1922" s="85"/>
      <c r="I1922" s="85"/>
      <c r="J1922" s="48"/>
      <c r="K1922" s="48">
        <v>2.9092784218475009E-2</v>
      </c>
      <c r="L1922" s="89">
        <f>+L$5*E1922</f>
        <v>1229.0788873383274</v>
      </c>
      <c r="M1922" s="89">
        <f>+M$5*E1922</f>
        <v>348.957565283853</v>
      </c>
      <c r="N1922" s="89">
        <f>+L1922+M1922</f>
        <v>1578.0364526221804</v>
      </c>
      <c r="O1922" s="89">
        <f>+O$5*E1922</f>
        <v>17447.878264192652</v>
      </c>
      <c r="P1922" s="127"/>
      <c r="Q1922" s="48"/>
      <c r="R1922" s="87">
        <v>300.6218444932</v>
      </c>
      <c r="S1922" s="87">
        <v>64.516900000000007</v>
      </c>
      <c r="T1922" s="87">
        <v>5.9506263583899002E-2</v>
      </c>
      <c r="U1922" s="87">
        <v>1.0822570323944001</v>
      </c>
      <c r="V1922" s="87">
        <v>0.78267714901283003</v>
      </c>
      <c r="W1922" s="87">
        <v>193.95180460601</v>
      </c>
      <c r="Z1922" t="e">
        <v>#N/A</v>
      </c>
      <c r="AA1922" t="e">
        <v>#N/A</v>
      </c>
    </row>
    <row r="1923" spans="1:27">
      <c r="A1923" s="56" t="s">
        <v>22</v>
      </c>
      <c r="B1923" s="56" t="s">
        <v>15</v>
      </c>
      <c r="C1923" s="56">
        <v>100017434</v>
      </c>
      <c r="D1923" s="56"/>
      <c r="E1923" s="80">
        <f>+IF(F1923="x",1,0)+IF(G1923="x",0.25,0)+IF(H1923="x",1,0)+IF(I1923="x",0.3,0)+J1923+K1923</f>
        <v>1.027265286549313</v>
      </c>
      <c r="F1923" s="80" t="s">
        <v>3212</v>
      </c>
      <c r="G1923" s="85"/>
      <c r="H1923" s="85"/>
      <c r="I1923" s="85"/>
      <c r="J1923" s="48"/>
      <c r="K1923" s="48">
        <v>2.7265286549313004E-2</v>
      </c>
      <c r="L1923" s="89">
        <f>+L$5*E1923</f>
        <v>1226.8962476033373</v>
      </c>
      <c r="M1923" s="89">
        <f>+M$5*E1923</f>
        <v>348.33787467191564</v>
      </c>
      <c r="N1923" s="89">
        <f>+L1923+M1923</f>
        <v>1575.234122275253</v>
      </c>
      <c r="O1923" s="89">
        <f>+O$5*E1923</f>
        <v>17416.893733595782</v>
      </c>
      <c r="P1923" s="72"/>
      <c r="Q1923" s="48"/>
      <c r="R1923" s="87">
        <v>181.76857699542001</v>
      </c>
      <c r="S1923" s="87">
        <v>100</v>
      </c>
      <c r="T1923" s="87">
        <v>1.9317457675934</v>
      </c>
      <c r="U1923" s="87">
        <v>2.1501107215881001</v>
      </c>
      <c r="V1923" s="87">
        <v>2.0471174537319001</v>
      </c>
      <c r="W1923" s="87">
        <v>181.76857699497</v>
      </c>
      <c r="Z1923" t="e">
        <v>#N/A</v>
      </c>
      <c r="AA1923" t="e">
        <v>#N/A</v>
      </c>
    </row>
    <row r="1924" spans="1:27">
      <c r="A1924" s="56" t="s">
        <v>26</v>
      </c>
      <c r="B1924" s="56" t="s">
        <v>8</v>
      </c>
      <c r="C1924" s="56">
        <v>5444906</v>
      </c>
      <c r="D1924" s="56"/>
      <c r="E1924" s="80">
        <f>+IF(F1924="x",1,0)+IF(G1924="x",0.25,0)+IF(H1924="x",1,0)+IF(I1924="x",0.3,0)+J1924+K1924</f>
        <v>1.0267750068992818</v>
      </c>
      <c r="F1924" s="80" t="s">
        <v>3212</v>
      </c>
      <c r="G1924" s="85"/>
      <c r="H1924" s="85"/>
      <c r="I1924" s="85"/>
      <c r="J1924" s="48"/>
      <c r="K1924" s="48">
        <v>2.6775006899281736E-2</v>
      </c>
      <c r="L1924" s="89">
        <f>+L$5*E1924</f>
        <v>1226.3106907167416</v>
      </c>
      <c r="M1924" s="89">
        <f>+M$5*E1924</f>
        <v>348.17162455763366</v>
      </c>
      <c r="N1924" s="89">
        <f>+L1924+M1924</f>
        <v>1574.4823152743752</v>
      </c>
      <c r="O1924" s="89">
        <f>+O$5*E1924</f>
        <v>17408.581227881681</v>
      </c>
      <c r="P1924" s="72"/>
      <c r="Q1924" s="48"/>
      <c r="R1924" s="87">
        <v>4570.8298165321003</v>
      </c>
      <c r="S1924" s="87">
        <v>3.9051999999999998</v>
      </c>
      <c r="T1924" s="87">
        <v>4.5733612030744997E-2</v>
      </c>
      <c r="U1924" s="87">
        <v>0.23623776435852001</v>
      </c>
      <c r="V1924" s="87">
        <v>0.12863324910907001</v>
      </c>
      <c r="W1924" s="87">
        <v>178.50111887927</v>
      </c>
      <c r="Z1924" t="e">
        <v>#N/A</v>
      </c>
      <c r="AA1924" t="e">
        <v>#N/A</v>
      </c>
    </row>
    <row r="1925" spans="1:27">
      <c r="A1925" s="56" t="s">
        <v>36</v>
      </c>
      <c r="B1925" s="56" t="s">
        <v>8</v>
      </c>
      <c r="C1925" s="56">
        <v>5444916</v>
      </c>
      <c r="D1925" s="56"/>
      <c r="E1925" s="80">
        <f>+IF(F1925="x",1,0)+IF(G1925="x",0.25,0)+IF(H1925="x",1,0)+IF(I1925="x",0.3,0)+J1925+K1925</f>
        <v>1.0265157788040453</v>
      </c>
      <c r="F1925" s="80" t="s">
        <v>3212</v>
      </c>
      <c r="G1925" s="85"/>
      <c r="H1925" s="85"/>
      <c r="I1925" s="85"/>
      <c r="J1925" s="48"/>
      <c r="K1925" s="48">
        <v>2.6515778804045338E-2</v>
      </c>
      <c r="L1925" s="89">
        <f>+L$5*E1925</f>
        <v>1226.0010861954136</v>
      </c>
      <c r="M1925" s="89">
        <f>+M$5*E1925</f>
        <v>348.08372227481317</v>
      </c>
      <c r="N1925" s="89">
        <f>+L1925+M1925</f>
        <v>1574.0848084702268</v>
      </c>
      <c r="O1925" s="89">
        <f>+O$5*E1925</f>
        <v>17404.186113740656</v>
      </c>
      <c r="P1925" s="72"/>
      <c r="Q1925" s="48"/>
      <c r="R1925" s="87">
        <v>1636.9735124935</v>
      </c>
      <c r="S1925" s="87">
        <v>10.7987</v>
      </c>
      <c r="T1925" s="87">
        <v>1.8503714352846E-2</v>
      </c>
      <c r="U1925" s="87">
        <v>0.21994188427924999</v>
      </c>
      <c r="V1925" s="87">
        <v>9.4192385643957002E-2</v>
      </c>
      <c r="W1925" s="87">
        <v>176.77146908853001</v>
      </c>
      <c r="Z1925" t="e">
        <v>#N/A</v>
      </c>
      <c r="AA1925" t="e">
        <v>#N/A</v>
      </c>
    </row>
    <row r="1926" spans="1:27">
      <c r="A1926" s="56" t="s">
        <v>11</v>
      </c>
      <c r="B1926" s="56" t="s">
        <v>24</v>
      </c>
      <c r="C1926" s="56">
        <v>5443491</v>
      </c>
      <c r="D1926" s="56"/>
      <c r="E1926" s="80">
        <f>+IF(F1926="x",1,0)+IF(G1926="x",0.25,0)+IF(H1926="x",1,0)+IF(I1926="x",0.3,0)+J1926+K1926</f>
        <v>1.0249965899511353</v>
      </c>
      <c r="F1926" s="80" t="s">
        <v>3212</v>
      </c>
      <c r="G1926" s="85"/>
      <c r="H1926" s="85"/>
      <c r="I1926" s="85"/>
      <c r="J1926" s="48"/>
      <c r="K1926" s="48">
        <v>2.4996589951135399E-2</v>
      </c>
      <c r="L1926" s="89">
        <f>+L$5*E1926</f>
        <v>1224.1866696786276</v>
      </c>
      <c r="M1926" s="89">
        <f>+M$5*E1926</f>
        <v>347.56857684628852</v>
      </c>
      <c r="N1926" s="89">
        <f>+L1926+M1926</f>
        <v>1571.7552465249162</v>
      </c>
      <c r="O1926" s="89">
        <f>+O$5*E1926</f>
        <v>17378.428842314424</v>
      </c>
      <c r="P1926" s="72"/>
      <c r="Q1926" s="48"/>
      <c r="R1926" s="87">
        <v>247.15781598504</v>
      </c>
      <c r="S1926" s="87">
        <v>67.424099999999996</v>
      </c>
      <c r="T1926" s="87">
        <v>1.5875346958637002E-2</v>
      </c>
      <c r="U1926" s="87">
        <v>0.33432847261429</v>
      </c>
      <c r="V1926" s="87">
        <v>0.13476109381435999</v>
      </c>
      <c r="W1926" s="87">
        <v>166.64391942515999</v>
      </c>
      <c r="Z1926" t="e">
        <v>#N/A</v>
      </c>
      <c r="AA1926" t="e">
        <v>#N/A</v>
      </c>
    </row>
    <row r="1927" spans="1:27">
      <c r="A1927" s="56" t="s">
        <v>19</v>
      </c>
      <c r="B1927" s="56" t="s">
        <v>8</v>
      </c>
      <c r="C1927" s="56">
        <v>5444898</v>
      </c>
      <c r="D1927" s="56"/>
      <c r="E1927" s="80">
        <f>+IF(F1927="x",1,0)+IF(G1927="x",0.25,0)+IF(H1927="x",1,0)+IF(I1927="x",0.3,0)+J1927+K1927</f>
        <v>1.0172185380256538</v>
      </c>
      <c r="F1927" s="80" t="s">
        <v>3212</v>
      </c>
      <c r="G1927" s="85"/>
      <c r="H1927" s="85"/>
      <c r="I1927" s="85"/>
      <c r="J1927" s="48"/>
      <c r="K1927" s="48">
        <v>1.7218538025653759E-2</v>
      </c>
      <c r="L1927" s="89">
        <f>+L$5*E1927</f>
        <v>1214.8970900091999</v>
      </c>
      <c r="M1927" s="89">
        <f>+M$5*E1927</f>
        <v>344.93109837574548</v>
      </c>
      <c r="N1927" s="89">
        <f>+L1927+M1927</f>
        <v>1559.8281883849454</v>
      </c>
      <c r="O1927" s="89">
        <f>+O$5*E1927</f>
        <v>17246.554918787275</v>
      </c>
      <c r="P1927" s="72"/>
      <c r="Q1927" s="48"/>
      <c r="R1927" s="87">
        <v>375.52548099267</v>
      </c>
      <c r="S1927" s="87">
        <v>30.567900000000002</v>
      </c>
      <c r="T1927" s="87">
        <v>9.8826661705971007E-3</v>
      </c>
      <c r="U1927" s="87">
        <v>5.3303316235541999E-2</v>
      </c>
      <c r="V1927" s="87">
        <v>4.5022520152005002E-2</v>
      </c>
      <c r="W1927" s="87">
        <v>114.79036584723001</v>
      </c>
      <c r="Z1927" t="e">
        <v>#N/A</v>
      </c>
      <c r="AA1927" t="e">
        <v>#N/A</v>
      </c>
    </row>
    <row r="1928" spans="1:27">
      <c r="A1928" s="56" t="s">
        <v>10</v>
      </c>
      <c r="B1928" s="56" t="s">
        <v>24</v>
      </c>
      <c r="C1928" s="56">
        <v>5443490</v>
      </c>
      <c r="D1928" s="56"/>
      <c r="E1928" s="80">
        <f>+IF(F1928="x",1,0)+IF(G1928="x",0.25,0)+IF(H1928="x",1,0)+IF(I1928="x",0.3,0)+J1928+K1928</f>
        <v>1.0094279886239939</v>
      </c>
      <c r="F1928" s="80" t="s">
        <v>3212</v>
      </c>
      <c r="G1928" s="85"/>
      <c r="H1928" s="85"/>
      <c r="I1928" s="85"/>
      <c r="J1928" s="48"/>
      <c r="K1928" s="48">
        <v>9.4279886239939485E-3</v>
      </c>
      <c r="L1928" s="89">
        <f>+L$5*E1928</f>
        <v>1205.5925841986591</v>
      </c>
      <c r="M1928" s="89">
        <f>+M$5*E1928</f>
        <v>342.28938210572869</v>
      </c>
      <c r="N1928" s="89">
        <f>+L1928+M1928</f>
        <v>1547.8819663043878</v>
      </c>
      <c r="O1928" s="89">
        <f>+O$5*E1928</f>
        <v>17114.469105286433</v>
      </c>
      <c r="P1928" s="72"/>
      <c r="Q1928" s="48"/>
      <c r="R1928" s="87">
        <v>603.96334601696003</v>
      </c>
      <c r="S1928" s="87">
        <v>10.4068</v>
      </c>
      <c r="T1928" s="87">
        <v>5.3093045949936003E-2</v>
      </c>
      <c r="U1928" s="87">
        <v>0.1411959528923</v>
      </c>
      <c r="V1928" s="87">
        <v>0.1003272167661</v>
      </c>
      <c r="W1928" s="87">
        <v>62.853165348796999</v>
      </c>
      <c r="Z1928" t="e">
        <v>#N/A</v>
      </c>
      <c r="AA1928" t="e">
        <v>#N/A</v>
      </c>
    </row>
    <row r="1929" spans="1:27">
      <c r="A1929" s="56" t="s">
        <v>59</v>
      </c>
      <c r="B1929" s="56" t="s">
        <v>8</v>
      </c>
      <c r="C1929" s="56">
        <v>9428450</v>
      </c>
      <c r="D1929" s="56"/>
      <c r="E1929" s="80">
        <f>+IF(F1929="x",1,0)+IF(G1929="x",0.25,0)+IF(H1929="x",1,0)+IF(I1929="x",0.3,0)+J1929+K1929</f>
        <v>1.0036651256767566</v>
      </c>
      <c r="F1929" s="80" t="s">
        <v>3212</v>
      </c>
      <c r="G1929" s="85"/>
      <c r="H1929" s="85"/>
      <c r="I1929" s="85"/>
      <c r="J1929" s="48"/>
      <c r="K1929" s="48">
        <v>3.6651256767566498E-3</v>
      </c>
      <c r="L1929" s="89">
        <f>+L$5*E1929</f>
        <v>1198.7098100817921</v>
      </c>
      <c r="M1929" s="89">
        <f>+M$5*E1929</f>
        <v>340.33523894782127</v>
      </c>
      <c r="N1929" s="89">
        <f>+L1929+M1929</f>
        <v>1539.0450490296134</v>
      </c>
      <c r="O1929" s="89">
        <f>+O$5*E1929</f>
        <v>17016.761947391064</v>
      </c>
      <c r="P1929" s="72"/>
      <c r="Q1929" s="48"/>
      <c r="R1929" s="87">
        <v>252.12480449865001</v>
      </c>
      <c r="S1929" s="87">
        <v>9.6913</v>
      </c>
      <c r="T1929" s="87">
        <v>5.2251968532801001E-2</v>
      </c>
      <c r="U1929" s="87">
        <v>9.8090715706348003E-2</v>
      </c>
      <c r="V1929" s="87">
        <v>7.2971599033246001E-2</v>
      </c>
      <c r="W1929" s="87">
        <v>24.434050244304999</v>
      </c>
      <c r="Z1929" t="e">
        <v>#N/A</v>
      </c>
      <c r="AA1929" t="e">
        <v>#N/A</v>
      </c>
    </row>
    <row r="1930" spans="1:27">
      <c r="A1930" s="61" t="s">
        <v>16</v>
      </c>
      <c r="B1930" s="61" t="s">
        <v>24</v>
      </c>
      <c r="C1930" s="61">
        <v>5443489</v>
      </c>
      <c r="D1930" s="61"/>
      <c r="E1930" s="80">
        <f>+IF(F1930="x",1,0)+IF(G1930="x",0.25,0)+IF(H1930="x",1,0)+IF(I1930="x",0.3,0)</f>
        <v>1</v>
      </c>
      <c r="F1930" s="80" t="s">
        <v>3212</v>
      </c>
      <c r="G1930" s="85"/>
      <c r="H1930" s="85"/>
      <c r="I1930" s="85"/>
      <c r="J1930" s="48"/>
      <c r="K1930" s="48" t="s">
        <v>3213</v>
      </c>
      <c r="L1930" s="89">
        <f>+L$5*E1930</f>
        <v>1194.3324316200781</v>
      </c>
      <c r="M1930" s="89">
        <f>+M$5*E1930</f>
        <v>339.09242260294559</v>
      </c>
      <c r="N1930" s="89">
        <f>+L1930+M1930</f>
        <v>1533.4248542230237</v>
      </c>
      <c r="O1930" s="89">
        <f>+O$5*E1930</f>
        <v>16954.621130147279</v>
      </c>
      <c r="P1930" s="72"/>
      <c r="Q1930" s="48"/>
      <c r="R1930" s="87">
        <v>628.09501649228002</v>
      </c>
      <c r="S1930" s="87">
        <v>0</v>
      </c>
      <c r="T1930" s="87">
        <v>0</v>
      </c>
      <c r="U1930" s="87">
        <v>0</v>
      </c>
      <c r="V1930" s="87">
        <v>0</v>
      </c>
      <c r="W1930" s="87">
        <v>0</v>
      </c>
      <c r="Z1930" t="e">
        <v>#N/A</v>
      </c>
      <c r="AA1930" t="e">
        <v>#N/A</v>
      </c>
    </row>
    <row r="1931" spans="1:27">
      <c r="A1931" s="61" t="s">
        <v>23</v>
      </c>
      <c r="B1931" s="61" t="s">
        <v>24</v>
      </c>
      <c r="C1931" s="61">
        <v>5443500</v>
      </c>
      <c r="D1931" s="61"/>
      <c r="E1931" s="80">
        <f>+IF(F1931="x",1,0)+IF(G1931="x",0.25,0)+IF(H1931="x",1,0)+IF(I1931="x",0.3,0)</f>
        <v>1</v>
      </c>
      <c r="F1931" s="80" t="s">
        <v>3212</v>
      </c>
      <c r="G1931" s="85"/>
      <c r="H1931" s="85"/>
      <c r="I1931" s="85"/>
      <c r="J1931" s="48"/>
      <c r="K1931" s="48" t="s">
        <v>3213</v>
      </c>
      <c r="L1931" s="89">
        <f>+L$5*E1931</f>
        <v>1194.3324316200781</v>
      </c>
      <c r="M1931" s="89">
        <f>+M$5*E1931</f>
        <v>339.09242260294559</v>
      </c>
      <c r="N1931" s="89">
        <f>+L1931+M1931</f>
        <v>1533.4248542230237</v>
      </c>
      <c r="O1931" s="89">
        <f>+O$5*E1931</f>
        <v>16954.621130147279</v>
      </c>
      <c r="P1931" s="72"/>
      <c r="Q1931" s="48"/>
      <c r="R1931" s="87">
        <v>1257.7224969988999</v>
      </c>
      <c r="S1931" s="87">
        <v>0</v>
      </c>
      <c r="T1931" s="87">
        <v>0</v>
      </c>
      <c r="U1931" s="87">
        <v>0</v>
      </c>
      <c r="V1931" s="87">
        <v>0</v>
      </c>
      <c r="W1931" s="87">
        <v>0</v>
      </c>
      <c r="Z1931" t="e">
        <v>#N/A</v>
      </c>
      <c r="AA1931" t="e">
        <v>#N/A</v>
      </c>
    </row>
    <row r="1932" spans="1:27">
      <c r="A1932" s="61" t="s">
        <v>25</v>
      </c>
      <c r="B1932" s="61" t="s">
        <v>24</v>
      </c>
      <c r="C1932" s="61">
        <v>5443501</v>
      </c>
      <c r="D1932" s="61"/>
      <c r="E1932" s="80">
        <f>+IF(F1932="x",1,0)+IF(G1932="x",0.25,0)+IF(H1932="x",1,0)+IF(I1932="x",0.3,0)</f>
        <v>1</v>
      </c>
      <c r="F1932" s="80" t="s">
        <v>3212</v>
      </c>
      <c r="G1932" s="85"/>
      <c r="H1932" s="85"/>
      <c r="I1932" s="85"/>
      <c r="J1932" s="48"/>
      <c r="K1932" s="48" t="s">
        <v>3213</v>
      </c>
      <c r="L1932" s="89">
        <f>+L$5*E1932</f>
        <v>1194.3324316200781</v>
      </c>
      <c r="M1932" s="89">
        <f>+M$5*E1932</f>
        <v>339.09242260294559</v>
      </c>
      <c r="N1932" s="89">
        <f>+L1932+M1932</f>
        <v>1533.4248542230237</v>
      </c>
      <c r="O1932" s="89">
        <f>+O$5*E1932</f>
        <v>16954.621130147279</v>
      </c>
      <c r="P1932" s="72"/>
      <c r="Q1932" s="48"/>
      <c r="R1932" s="87">
        <v>996.45951704199001</v>
      </c>
      <c r="S1932" s="87">
        <v>0</v>
      </c>
      <c r="T1932" s="87">
        <v>0</v>
      </c>
      <c r="U1932" s="87">
        <v>0</v>
      </c>
      <c r="V1932" s="87">
        <v>0</v>
      </c>
      <c r="W1932" s="87">
        <v>0</v>
      </c>
      <c r="Z1932" t="e">
        <v>#N/A</v>
      </c>
      <c r="AA1932" t="e">
        <v>#N/A</v>
      </c>
    </row>
    <row r="1933" spans="1:27">
      <c r="A1933" s="61" t="s">
        <v>28</v>
      </c>
      <c r="B1933" s="61" t="s">
        <v>24</v>
      </c>
      <c r="C1933" s="61">
        <v>5443504</v>
      </c>
      <c r="D1933" s="61"/>
      <c r="E1933" s="80">
        <f>+IF(F1933="x",1,0)+IF(G1933="x",0.25,0)+IF(H1933="x",1,0)+IF(I1933="x",0.3,0)</f>
        <v>1</v>
      </c>
      <c r="F1933" s="80" t="s">
        <v>3212</v>
      </c>
      <c r="G1933" s="85"/>
      <c r="H1933" s="85"/>
      <c r="I1933" s="85"/>
      <c r="J1933" s="48"/>
      <c r="K1933" s="48" t="s">
        <v>3213</v>
      </c>
      <c r="L1933" s="89">
        <f>+L$5*E1933</f>
        <v>1194.3324316200781</v>
      </c>
      <c r="M1933" s="89">
        <f>+M$5*E1933</f>
        <v>339.09242260294559</v>
      </c>
      <c r="N1933" s="89">
        <f>+L1933+M1933</f>
        <v>1533.4248542230237</v>
      </c>
      <c r="O1933" s="89">
        <f>+O$5*E1933</f>
        <v>16954.621130147279</v>
      </c>
      <c r="P1933" s="72"/>
      <c r="Q1933" s="48"/>
      <c r="R1933" s="87">
        <v>1803.2695159991999</v>
      </c>
      <c r="S1933" s="87">
        <v>0</v>
      </c>
      <c r="T1933" s="87">
        <v>0</v>
      </c>
      <c r="U1933" s="87">
        <v>0</v>
      </c>
      <c r="V1933" s="87">
        <v>0</v>
      </c>
      <c r="W1933" s="87">
        <v>0</v>
      </c>
      <c r="Z1933" t="e">
        <v>#N/A</v>
      </c>
      <c r="AA1933" t="e">
        <v>#N/A</v>
      </c>
    </row>
    <row r="1934" spans="1:27">
      <c r="A1934" s="61" t="s">
        <v>29</v>
      </c>
      <c r="B1934" s="61" t="s">
        <v>24</v>
      </c>
      <c r="C1934" s="61">
        <v>5443505</v>
      </c>
      <c r="D1934" s="61"/>
      <c r="E1934" s="80">
        <f>+IF(F1934="x",1,0)+IF(G1934="x",0.25,0)+IF(H1934="x",1,0)+IF(I1934="x",0.3,0)</f>
        <v>1</v>
      </c>
      <c r="F1934" s="80" t="s">
        <v>3212</v>
      </c>
      <c r="G1934" s="85"/>
      <c r="H1934" s="85"/>
      <c r="I1934" s="85"/>
      <c r="J1934" s="48"/>
      <c r="K1934" s="48" t="s">
        <v>3213</v>
      </c>
      <c r="L1934" s="89">
        <f>+L$5*E1934</f>
        <v>1194.3324316200781</v>
      </c>
      <c r="M1934" s="89">
        <f>+M$5*E1934</f>
        <v>339.09242260294559</v>
      </c>
      <c r="N1934" s="89">
        <f>+L1934+M1934</f>
        <v>1533.4248542230237</v>
      </c>
      <c r="O1934" s="89">
        <f>+O$5*E1934</f>
        <v>16954.621130147279</v>
      </c>
      <c r="P1934" s="72"/>
      <c r="Q1934" s="48"/>
      <c r="R1934" s="87">
        <v>435.57148100808001</v>
      </c>
      <c r="S1934" s="87">
        <v>0</v>
      </c>
      <c r="T1934" s="87">
        <v>0</v>
      </c>
      <c r="U1934" s="87">
        <v>0</v>
      </c>
      <c r="V1934" s="87">
        <v>0</v>
      </c>
      <c r="W1934" s="87">
        <v>0</v>
      </c>
      <c r="Z1934" t="e">
        <v>#N/A</v>
      </c>
      <c r="AA1934" t="e">
        <v>#N/A</v>
      </c>
    </row>
    <row r="1935" spans="1:27">
      <c r="A1935" s="61" t="s">
        <v>31</v>
      </c>
      <c r="B1935" s="61" t="s">
        <v>24</v>
      </c>
      <c r="C1935" s="61">
        <v>5443507</v>
      </c>
      <c r="D1935" s="61"/>
      <c r="E1935" s="80">
        <f>+IF(F1935="x",1,0)+IF(G1935="x",0.25,0)+IF(H1935="x",1,0)+IF(I1935="x",0.3,0)</f>
        <v>1</v>
      </c>
      <c r="F1935" s="80" t="s">
        <v>3212</v>
      </c>
      <c r="G1935" s="85"/>
      <c r="H1935" s="85"/>
      <c r="I1935" s="85"/>
      <c r="J1935" s="48"/>
      <c r="K1935" s="48" t="s">
        <v>3213</v>
      </c>
      <c r="L1935" s="89">
        <f>+L$5*E1935</f>
        <v>1194.3324316200781</v>
      </c>
      <c r="M1935" s="89">
        <f>+M$5*E1935</f>
        <v>339.09242260294559</v>
      </c>
      <c r="N1935" s="89">
        <f>+L1935+M1935</f>
        <v>1533.4248542230237</v>
      </c>
      <c r="O1935" s="89">
        <f>+O$5*E1935</f>
        <v>16954.621130147279</v>
      </c>
      <c r="P1935" s="72"/>
      <c r="Q1935" s="48"/>
      <c r="R1935" s="87">
        <v>1421.8864164996</v>
      </c>
      <c r="S1935" s="87">
        <v>0</v>
      </c>
      <c r="T1935" s="87">
        <v>0</v>
      </c>
      <c r="U1935" s="87">
        <v>0</v>
      </c>
      <c r="V1935" s="87">
        <v>0</v>
      </c>
      <c r="W1935" s="87">
        <v>0</v>
      </c>
      <c r="Z1935" t="e">
        <v>#N/A</v>
      </c>
      <c r="AA1935" t="e">
        <v>#N/A</v>
      </c>
    </row>
    <row r="1936" spans="1:27">
      <c r="A1936" s="61" t="s">
        <v>32</v>
      </c>
      <c r="B1936" s="61" t="s">
        <v>24</v>
      </c>
      <c r="C1936" s="61">
        <v>5443508</v>
      </c>
      <c r="D1936" s="61"/>
      <c r="E1936" s="80">
        <f>+IF(F1936="x",1,0)+IF(G1936="x",0.25,0)+IF(H1936="x",1,0)+IF(I1936="x",0.3,0)</f>
        <v>1</v>
      </c>
      <c r="F1936" s="80" t="s">
        <v>3212</v>
      </c>
      <c r="G1936" s="85"/>
      <c r="H1936" s="85"/>
      <c r="I1936" s="85"/>
      <c r="J1936" s="48"/>
      <c r="K1936" s="48" t="s">
        <v>3213</v>
      </c>
      <c r="L1936" s="89">
        <f>+L$5*E1936</f>
        <v>1194.3324316200781</v>
      </c>
      <c r="M1936" s="89">
        <f>+M$5*E1936</f>
        <v>339.09242260294559</v>
      </c>
      <c r="N1936" s="89">
        <f>+L1936+M1936</f>
        <v>1533.4248542230237</v>
      </c>
      <c r="O1936" s="89">
        <f>+O$5*E1936</f>
        <v>16954.621130147279</v>
      </c>
      <c r="P1936" s="72"/>
      <c r="Q1936" s="48"/>
      <c r="R1936" s="87">
        <v>3817.9571475038001</v>
      </c>
      <c r="S1936" s="87">
        <v>0</v>
      </c>
      <c r="T1936" s="87">
        <v>0</v>
      </c>
      <c r="U1936" s="87">
        <v>0</v>
      </c>
      <c r="V1936" s="87">
        <v>0</v>
      </c>
      <c r="W1936" s="87">
        <v>0</v>
      </c>
      <c r="Z1936" t="e">
        <v>#N/A</v>
      </c>
      <c r="AA1936" t="e">
        <v>#N/A</v>
      </c>
    </row>
    <row r="1937" spans="1:27">
      <c r="A1937" s="61" t="s">
        <v>34</v>
      </c>
      <c r="B1937" s="61" t="s">
        <v>24</v>
      </c>
      <c r="C1937" s="61">
        <v>5443510</v>
      </c>
      <c r="D1937" s="61"/>
      <c r="E1937" s="80">
        <f>+IF(F1937="x",1,0)+IF(G1937="x",0.25,0)+IF(H1937="x",1,0)+IF(I1937="x",0.3,0)</f>
        <v>1</v>
      </c>
      <c r="F1937" s="80" t="s">
        <v>3212</v>
      </c>
      <c r="G1937" s="85"/>
      <c r="H1937" s="85"/>
      <c r="I1937" s="85"/>
      <c r="J1937" s="48"/>
      <c r="K1937" s="48"/>
      <c r="L1937" s="89">
        <f>+L$5*E1937</f>
        <v>1194.3324316200781</v>
      </c>
      <c r="M1937" s="89">
        <f>+M$5*E1937</f>
        <v>339.09242260294559</v>
      </c>
      <c r="N1937" s="89">
        <f>+L1937+M1937</f>
        <v>1533.4248542230237</v>
      </c>
      <c r="O1937" s="89">
        <f>+O$5*E1937</f>
        <v>16954.621130147279</v>
      </c>
      <c r="P1937" s="72"/>
      <c r="Q1937" s="48"/>
      <c r="R1937" s="87">
        <v>1682.5648634904001</v>
      </c>
      <c r="S1937" s="87">
        <v>0</v>
      </c>
      <c r="T1937" s="87">
        <v>0</v>
      </c>
      <c r="U1937" s="87">
        <v>0</v>
      </c>
      <c r="V1937" s="87">
        <v>0</v>
      </c>
      <c r="W1937" s="87">
        <v>0</v>
      </c>
      <c r="Z1937" t="e">
        <v>#N/A</v>
      </c>
      <c r="AA1937" t="e">
        <v>#N/A</v>
      </c>
    </row>
    <row r="1938" spans="1:27">
      <c r="A1938" s="61" t="s">
        <v>35</v>
      </c>
      <c r="B1938" s="61" t="s">
        <v>24</v>
      </c>
      <c r="C1938" s="61">
        <v>5443511</v>
      </c>
      <c r="D1938" s="61"/>
      <c r="E1938" s="80">
        <f>+IF(F1938="x",1,0)+IF(G1938="x",0.25,0)+IF(H1938="x",1,0)+IF(I1938="x",0.3,0)</f>
        <v>1</v>
      </c>
      <c r="F1938" s="80" t="s">
        <v>3212</v>
      </c>
      <c r="G1938" s="85"/>
      <c r="H1938" s="85"/>
      <c r="I1938" s="85"/>
      <c r="J1938" s="48"/>
      <c r="K1938" s="48"/>
      <c r="L1938" s="89">
        <f>+L$5*E1938</f>
        <v>1194.3324316200781</v>
      </c>
      <c r="M1938" s="89">
        <f>+M$5*E1938</f>
        <v>339.09242260294559</v>
      </c>
      <c r="N1938" s="89">
        <f>+L1938+M1938</f>
        <v>1533.4248542230237</v>
      </c>
      <c r="O1938" s="89">
        <f>+O$5*E1938</f>
        <v>16954.621130147279</v>
      </c>
      <c r="P1938" s="72"/>
      <c r="Q1938" s="48"/>
      <c r="R1938" s="87">
        <v>1759.1740125010999</v>
      </c>
      <c r="S1938" s="87">
        <v>0</v>
      </c>
      <c r="T1938" s="87">
        <v>0</v>
      </c>
      <c r="U1938" s="87">
        <v>0</v>
      </c>
      <c r="V1938" s="87">
        <v>0</v>
      </c>
      <c r="W1938" s="87">
        <v>0</v>
      </c>
      <c r="Z1938" t="e">
        <v>#N/A</v>
      </c>
      <c r="AA1938" t="e">
        <v>#N/A</v>
      </c>
    </row>
    <row r="1939" spans="1:27">
      <c r="A1939" s="61" t="s">
        <v>36</v>
      </c>
      <c r="B1939" s="61" t="s">
        <v>24</v>
      </c>
      <c r="C1939" s="61">
        <v>5443512</v>
      </c>
      <c r="D1939" s="61"/>
      <c r="E1939" s="80">
        <f>+IF(F1939="x",1,0)+IF(G1939="x",0.25,0)+IF(H1939="x",1,0)+IF(I1939="x",0.3,0)</f>
        <v>1</v>
      </c>
      <c r="F1939" s="80" t="s">
        <v>3212</v>
      </c>
      <c r="G1939" s="85"/>
      <c r="H1939" s="85"/>
      <c r="I1939" s="85"/>
      <c r="J1939" s="48"/>
      <c r="K1939" s="48"/>
      <c r="L1939" s="89">
        <f>+L$5*E1939</f>
        <v>1194.3324316200781</v>
      </c>
      <c r="M1939" s="89">
        <f>+M$5*E1939</f>
        <v>339.09242260294559</v>
      </c>
      <c r="N1939" s="89">
        <f>+L1939+M1939</f>
        <v>1533.4248542230237</v>
      </c>
      <c r="O1939" s="89">
        <f>+O$5*E1939</f>
        <v>16954.621130147279</v>
      </c>
      <c r="P1939" s="72"/>
      <c r="Q1939" s="48"/>
      <c r="R1939" s="87">
        <v>883.44176199751996</v>
      </c>
      <c r="S1939" s="87">
        <v>0</v>
      </c>
      <c r="T1939" s="87">
        <v>0</v>
      </c>
      <c r="U1939" s="87">
        <v>0</v>
      </c>
      <c r="V1939" s="87">
        <v>0</v>
      </c>
      <c r="W1939" s="87">
        <v>0</v>
      </c>
      <c r="Z1939" t="e">
        <v>#N/A</v>
      </c>
      <c r="AA1939" t="e">
        <v>#N/A</v>
      </c>
    </row>
    <row r="1940" spans="1:27">
      <c r="A1940" s="61" t="s">
        <v>37</v>
      </c>
      <c r="B1940" s="61" t="s">
        <v>24</v>
      </c>
      <c r="C1940" s="61">
        <v>5443513</v>
      </c>
      <c r="D1940" s="61"/>
      <c r="E1940" s="80">
        <f>+IF(F1940="x",1,0)+IF(G1940="x",0.25,0)+IF(H1940="x",1,0)+IF(I1940="x",0.3,0)</f>
        <v>1</v>
      </c>
      <c r="F1940" s="80" t="s">
        <v>3212</v>
      </c>
      <c r="G1940" s="85"/>
      <c r="H1940" s="85"/>
      <c r="I1940" s="85"/>
      <c r="J1940" s="48"/>
      <c r="K1940" s="48"/>
      <c r="L1940" s="89">
        <f>+L$5*E1940</f>
        <v>1194.3324316200781</v>
      </c>
      <c r="M1940" s="89">
        <f>+M$5*E1940</f>
        <v>339.09242260294559</v>
      </c>
      <c r="N1940" s="89">
        <f>+L1940+M1940</f>
        <v>1533.4248542230237</v>
      </c>
      <c r="O1940" s="89">
        <f>+O$5*E1940</f>
        <v>16954.621130147279</v>
      </c>
      <c r="P1940" s="72"/>
      <c r="Q1940" s="48"/>
      <c r="R1940" s="87">
        <v>458.62977649753998</v>
      </c>
      <c r="S1940" s="87">
        <v>0</v>
      </c>
      <c r="T1940" s="87">
        <v>0</v>
      </c>
      <c r="U1940" s="87">
        <v>0</v>
      </c>
      <c r="V1940" s="87">
        <v>0</v>
      </c>
      <c r="W1940" s="87">
        <v>0</v>
      </c>
      <c r="Z1940" t="e">
        <v>#N/A</v>
      </c>
      <c r="AA1940" t="e">
        <v>#N/A</v>
      </c>
    </row>
    <row r="1941" spans="1:27">
      <c r="A1941" s="61" t="s">
        <v>10</v>
      </c>
      <c r="B1941" s="61" t="s">
        <v>8</v>
      </c>
      <c r="C1941" s="61">
        <v>5444894</v>
      </c>
      <c r="D1941" s="61"/>
      <c r="E1941" s="80">
        <f>+IF(F1941="x",1,0)+IF(G1941="x",0.25,0)+IF(H1941="x",1,0)+IF(I1941="x",0.3,0)</f>
        <v>1</v>
      </c>
      <c r="F1941" s="80" t="s">
        <v>3212</v>
      </c>
      <c r="G1941" s="85"/>
      <c r="H1941" s="85"/>
      <c r="I1941" s="85"/>
      <c r="J1941" s="48"/>
      <c r="K1941" s="48"/>
      <c r="L1941" s="89">
        <f>+L$5*E1941</f>
        <v>1194.3324316200781</v>
      </c>
      <c r="M1941" s="89">
        <f>+M$5*E1941</f>
        <v>339.09242260294559</v>
      </c>
      <c r="N1941" s="89">
        <f>+L1941+M1941</f>
        <v>1533.4248542230237</v>
      </c>
      <c r="O1941" s="89">
        <f>+O$5*E1941</f>
        <v>16954.621130147279</v>
      </c>
      <c r="P1941" s="72"/>
      <c r="Q1941" s="48"/>
      <c r="R1941" s="87">
        <v>2976.0937365182999</v>
      </c>
      <c r="S1941" s="87">
        <v>0</v>
      </c>
      <c r="T1941" s="87">
        <v>0</v>
      </c>
      <c r="U1941" s="87">
        <v>0</v>
      </c>
      <c r="V1941" s="87">
        <v>0</v>
      </c>
      <c r="W1941" s="87">
        <v>0</v>
      </c>
      <c r="Z1941" t="e">
        <v>#N/A</v>
      </c>
      <c r="AA1941" t="e">
        <v>#N/A</v>
      </c>
    </row>
    <row r="1942" spans="1:27">
      <c r="A1942" s="61" t="s">
        <v>12</v>
      </c>
      <c r="B1942" s="61" t="s">
        <v>8</v>
      </c>
      <c r="C1942" s="61">
        <v>5444899</v>
      </c>
      <c r="D1942" s="61"/>
      <c r="E1942" s="80">
        <f>+IF(F1942="x",1,0)+IF(G1942="x",0.25,0)+IF(H1942="x",1,0)+IF(I1942="x",0.3,0)</f>
        <v>1</v>
      </c>
      <c r="F1942" s="80" t="s">
        <v>3212</v>
      </c>
      <c r="G1942" s="85"/>
      <c r="H1942" s="85"/>
      <c r="I1942" s="85"/>
      <c r="J1942" s="48"/>
      <c r="K1942" s="48"/>
      <c r="L1942" s="89">
        <f>+L$5*E1942</f>
        <v>1194.3324316200781</v>
      </c>
      <c r="M1942" s="89">
        <f>+M$5*E1942</f>
        <v>339.09242260294559</v>
      </c>
      <c r="N1942" s="89">
        <f>+L1942+M1942</f>
        <v>1533.4248542230237</v>
      </c>
      <c r="O1942" s="89">
        <f>+O$5*E1942</f>
        <v>16954.621130147279</v>
      </c>
      <c r="P1942" s="72"/>
      <c r="Q1942" s="48"/>
      <c r="R1942" s="87">
        <v>3031.4714225153002</v>
      </c>
      <c r="S1942" s="87">
        <v>0</v>
      </c>
      <c r="T1942" s="87">
        <v>0</v>
      </c>
      <c r="U1942" s="87">
        <v>0</v>
      </c>
      <c r="V1942" s="87">
        <v>0</v>
      </c>
      <c r="W1942" s="87">
        <v>0</v>
      </c>
      <c r="Z1942" t="e">
        <v>#N/A</v>
      </c>
      <c r="AA1942" t="e">
        <v>#N/A</v>
      </c>
    </row>
    <row r="1943" spans="1:27">
      <c r="A1943" s="61" t="s">
        <v>23</v>
      </c>
      <c r="B1943" s="61" t="s">
        <v>8</v>
      </c>
      <c r="C1943" s="61">
        <v>5444904</v>
      </c>
      <c r="D1943" s="61"/>
      <c r="E1943" s="80">
        <f>+IF(F1943="x",1,0)+IF(G1943="x",0.25,0)+IF(H1943="x",1,0)+IF(I1943="x",0.3,0)</f>
        <v>1</v>
      </c>
      <c r="F1943" s="80" t="s">
        <v>3212</v>
      </c>
      <c r="G1943" s="85"/>
      <c r="H1943" s="85"/>
      <c r="I1943" s="85"/>
      <c r="J1943" s="48"/>
      <c r="K1943" s="48"/>
      <c r="L1943" s="89">
        <f>+L$5*E1943</f>
        <v>1194.3324316200781</v>
      </c>
      <c r="M1943" s="89">
        <f>+M$5*E1943</f>
        <v>339.09242260294559</v>
      </c>
      <c r="N1943" s="89">
        <f>+L1943+M1943</f>
        <v>1533.4248542230237</v>
      </c>
      <c r="O1943" s="89">
        <f>+O$5*E1943</f>
        <v>16954.621130147279</v>
      </c>
      <c r="P1943" s="72"/>
      <c r="Q1943" s="48"/>
      <c r="R1943" s="87">
        <v>1850.7895634844999</v>
      </c>
      <c r="S1943" s="87">
        <v>0</v>
      </c>
      <c r="T1943" s="87">
        <v>0</v>
      </c>
      <c r="U1943" s="87">
        <v>0</v>
      </c>
      <c r="V1943" s="87">
        <v>0</v>
      </c>
      <c r="W1943" s="87">
        <v>0</v>
      </c>
      <c r="Z1943" t="e">
        <v>#N/A</v>
      </c>
      <c r="AA1943" t="e">
        <v>#N/A</v>
      </c>
    </row>
    <row r="1944" spans="1:27">
      <c r="A1944" s="61" t="s">
        <v>25</v>
      </c>
      <c r="B1944" s="61" t="s">
        <v>8</v>
      </c>
      <c r="C1944" s="61">
        <v>5444905</v>
      </c>
      <c r="D1944" s="61"/>
      <c r="E1944" s="80">
        <f>+IF(F1944="x",1,0)+IF(G1944="x",0.25,0)+IF(H1944="x",1,0)+IF(I1944="x",0.3,0)</f>
        <v>1</v>
      </c>
      <c r="F1944" s="80" t="s">
        <v>3212</v>
      </c>
      <c r="G1944" s="85"/>
      <c r="H1944" s="85"/>
      <c r="I1944" s="85"/>
      <c r="J1944" s="48"/>
      <c r="K1944" s="48"/>
      <c r="L1944" s="89">
        <f>+L$5*E1944</f>
        <v>1194.3324316200781</v>
      </c>
      <c r="M1944" s="89">
        <f>+M$5*E1944</f>
        <v>339.09242260294559</v>
      </c>
      <c r="N1944" s="89">
        <f>+L1944+M1944</f>
        <v>1533.4248542230237</v>
      </c>
      <c r="O1944" s="89">
        <f>+O$5*E1944</f>
        <v>16954.621130147279</v>
      </c>
      <c r="P1944" s="72"/>
      <c r="Q1944" s="48"/>
      <c r="R1944" s="87">
        <v>1787.0820255552001</v>
      </c>
      <c r="S1944" s="87">
        <v>0</v>
      </c>
      <c r="T1944" s="87">
        <v>0</v>
      </c>
      <c r="U1944" s="87">
        <v>0</v>
      </c>
      <c r="V1944" s="87">
        <v>0</v>
      </c>
      <c r="W1944" s="87">
        <v>0</v>
      </c>
      <c r="Z1944" t="e">
        <v>#N/A</v>
      </c>
      <c r="AA1944" t="e">
        <v>#N/A</v>
      </c>
    </row>
    <row r="1945" spans="1:27">
      <c r="A1945" s="61" t="s">
        <v>28</v>
      </c>
      <c r="B1945" s="61" t="s">
        <v>8</v>
      </c>
      <c r="C1945" s="61">
        <v>5444908</v>
      </c>
      <c r="D1945" s="61"/>
      <c r="E1945" s="80">
        <f>+IF(F1945="x",1,0)+IF(G1945="x",0.25,0)+IF(H1945="x",1,0)+IF(I1945="x",0.3,0)</f>
        <v>1</v>
      </c>
      <c r="F1945" s="80" t="s">
        <v>3212</v>
      </c>
      <c r="G1945" s="85"/>
      <c r="H1945" s="85"/>
      <c r="I1945" s="85"/>
      <c r="J1945" s="48"/>
      <c r="K1945" s="48"/>
      <c r="L1945" s="89">
        <f>+L$5*E1945</f>
        <v>1194.3324316200781</v>
      </c>
      <c r="M1945" s="89">
        <f>+M$5*E1945</f>
        <v>339.09242260294559</v>
      </c>
      <c r="N1945" s="89">
        <f>+L1945+M1945</f>
        <v>1533.4248542230237</v>
      </c>
      <c r="O1945" s="89">
        <f>+O$5*E1945</f>
        <v>16954.621130147279</v>
      </c>
      <c r="P1945" s="72"/>
      <c r="Q1945" s="48"/>
      <c r="R1945" s="87">
        <v>115.20836899465</v>
      </c>
      <c r="S1945" s="87">
        <v>0</v>
      </c>
      <c r="T1945" s="87">
        <v>0</v>
      </c>
      <c r="U1945" s="87">
        <v>0</v>
      </c>
      <c r="V1945" s="87">
        <v>0</v>
      </c>
      <c r="W1945" s="87">
        <v>0</v>
      </c>
      <c r="Z1945" t="e">
        <v>#N/A</v>
      </c>
      <c r="AA1945" t="e">
        <v>#N/A</v>
      </c>
    </row>
    <row r="1946" spans="1:27">
      <c r="A1946" s="61" t="s">
        <v>29</v>
      </c>
      <c r="B1946" s="61" t="s">
        <v>8</v>
      </c>
      <c r="C1946" s="61">
        <v>5444909</v>
      </c>
      <c r="D1946" s="61"/>
      <c r="E1946" s="80">
        <f>+IF(F1946="x",1,0)+IF(G1946="x",0.25,0)+IF(H1946="x",1,0)+IF(I1946="x",0.3,0)</f>
        <v>1</v>
      </c>
      <c r="F1946" s="80" t="s">
        <v>3212</v>
      </c>
      <c r="G1946" s="85"/>
      <c r="H1946" s="85"/>
      <c r="I1946" s="85"/>
      <c r="J1946" s="48"/>
      <c r="K1946" s="48"/>
      <c r="L1946" s="89">
        <f>+L$5*E1946</f>
        <v>1194.3324316200781</v>
      </c>
      <c r="M1946" s="89">
        <f>+M$5*E1946</f>
        <v>339.09242260294559</v>
      </c>
      <c r="N1946" s="89">
        <f>+L1946+M1946</f>
        <v>1533.4248542230237</v>
      </c>
      <c r="O1946" s="89">
        <f>+O$5*E1946</f>
        <v>16954.621130147279</v>
      </c>
      <c r="P1946" s="72"/>
      <c r="Q1946" s="48"/>
      <c r="R1946" s="87">
        <v>2950.8906519872999</v>
      </c>
      <c r="S1946" s="87">
        <v>0</v>
      </c>
      <c r="T1946" s="87">
        <v>0</v>
      </c>
      <c r="U1946" s="87">
        <v>0</v>
      </c>
      <c r="V1946" s="87">
        <v>0</v>
      </c>
      <c r="W1946" s="87">
        <v>0</v>
      </c>
      <c r="Z1946" t="e">
        <v>#N/A</v>
      </c>
      <c r="AA1946" t="e">
        <v>#N/A</v>
      </c>
    </row>
    <row r="1947" spans="1:27">
      <c r="A1947" s="61" t="s">
        <v>61</v>
      </c>
      <c r="B1947" s="61" t="s">
        <v>8</v>
      </c>
      <c r="C1947" s="61">
        <v>10066782</v>
      </c>
      <c r="D1947" s="61"/>
      <c r="E1947" s="80">
        <f>+IF(F1947="x",1,0)+IF(G1947="x",0.25,0)+IF(H1947="x",1,0)+IF(I1947="x",0.3,0)</f>
        <v>1</v>
      </c>
      <c r="F1947" s="80" t="s">
        <v>3212</v>
      </c>
      <c r="G1947" s="85"/>
      <c r="H1947" s="85"/>
      <c r="I1947" s="85"/>
      <c r="J1947" s="48"/>
      <c r="K1947" s="48"/>
      <c r="L1947" s="89">
        <f>+L$5*E1947</f>
        <v>1194.3324316200781</v>
      </c>
      <c r="M1947" s="89">
        <f>+M$5*E1947</f>
        <v>339.09242260294559</v>
      </c>
      <c r="N1947" s="89">
        <f>+L1947+M1947</f>
        <v>1533.4248542230237</v>
      </c>
      <c r="O1947" s="89">
        <f>+O$5*E1947</f>
        <v>16954.621130147279</v>
      </c>
      <c r="P1947" s="72"/>
      <c r="Q1947" s="48"/>
      <c r="R1947" s="87">
        <v>3446.2244165164998</v>
      </c>
      <c r="S1947" s="87">
        <v>0</v>
      </c>
      <c r="T1947" s="87">
        <v>0</v>
      </c>
      <c r="U1947" s="87">
        <v>0</v>
      </c>
      <c r="V1947" s="87">
        <v>0</v>
      </c>
      <c r="W1947" s="87">
        <v>0</v>
      </c>
      <c r="Z1947" t="e">
        <v>#N/A</v>
      </c>
      <c r="AA1947" t="e">
        <v>#N/A</v>
      </c>
    </row>
    <row r="1948" spans="1:27">
      <c r="A1948" s="61" t="s">
        <v>2032</v>
      </c>
      <c r="B1948" s="61" t="s">
        <v>8</v>
      </c>
      <c r="C1948" s="61">
        <v>9428420</v>
      </c>
      <c r="D1948" s="61"/>
      <c r="E1948" s="80">
        <f>+IF(F1948="x",1,0)+IF(G1948="x",0.25,0)+IF(H1948="x",1,0)+IF(I1948="x",0.3,0)+J1948+K1948</f>
        <v>1</v>
      </c>
      <c r="F1948" s="80" t="s">
        <v>3212</v>
      </c>
      <c r="G1948" s="85"/>
      <c r="H1948" s="85"/>
      <c r="I1948" s="85"/>
      <c r="J1948" s="48"/>
      <c r="K1948" s="48"/>
      <c r="L1948" s="89">
        <f>+L$5*E1948</f>
        <v>1194.3324316200781</v>
      </c>
      <c r="M1948" s="89">
        <f>+M$5*E1948</f>
        <v>339.09242260294559</v>
      </c>
      <c r="N1948" s="89">
        <f>+L1948+M1948</f>
        <v>1533.4248542230237</v>
      </c>
      <c r="O1948" s="89">
        <f>+O$5*E1948</f>
        <v>16954.621130147279</v>
      </c>
      <c r="P1948" s="72"/>
      <c r="Q1948" s="48"/>
      <c r="R1948" s="87">
        <v>1569.8238710104999</v>
      </c>
      <c r="S1948" s="87">
        <v>0</v>
      </c>
      <c r="T1948" s="87">
        <v>0</v>
      </c>
      <c r="U1948" s="87">
        <v>0</v>
      </c>
      <c r="V1948" s="87">
        <v>0</v>
      </c>
      <c r="W1948" s="87">
        <v>0</v>
      </c>
      <c r="Z1948" t="e">
        <v>#N/A</v>
      </c>
      <c r="AA1948" t="e">
        <v>#N/A</v>
      </c>
    </row>
    <row r="1949" spans="1:27">
      <c r="A1949" s="118" t="s">
        <v>2823</v>
      </c>
      <c r="B1949" s="118" t="s">
        <v>24</v>
      </c>
      <c r="C1949" s="118">
        <v>5443484</v>
      </c>
      <c r="D1949" s="118"/>
      <c r="E1949" s="126">
        <f>+IF(F1949="x",1,0)+IF(G1949="x",0.25,0)+IF(H1949="x",1,0)+IF(I1949="x",0.3,0)+J1949+K1949</f>
        <v>1</v>
      </c>
      <c r="F1949" s="126" t="s">
        <v>3212</v>
      </c>
      <c r="G1949" s="127"/>
      <c r="H1949" s="127"/>
      <c r="I1949" s="127"/>
      <c r="J1949" s="48"/>
      <c r="K1949" s="48"/>
      <c r="L1949" s="89">
        <f>+L$5*E1949</f>
        <v>1194.3324316200781</v>
      </c>
      <c r="M1949" s="89">
        <f>+M$5*E1949</f>
        <v>339.09242260294559</v>
      </c>
      <c r="N1949" s="89">
        <f>+L1949+M1949</f>
        <v>1533.4248542230237</v>
      </c>
      <c r="O1949" s="89">
        <f>+O$5*E1949</f>
        <v>16954.621130147279</v>
      </c>
      <c r="P1949" s="127"/>
      <c r="Q1949" s="48"/>
      <c r="R1949" s="87">
        <v>102.63691150498001</v>
      </c>
      <c r="S1949" s="87">
        <v>0</v>
      </c>
      <c r="T1949" s="87">
        <v>0</v>
      </c>
      <c r="U1949" s="87">
        <v>0</v>
      </c>
      <c r="V1949" s="87">
        <v>0</v>
      </c>
      <c r="W1949" s="87">
        <v>0</v>
      </c>
      <c r="Z1949" t="e">
        <v>#N/A</v>
      </c>
      <c r="AA1949" t="e">
        <v>#N/A</v>
      </c>
    </row>
    <row r="1950" spans="1:27">
      <c r="A1950" s="120" t="s">
        <v>1087</v>
      </c>
      <c r="B1950" s="120" t="s">
        <v>24</v>
      </c>
      <c r="C1950" s="120">
        <v>5443485</v>
      </c>
      <c r="D1950" s="120"/>
      <c r="E1950" s="80">
        <f>+IF(F1950="x",1,0)+IF(G1950="x",0.25,0)+IF(H1950="x",1,0)+IF(I1950="x",0.3,0)+J1950+K1950</f>
        <v>1</v>
      </c>
      <c r="F1950" s="126" t="s">
        <v>3212</v>
      </c>
      <c r="G1950" s="127"/>
      <c r="H1950" s="127"/>
      <c r="I1950" s="127"/>
      <c r="J1950" s="48"/>
      <c r="K1950" s="48"/>
      <c r="L1950" s="89">
        <f>+L$5*E1950</f>
        <v>1194.3324316200781</v>
      </c>
      <c r="M1950" s="89">
        <f>+M$5*E1950</f>
        <v>339.09242260294559</v>
      </c>
      <c r="N1950" s="89">
        <f>+L1950+M1950</f>
        <v>1533.4248542230237</v>
      </c>
      <c r="O1950" s="89">
        <f>+O$5*E1950</f>
        <v>16954.621130147279</v>
      </c>
      <c r="P1950" s="127"/>
      <c r="Q1950" s="48"/>
      <c r="R1950" s="87">
        <v>103.76422250378999</v>
      </c>
      <c r="S1950" s="87">
        <v>37.465600000000002</v>
      </c>
      <c r="T1950" s="87">
        <v>0.25694930553436002</v>
      </c>
      <c r="U1950" s="87">
        <v>0.55900144577026001</v>
      </c>
      <c r="V1950" s="87">
        <v>0.40906176219384</v>
      </c>
      <c r="W1950" s="87">
        <v>38.875847686202</v>
      </c>
      <c r="Z1950" t="e">
        <v>#N/A</v>
      </c>
      <c r="AA1950" t="e">
        <v>#N/A</v>
      </c>
    </row>
    <row r="1951" spans="1:27">
      <c r="A1951" s="118" t="s">
        <v>141</v>
      </c>
      <c r="B1951" s="118" t="s">
        <v>8</v>
      </c>
      <c r="C1951" s="118">
        <v>100398834</v>
      </c>
      <c r="D1951" s="118"/>
      <c r="E1951" s="80">
        <f>+IF(F1951="x",1,0)+IF(G1951="x",0.25,0)+IF(H1951="x",1,0)+IF(I1951="x",0.3,0)</f>
        <v>1</v>
      </c>
      <c r="F1951" s="126" t="s">
        <v>3212</v>
      </c>
      <c r="G1951" s="127"/>
      <c r="H1951" s="127"/>
      <c r="I1951" s="127"/>
      <c r="J1951" s="48"/>
      <c r="K1951" s="48"/>
      <c r="L1951" s="89">
        <f>+L$5*E1951</f>
        <v>1194.3324316200781</v>
      </c>
      <c r="M1951" s="89">
        <f>+M$5*E1951</f>
        <v>339.09242260294559</v>
      </c>
      <c r="N1951" s="89">
        <f>+L1951+M1951</f>
        <v>1533.4248542230237</v>
      </c>
      <c r="O1951" s="89">
        <f>+O$5*E1951</f>
        <v>16954.621130147279</v>
      </c>
      <c r="P1951" s="127"/>
      <c r="Q1951" s="48"/>
      <c r="R1951" s="87">
        <v>1196.5080569976999</v>
      </c>
      <c r="S1951" s="87">
        <v>0</v>
      </c>
      <c r="T1951" s="87">
        <v>0</v>
      </c>
      <c r="U1951" s="87">
        <v>0</v>
      </c>
      <c r="V1951" s="87">
        <v>0</v>
      </c>
      <c r="W1951" s="87">
        <v>0</v>
      </c>
      <c r="Z1951" t="e">
        <v>#N/A</v>
      </c>
      <c r="AA1951" t="e">
        <v>#N/A</v>
      </c>
    </row>
    <row r="1952" spans="1:27">
      <c r="A1952" s="118" t="s">
        <v>137</v>
      </c>
      <c r="B1952" s="118" t="s">
        <v>8</v>
      </c>
      <c r="C1952" s="118">
        <v>100398835</v>
      </c>
      <c r="D1952" s="118"/>
      <c r="E1952" s="80">
        <f>+IF(F1952="x",1,0)+IF(G1952="x",0.25,0)+IF(H1952="x",1,0)+IF(I1952="x",0.3,0)+J1952+K1952</f>
        <v>1</v>
      </c>
      <c r="F1952" s="126" t="s">
        <v>3212</v>
      </c>
      <c r="G1952" s="127"/>
      <c r="H1952" s="127"/>
      <c r="I1952" s="127"/>
      <c r="J1952" s="48"/>
      <c r="K1952" s="48"/>
      <c r="L1952" s="89">
        <f>+L$5*E1952</f>
        <v>1194.3324316200781</v>
      </c>
      <c r="M1952" s="89">
        <f>+M$5*E1952</f>
        <v>339.09242260294559</v>
      </c>
      <c r="N1952" s="89">
        <f>+L1952+M1952</f>
        <v>1533.4248542230237</v>
      </c>
      <c r="O1952" s="89">
        <f>+O$5*E1952</f>
        <v>16954.621130147279</v>
      </c>
      <c r="P1952" s="127"/>
      <c r="Q1952" s="48"/>
      <c r="R1952" s="87">
        <v>1184.4452430046999</v>
      </c>
      <c r="S1952" s="87">
        <v>0</v>
      </c>
      <c r="T1952" s="87">
        <v>0</v>
      </c>
      <c r="U1952" s="87">
        <v>0</v>
      </c>
      <c r="V1952" s="87">
        <v>0</v>
      </c>
      <c r="W1952" s="87">
        <v>0</v>
      </c>
      <c r="Z1952" t="e">
        <v>#N/A</v>
      </c>
      <c r="AA1952" t="e">
        <v>#N/A</v>
      </c>
    </row>
    <row r="1953" spans="1:27">
      <c r="A1953" s="118" t="s">
        <v>3205</v>
      </c>
      <c r="B1953" s="118" t="s">
        <v>8</v>
      </c>
      <c r="C1953" s="118">
        <v>100398836</v>
      </c>
      <c r="D1953" s="118"/>
      <c r="E1953" s="80">
        <f>+IF(F1953="x",1,0)+IF(G1953="x",0.25,0)+IF(H1953="x",1,0)+IF(I1953="x",0.3,0)+J1953+K1953</f>
        <v>1</v>
      </c>
      <c r="F1953" s="126" t="s">
        <v>3212</v>
      </c>
      <c r="G1953" s="127"/>
      <c r="H1953" s="127"/>
      <c r="I1953" s="127"/>
      <c r="J1953" s="48"/>
      <c r="K1953" s="48"/>
      <c r="L1953" s="89">
        <f>+L$5*E1953</f>
        <v>1194.3324316200781</v>
      </c>
      <c r="M1953" s="89">
        <f>+M$5*E1953</f>
        <v>339.09242260294559</v>
      </c>
      <c r="N1953" s="89">
        <f>+L1953+M1953</f>
        <v>1533.4248542230237</v>
      </c>
      <c r="O1953" s="89">
        <f>+O$5*E1953</f>
        <v>16954.621130147279</v>
      </c>
      <c r="P1953" s="127"/>
      <c r="Q1953" s="48"/>
      <c r="R1953" s="87">
        <v>1261.7883910078001</v>
      </c>
      <c r="S1953" s="87">
        <v>0</v>
      </c>
      <c r="T1953" s="87">
        <v>0</v>
      </c>
      <c r="U1953" s="87">
        <v>0</v>
      </c>
      <c r="V1953" s="87">
        <v>0</v>
      </c>
      <c r="W1953" s="87">
        <v>0</v>
      </c>
      <c r="Z1953" t="e">
        <v>#N/A</v>
      </c>
      <c r="AA1953" t="e">
        <v>#N/A</v>
      </c>
    </row>
    <row r="1954" spans="1:27">
      <c r="A1954" s="118" t="s">
        <v>3206</v>
      </c>
      <c r="B1954" s="118" t="s">
        <v>8</v>
      </c>
      <c r="C1954" s="118">
        <v>100398838</v>
      </c>
      <c r="D1954" s="118"/>
      <c r="E1954" s="80">
        <f>+IF(F1954="x",1,0)+IF(G1954="x",0.25,0)+IF(H1954="x",1,0)+IF(I1954="x",0.3,0)+J1954+K1954</f>
        <v>1</v>
      </c>
      <c r="F1954" s="126" t="s">
        <v>3212</v>
      </c>
      <c r="G1954" s="127"/>
      <c r="H1954" s="127"/>
      <c r="I1954" s="127"/>
      <c r="J1954" s="48"/>
      <c r="K1954" s="48"/>
      <c r="L1954" s="89">
        <f>+L$5*E1954</f>
        <v>1194.3324316200781</v>
      </c>
      <c r="M1954" s="89">
        <f>+M$5*E1954</f>
        <v>339.09242260294559</v>
      </c>
      <c r="N1954" s="89">
        <f>+L1954+M1954</f>
        <v>1533.4248542230237</v>
      </c>
      <c r="O1954" s="89">
        <f>+O$5*E1954</f>
        <v>16954.621130147279</v>
      </c>
      <c r="P1954" s="127"/>
      <c r="Q1954" s="48"/>
      <c r="R1954" s="87">
        <v>1202.1397030015</v>
      </c>
      <c r="S1954" s="87">
        <v>0</v>
      </c>
      <c r="T1954" s="87">
        <v>0</v>
      </c>
      <c r="U1954" s="87">
        <v>0</v>
      </c>
      <c r="V1954" s="87">
        <v>0</v>
      </c>
      <c r="W1954" s="87">
        <v>0</v>
      </c>
      <c r="Z1954" t="e">
        <v>#N/A</v>
      </c>
      <c r="AA1954" t="e">
        <v>#N/A</v>
      </c>
    </row>
    <row r="1955" spans="1:27">
      <c r="A1955" s="118" t="s">
        <v>3207</v>
      </c>
      <c r="B1955" s="118" t="s">
        <v>8</v>
      </c>
      <c r="C1955" s="118">
        <v>100398839</v>
      </c>
      <c r="D1955" s="118"/>
      <c r="E1955" s="80">
        <f>+IF(F1955="x",1,0)+IF(G1955="x",0.25,0)+IF(H1955="x",1,0)+IF(I1955="x",0.3,0)+J1955+K1955</f>
        <v>1</v>
      </c>
      <c r="F1955" s="126" t="s">
        <v>3212</v>
      </c>
      <c r="G1955" s="127"/>
      <c r="H1955" s="127"/>
      <c r="I1955" s="127"/>
      <c r="J1955" s="48"/>
      <c r="K1955" s="48"/>
      <c r="L1955" s="89">
        <f>+L$5*E1955</f>
        <v>1194.3324316200781</v>
      </c>
      <c r="M1955" s="89">
        <f>+M$5*E1955</f>
        <v>339.09242260294559</v>
      </c>
      <c r="N1955" s="89">
        <f>+L1955+M1955</f>
        <v>1533.4248542230237</v>
      </c>
      <c r="O1955" s="89">
        <f>+O$5*E1955</f>
        <v>16954.621130147279</v>
      </c>
      <c r="P1955" s="127"/>
      <c r="Q1955" s="48"/>
      <c r="R1955" s="87">
        <v>1203.4126924923</v>
      </c>
      <c r="S1955" s="87">
        <v>0</v>
      </c>
      <c r="T1955" s="87">
        <v>0</v>
      </c>
      <c r="U1955" s="87">
        <v>0</v>
      </c>
      <c r="V1955" s="87">
        <v>0</v>
      </c>
      <c r="W1955" s="87">
        <v>0</v>
      </c>
      <c r="Z1955" t="e">
        <v>#N/A</v>
      </c>
      <c r="AA1955" t="e">
        <v>#N/A</v>
      </c>
    </row>
    <row r="1956" spans="1:27">
      <c r="A1956" s="118" t="s">
        <v>3208</v>
      </c>
      <c r="B1956" s="118" t="s">
        <v>8</v>
      </c>
      <c r="C1956" s="118">
        <v>100398837</v>
      </c>
      <c r="D1956" s="118"/>
      <c r="E1956" s="80">
        <f>+IF(F1956="x",1,0)+IF(G1956="x",0.25,0)+IF(H1956="x",1,0)+IF(I1956="x",0.3,0)+J1956+K1956</f>
        <v>1</v>
      </c>
      <c r="F1956" s="126" t="s">
        <v>3212</v>
      </c>
      <c r="G1956" s="127"/>
      <c r="H1956" s="127"/>
      <c r="I1956" s="127"/>
      <c r="J1956" s="48"/>
      <c r="K1956" s="48"/>
      <c r="L1956" s="89">
        <f>+L$5*E1956</f>
        <v>1194.3324316200781</v>
      </c>
      <c r="M1956" s="89">
        <f>+M$5*E1956</f>
        <v>339.09242260294559</v>
      </c>
      <c r="N1956" s="89">
        <f>+L1956+M1956</f>
        <v>1533.4248542230237</v>
      </c>
      <c r="O1956" s="89">
        <f>+O$5*E1956</f>
        <v>16954.621130147279</v>
      </c>
      <c r="P1956" s="127"/>
      <c r="Q1956" s="48"/>
      <c r="R1956" s="87">
        <v>856.97711198621005</v>
      </c>
      <c r="S1956" s="87">
        <v>0</v>
      </c>
      <c r="T1956" s="87">
        <v>0</v>
      </c>
      <c r="U1956" s="87">
        <v>0</v>
      </c>
      <c r="V1956" s="87">
        <v>0</v>
      </c>
      <c r="W1956" s="87">
        <v>0</v>
      </c>
      <c r="Z1956" t="e">
        <v>#N/A</v>
      </c>
      <c r="AA1956" t="e">
        <v>#N/A</v>
      </c>
    </row>
    <row r="1957" spans="1:27">
      <c r="A1957" s="115" t="s">
        <v>3204</v>
      </c>
      <c r="B1957" s="115" t="s">
        <v>24</v>
      </c>
      <c r="C1957" s="115">
        <v>100423868</v>
      </c>
      <c r="D1957" s="115"/>
      <c r="E1957" s="80">
        <f>+IF(F1957="x",1,0)+IF(G1957="x",0.25,0)+IF(H1957="x",1,0)+IF(I1957="x",0.3,0)</f>
        <v>1</v>
      </c>
      <c r="F1957" s="127" t="s">
        <v>3212</v>
      </c>
      <c r="G1957" s="127"/>
      <c r="H1957" s="127"/>
      <c r="I1957" s="127"/>
      <c r="J1957" s="48"/>
      <c r="K1957" s="48"/>
      <c r="L1957" s="89">
        <f>+L$5*E1957</f>
        <v>1194.3324316200781</v>
      </c>
      <c r="M1957" s="89">
        <f>+M$5*E1957</f>
        <v>339.09242260294559</v>
      </c>
      <c r="N1957" s="89">
        <f>+L1957+M1957</f>
        <v>1533.4248542230237</v>
      </c>
      <c r="O1957" s="89">
        <f>+O$5*E1957</f>
        <v>16954.621130147279</v>
      </c>
      <c r="P1957" s="128" t="e">
        <v>#N/A</v>
      </c>
      <c r="Q1957" s="48" t="e">
        <v>#N/A</v>
      </c>
      <c r="R1957" s="87">
        <v>711.48320151631003</v>
      </c>
      <c r="S1957" s="87">
        <v>0</v>
      </c>
      <c r="T1957" s="87">
        <v>0</v>
      </c>
      <c r="U1957" s="87">
        <v>0</v>
      </c>
      <c r="V1957" s="87">
        <v>0</v>
      </c>
      <c r="W1957" s="87">
        <f>+(S1957/100)*R1957</f>
        <v>0</v>
      </c>
      <c r="Z1957" t="e">
        <v>#N/A</v>
      </c>
      <c r="AA1957" t="e">
        <v>#N/A</v>
      </c>
    </row>
    <row r="1958" spans="1:27">
      <c r="A1958" s="115" t="s">
        <v>2071</v>
      </c>
      <c r="B1958" s="115" t="s">
        <v>24</v>
      </c>
      <c r="C1958" s="115">
        <v>5443194</v>
      </c>
      <c r="D1958" s="115"/>
      <c r="E1958" s="80">
        <f>+IF(F1958="x",1,0)+IF(G1958="x",0.25,0)+IF(H1958="x",1,0)+IF(I1958="x",0.3,0)</f>
        <v>1</v>
      </c>
      <c r="F1958" s="127" t="s">
        <v>3212</v>
      </c>
      <c r="G1958" s="127"/>
      <c r="H1958" s="127"/>
      <c r="I1958" s="127"/>
      <c r="J1958" s="48"/>
      <c r="K1958" s="48"/>
      <c r="L1958" s="89">
        <f>+L$5*E1958</f>
        <v>1194.3324316200781</v>
      </c>
      <c r="M1958" s="89">
        <f>+M$5*E1958</f>
        <v>339.09242260294559</v>
      </c>
      <c r="N1958" s="89">
        <f>+L1958+M1958</f>
        <v>1533.4248542230237</v>
      </c>
      <c r="O1958" s="89">
        <f>+O$5*E1958</f>
        <v>16954.621130147279</v>
      </c>
      <c r="P1958" s="128" t="e">
        <v>#N/A</v>
      </c>
      <c r="Q1958" s="48" t="e">
        <v>#N/A</v>
      </c>
      <c r="R1958" s="87">
        <v>211.00435750170999</v>
      </c>
      <c r="S1958" s="87">
        <v>0</v>
      </c>
      <c r="T1958" s="87">
        <v>0</v>
      </c>
      <c r="U1958" s="87">
        <v>0</v>
      </c>
      <c r="V1958" s="87">
        <v>0</v>
      </c>
      <c r="W1958" s="87">
        <f>+(S1958/100)*R1958</f>
        <v>0</v>
      </c>
      <c r="Z1958" t="e">
        <v>#N/A</v>
      </c>
      <c r="AA1958" t="e">
        <v>#N/A</v>
      </c>
    </row>
    <row r="1959" spans="1:27">
      <c r="A1959" s="115" t="s">
        <v>3133</v>
      </c>
      <c r="B1959" s="115" t="s">
        <v>8</v>
      </c>
      <c r="C1959" s="115">
        <v>100013264</v>
      </c>
      <c r="D1959" s="115"/>
      <c r="E1959" s="80">
        <f>+IF(F1959="x",1,0)+IF(G1959="x",0.25,0)+IF(H1959="x",1,0)+IF(I1959="x",0.3,0)</f>
        <v>1</v>
      </c>
      <c r="F1959" s="127" t="s">
        <v>3212</v>
      </c>
      <c r="G1959" s="127"/>
      <c r="H1959" s="127"/>
      <c r="I1959" s="127"/>
      <c r="J1959" s="48"/>
      <c r="K1959" s="48"/>
      <c r="L1959" s="89">
        <f>+L$5*E1959</f>
        <v>1194.3324316200781</v>
      </c>
      <c r="M1959" s="89">
        <f>+M$5*E1959</f>
        <v>339.09242260294559</v>
      </c>
      <c r="N1959" s="89">
        <f>+L1959+M1959</f>
        <v>1533.4248542230237</v>
      </c>
      <c r="O1959" s="89">
        <f>+O$5*E1959</f>
        <v>16954.621130147279</v>
      </c>
      <c r="P1959" s="128" t="e">
        <v>#N/A</v>
      </c>
      <c r="Q1959" s="48" t="e">
        <v>#N/A</v>
      </c>
      <c r="R1959" s="87">
        <v>1063.1587024995999</v>
      </c>
      <c r="S1959" s="87">
        <v>0</v>
      </c>
      <c r="T1959" s="87">
        <v>0</v>
      </c>
      <c r="U1959" s="87">
        <v>0</v>
      </c>
      <c r="V1959" s="87">
        <v>0</v>
      </c>
      <c r="W1959" s="87">
        <f>+(S1959/100)*R1959</f>
        <v>0</v>
      </c>
      <c r="Z1959" t="e">
        <v>#N/A</v>
      </c>
      <c r="AA1959" t="e">
        <v>#N/A</v>
      </c>
    </row>
    <row r="1960" spans="1:27">
      <c r="A1960" s="115" t="s">
        <v>3099</v>
      </c>
      <c r="B1960" s="115" t="s">
        <v>8</v>
      </c>
      <c r="C1960" s="51">
        <v>100013244</v>
      </c>
      <c r="D1960" s="115"/>
      <c r="E1960" s="80">
        <f>+IF(F1960="x",1,0)+IF(G1960="x",0.25,0)+IF(H1960="x",1,0)+IF(I1960="x",0.3,0)</f>
        <v>1</v>
      </c>
      <c r="F1960" s="127" t="s">
        <v>3212</v>
      </c>
      <c r="G1960" s="127"/>
      <c r="H1960" s="127"/>
      <c r="I1960" s="127"/>
      <c r="J1960" s="48"/>
      <c r="K1960" s="48"/>
      <c r="L1960" s="89">
        <f>+L$5*E1960</f>
        <v>1194.3324316200781</v>
      </c>
      <c r="M1960" s="89">
        <f>+M$5*E1960</f>
        <v>339.09242260294559</v>
      </c>
      <c r="N1960" s="89">
        <f>+L1960+M1960</f>
        <v>1533.4248542230237</v>
      </c>
      <c r="O1960" s="89">
        <f>+O$5*E1960</f>
        <v>16954.621130147279</v>
      </c>
      <c r="P1960" s="128" t="e">
        <v>#N/A</v>
      </c>
      <c r="Q1960" s="48" t="e">
        <v>#N/A</v>
      </c>
      <c r="R1960" s="87">
        <v>1320.7821560002999</v>
      </c>
      <c r="S1960" s="87">
        <v>0</v>
      </c>
      <c r="T1960" s="87">
        <v>0</v>
      </c>
      <c r="U1960" s="87">
        <v>0</v>
      </c>
      <c r="V1960" s="87">
        <v>0</v>
      </c>
      <c r="W1960" s="87">
        <f>+(S1960/100)*R1960</f>
        <v>0</v>
      </c>
      <c r="Z1960" t="e">
        <v>#N/A</v>
      </c>
      <c r="AA1960" t="e">
        <v>#N/A</v>
      </c>
    </row>
    <row r="1961" spans="1:27">
      <c r="A1961" s="117" t="s">
        <v>3110</v>
      </c>
      <c r="B1961" s="117" t="s">
        <v>8</v>
      </c>
      <c r="C1961" s="117">
        <v>100013250</v>
      </c>
      <c r="D1961" s="117"/>
      <c r="E1961" s="80">
        <f>+IF(F1961="x",1,0)+IF(G1961="x",0.25,0)+IF(H1961="x",1,0)+IF(I1961="x",0.3,0)</f>
        <v>1</v>
      </c>
      <c r="F1961" s="127" t="s">
        <v>3212</v>
      </c>
      <c r="G1961" s="127"/>
      <c r="H1961" s="127"/>
      <c r="I1961" s="127"/>
      <c r="J1961" s="48"/>
      <c r="K1961" s="48"/>
      <c r="L1961" s="89">
        <f>+L$5*E1961</f>
        <v>1194.3324316200781</v>
      </c>
      <c r="M1961" s="89">
        <f>+M$5*E1961</f>
        <v>339.09242260294559</v>
      </c>
      <c r="N1961" s="89">
        <f>+L1961+M1961</f>
        <v>1533.4248542230237</v>
      </c>
      <c r="O1961" s="89">
        <f>+O$5*E1961</f>
        <v>16954.621130147279</v>
      </c>
      <c r="P1961" s="128" t="e">
        <v>#N/A</v>
      </c>
      <c r="Q1961" s="48" t="e">
        <v>#N/A</v>
      </c>
      <c r="R1961" s="87">
        <v>1110.5258640024001</v>
      </c>
      <c r="S1961" s="87">
        <v>8.9901999999999997</v>
      </c>
      <c r="T1961" s="87">
        <v>3.8899853825569001E-3</v>
      </c>
      <c r="U1961" s="87">
        <v>7.6432958245277002E-2</v>
      </c>
      <c r="V1961" s="87">
        <v>3.4203836186366E-2</v>
      </c>
      <c r="W1961" s="87">
        <f>+(S1961/100)*R1961</f>
        <v>99.838496225543764</v>
      </c>
      <c r="Z1961" t="e">
        <v>#N/A</v>
      </c>
      <c r="AA1961" t="e">
        <v>#N/A</v>
      </c>
    </row>
    <row r="1962" spans="1:27">
      <c r="A1962" s="115" t="s">
        <v>1707</v>
      </c>
      <c r="B1962" s="115" t="s">
        <v>24</v>
      </c>
      <c r="C1962" s="115">
        <v>5443171</v>
      </c>
      <c r="D1962" s="115"/>
      <c r="E1962" s="80">
        <f>+IF(F1962="x",1,0)+IF(G1962="x",0.25,0)+IF(H1962="x",1,0)+IF(I1962="x",0.3,0)</f>
        <v>1</v>
      </c>
      <c r="F1962" s="127" t="s">
        <v>3212</v>
      </c>
      <c r="G1962" s="127"/>
      <c r="H1962" s="127"/>
      <c r="I1962" s="127"/>
      <c r="J1962" s="48"/>
      <c r="K1962" s="48"/>
      <c r="L1962" s="89">
        <f>+L$5*E1962</f>
        <v>1194.3324316200781</v>
      </c>
      <c r="M1962" s="89">
        <f>+M$5*E1962</f>
        <v>339.09242260294559</v>
      </c>
      <c r="N1962" s="89">
        <f>+L1962+M1962</f>
        <v>1533.4248542230237</v>
      </c>
      <c r="O1962" s="89">
        <f>+O$5*E1962</f>
        <v>16954.621130147279</v>
      </c>
      <c r="P1962" s="128" t="e">
        <v>#N/A</v>
      </c>
      <c r="Q1962" s="48" t="e">
        <v>#N/A</v>
      </c>
      <c r="R1962" s="87">
        <v>253.19444849440001</v>
      </c>
      <c r="S1962" s="87">
        <v>0</v>
      </c>
      <c r="T1962" s="87">
        <v>0</v>
      </c>
      <c r="U1962" s="87">
        <v>0</v>
      </c>
      <c r="V1962" s="87">
        <v>0</v>
      </c>
      <c r="W1962" s="87">
        <f>+(S1962/100)*R1962</f>
        <v>0</v>
      </c>
      <c r="Z1962" t="e">
        <v>#N/A</v>
      </c>
      <c r="AA1962" t="e">
        <v>#N/A</v>
      </c>
    </row>
    <row r="1963" spans="1:27">
      <c r="A1963" s="114" t="s">
        <v>2330</v>
      </c>
      <c r="B1963" s="114" t="s">
        <v>8</v>
      </c>
      <c r="C1963" s="114">
        <v>9428425</v>
      </c>
      <c r="D1963" s="114"/>
      <c r="E1963" s="80">
        <f>+IF(F1963="x",1,0)+IF(G1963="x",0.25,0)+IF(H1963="x",1,0)+IF(I1963="x",0.3,0)+J1963+K1963</f>
        <v>4.8900728324772005E-2</v>
      </c>
      <c r="F1963" s="126" t="s">
        <v>3213</v>
      </c>
      <c r="G1963" s="127"/>
      <c r="H1963" s="127"/>
      <c r="I1963" s="127"/>
      <c r="J1963" s="48"/>
      <c r="K1963" s="48">
        <v>4.8900728324772005E-2</v>
      </c>
      <c r="L1963" s="89">
        <f>+L$5*E1963</f>
        <v>58.403725768117773</v>
      </c>
      <c r="M1963" s="89">
        <f>+M$5*E1963</f>
        <v>16.581866434695421</v>
      </c>
      <c r="N1963" s="89">
        <f>+L1963+M1963</f>
        <v>74.985592202813194</v>
      </c>
      <c r="O1963" s="89">
        <f>+O$5*E1963</f>
        <v>829.09332173477105</v>
      </c>
      <c r="P1963" s="127"/>
      <c r="Q1963" s="48"/>
      <c r="R1963" s="87">
        <v>326.00485549848003</v>
      </c>
      <c r="S1963" s="87">
        <v>100</v>
      </c>
      <c r="T1963" s="87">
        <v>2.3400890827178999</v>
      </c>
      <c r="U1963" s="87">
        <v>2.5150332450867001</v>
      </c>
      <c r="V1963" s="87">
        <v>2.3925178346381002</v>
      </c>
      <c r="W1963" s="87">
        <v>326.00485550048001</v>
      </c>
      <c r="Z1963" t="e">
        <v>#N/A</v>
      </c>
      <c r="AA1963" t="e">
        <v>#N/A</v>
      </c>
    </row>
    <row r="1964" spans="1:27">
      <c r="A1964" s="114" t="s">
        <v>2331</v>
      </c>
      <c r="B1964" s="114" t="s">
        <v>8</v>
      </c>
      <c r="C1964" s="114">
        <v>9428425</v>
      </c>
      <c r="D1964" s="114"/>
      <c r="E1964" s="80">
        <f>+IF(F1964="x",1,0)+IF(G1964="x",0.25,0)+IF(H1964="x",1,0)+IF(I1964="x",0.3,0)+J1964+K1964</f>
        <v>4.54694147996835E-2</v>
      </c>
      <c r="F1964" s="126" t="s">
        <v>3213</v>
      </c>
      <c r="G1964" s="127"/>
      <c r="H1964" s="127"/>
      <c r="I1964" s="127"/>
      <c r="J1964" s="48"/>
      <c r="K1964" s="48">
        <v>4.54694147996835E-2</v>
      </c>
      <c r="L1964" s="89">
        <f>+L$5*E1964</f>
        <v>54.30559674204796</v>
      </c>
      <c r="M1964" s="89">
        <f>+M$5*E1964</f>
        <v>15.418334018762906</v>
      </c>
      <c r="N1964" s="89">
        <f>+L1964+M1964</f>
        <v>69.723930760810873</v>
      </c>
      <c r="O1964" s="89">
        <f>+O$5*E1964</f>
        <v>770.91670093814525</v>
      </c>
      <c r="P1964" s="127"/>
      <c r="Q1964" s="48"/>
      <c r="R1964" s="87">
        <v>303.12943199788998</v>
      </c>
      <c r="S1964" s="87">
        <v>100</v>
      </c>
      <c r="T1964" s="87">
        <v>2.2347440719603999</v>
      </c>
      <c r="U1964" s="87">
        <v>2.3720500469207999</v>
      </c>
      <c r="V1964" s="87">
        <v>2.2659215743724999</v>
      </c>
      <c r="W1964" s="87">
        <v>303.12943199829999</v>
      </c>
      <c r="Z1964" t="e">
        <v>#N/A</v>
      </c>
      <c r="AA1964" t="e">
        <v>#N/A</v>
      </c>
    </row>
    <row r="1965" spans="1:27">
      <c r="A1965" s="114" t="s">
        <v>2332</v>
      </c>
      <c r="B1965" s="114" t="s">
        <v>8</v>
      </c>
      <c r="C1965" s="114">
        <v>9428425</v>
      </c>
      <c r="D1965" s="114"/>
      <c r="E1965" s="80">
        <f>+IF(F1965="x",1,0)+IF(G1965="x",0.25,0)+IF(H1965="x",1,0)+IF(I1965="x",0.3,0)+J1965+K1965</f>
        <v>3.7433251349204999E-2</v>
      </c>
      <c r="F1965" s="126" t="s">
        <v>3213</v>
      </c>
      <c r="G1965" s="127"/>
      <c r="H1965" s="127"/>
      <c r="I1965" s="127"/>
      <c r="J1965" s="48"/>
      <c r="K1965" s="48">
        <v>3.7433251349204999E-2</v>
      </c>
      <c r="L1965" s="89">
        <f>+L$5*E1965</f>
        <v>44.707746107341578</v>
      </c>
      <c r="M1965" s="89">
        <f>+M$5*E1965</f>
        <v>12.693331885906904</v>
      </c>
      <c r="N1965" s="89">
        <f>+L1965+M1965</f>
        <v>57.401077993248478</v>
      </c>
      <c r="O1965" s="89">
        <f>+O$5*E1965</f>
        <v>634.66659429534525</v>
      </c>
      <c r="P1965" s="48"/>
      <c r="Q1965" s="48"/>
      <c r="R1965" s="87">
        <v>249.55500899469999</v>
      </c>
      <c r="S1965" s="87">
        <v>100</v>
      </c>
      <c r="T1965" s="87">
        <v>2.2546145915985001</v>
      </c>
      <c r="U1965" s="87">
        <v>2.3845610618591002</v>
      </c>
      <c r="V1965" s="87">
        <v>2.2989895873599999</v>
      </c>
      <c r="W1965" s="87">
        <v>249.55500898995999</v>
      </c>
      <c r="Z1965" t="e">
        <v>#N/A</v>
      </c>
      <c r="AA1965" t="e">
        <v>#N/A</v>
      </c>
    </row>
    <row r="1966" spans="1:27">
      <c r="A1966" s="56" t="s">
        <v>2333</v>
      </c>
      <c r="B1966" s="56" t="s">
        <v>8</v>
      </c>
      <c r="C1966" s="56">
        <v>9428425</v>
      </c>
      <c r="D1966" s="56"/>
      <c r="E1966" s="126">
        <f>+IF(F1966="x",1,0)+IF(G1966="x",0.25,0)+IF(H1966="x",1,0)+IF(I1966="x",0.3,0)+J1966+K1966</f>
        <v>2.7759943499433001E-2</v>
      </c>
      <c r="F1966" s="126" t="s">
        <v>3213</v>
      </c>
      <c r="G1966" s="127"/>
      <c r="H1966" s="127"/>
      <c r="I1966" s="127"/>
      <c r="J1966" s="48"/>
      <c r="K1966" s="48">
        <v>2.7759943499433001E-2</v>
      </c>
      <c r="L1966" s="89">
        <f>+L$5*E1966</f>
        <v>33.154600821313792</v>
      </c>
      <c r="M1966" s="89">
        <f>+M$5*E1966</f>
        <v>9.4131864925436268</v>
      </c>
      <c r="N1966" s="89">
        <f>+L1966+M1966</f>
        <v>42.567787313857423</v>
      </c>
      <c r="O1966" s="89">
        <f>+O$5*E1966</f>
        <v>470.65932462718138</v>
      </c>
      <c r="P1966" s="127"/>
      <c r="Q1966" s="48"/>
      <c r="R1966" s="87">
        <v>185.06628999622001</v>
      </c>
      <c r="S1966" s="87">
        <v>100</v>
      </c>
      <c r="T1966" s="87">
        <v>2.2696487903595002</v>
      </c>
      <c r="U1966" s="87">
        <v>2.3344118595122998</v>
      </c>
      <c r="V1966" s="87">
        <v>2.2928135142181998</v>
      </c>
      <c r="W1966" s="87">
        <v>185.06628999521999</v>
      </c>
      <c r="Z1966" t="e">
        <v>#N/A</v>
      </c>
      <c r="AA1966" t="e">
        <v>#N/A</v>
      </c>
    </row>
    <row r="1989" spans="12:15">
      <c r="M1989" s="77" t="s">
        <v>3213</v>
      </c>
    </row>
    <row r="1990" spans="12:15">
      <c r="L1990" s="6" t="s">
        <v>3213</v>
      </c>
      <c r="M1990" s="5" t="s">
        <v>3213</v>
      </c>
      <c r="N1990" s="5" t="s">
        <v>3213</v>
      </c>
      <c r="O1990" s="5" t="s">
        <v>3213</v>
      </c>
    </row>
  </sheetData>
  <autoFilter ref="A7:AD7">
    <sortState ref="A8:AD1966">
      <sortCondition ref="D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workbookViewId="0">
      <selection activeCell="G23" sqref="G23"/>
    </sheetView>
  </sheetViews>
  <sheetFormatPr defaultRowHeight="15"/>
  <cols>
    <col min="2" max="2" width="35.42578125" customWidth="1"/>
    <col min="3" max="3" width="10.140625" bestFit="1" customWidth="1"/>
    <col min="4" max="4" width="13.85546875" customWidth="1"/>
    <col min="5" max="5" width="16.85546875" customWidth="1"/>
    <col min="7" max="7" width="28.7109375" bestFit="1" customWidth="1"/>
    <col min="8" max="8" width="24.140625" bestFit="1" customWidth="1"/>
    <col min="9" max="9" width="22.7109375" customWidth="1"/>
    <col min="10" max="11" width="27.140625" customWidth="1"/>
    <col min="13" max="13" width="29.28515625" customWidth="1"/>
  </cols>
  <sheetData>
    <row r="2" spans="2:8">
      <c r="B2" s="101" t="s">
        <v>3304</v>
      </c>
      <c r="C2" s="101"/>
      <c r="D2" s="101"/>
      <c r="E2" s="101"/>
      <c r="F2" s="101"/>
      <c r="G2" s="101"/>
      <c r="H2" s="101"/>
    </row>
    <row r="3" spans="2:8">
      <c r="B3" s="3" t="s">
        <v>3321</v>
      </c>
      <c r="C3" s="3" t="s">
        <v>3320</v>
      </c>
      <c r="D3" s="3" t="s">
        <v>3319</v>
      </c>
      <c r="E3" s="101" t="s">
        <v>3219</v>
      </c>
      <c r="F3" s="101"/>
      <c r="G3" s="3" t="s">
        <v>3317</v>
      </c>
      <c r="H3" s="3" t="s">
        <v>3318</v>
      </c>
    </row>
    <row r="4" spans="2:8">
      <c r="B4" s="41" t="s">
        <v>1707</v>
      </c>
      <c r="C4" s="32" t="s">
        <v>8</v>
      </c>
      <c r="D4" s="41">
        <v>8994231</v>
      </c>
      <c r="E4" s="32" t="s">
        <v>1708</v>
      </c>
      <c r="F4" s="3"/>
      <c r="G4" s="99">
        <v>3054.62</v>
      </c>
      <c r="H4" s="99">
        <f t="shared" ref="H4:H15" si="0">+D$23/12</f>
        <v>43543.541666666664</v>
      </c>
    </row>
    <row r="5" spans="2:8">
      <c r="B5" s="41" t="s">
        <v>2850</v>
      </c>
      <c r="C5" s="32" t="s">
        <v>8</v>
      </c>
      <c r="D5" s="41">
        <v>8274862</v>
      </c>
      <c r="E5" s="32" t="s">
        <v>2851</v>
      </c>
      <c r="F5" s="3"/>
      <c r="G5" s="99">
        <v>3054.62</v>
      </c>
      <c r="H5" s="99">
        <f t="shared" si="0"/>
        <v>43543.541666666664</v>
      </c>
    </row>
    <row r="6" spans="2:8">
      <c r="B6" s="41" t="s">
        <v>1700</v>
      </c>
      <c r="C6" s="32" t="s">
        <v>8</v>
      </c>
      <c r="D6" s="41">
        <v>9428428</v>
      </c>
      <c r="E6" s="32" t="s">
        <v>1699</v>
      </c>
      <c r="F6" s="3"/>
      <c r="G6" s="99">
        <v>3054.62</v>
      </c>
      <c r="H6" s="99">
        <f t="shared" si="0"/>
        <v>43543.541666666664</v>
      </c>
    </row>
    <row r="7" spans="2:8">
      <c r="B7" s="41" t="s">
        <v>1695</v>
      </c>
      <c r="C7" s="32" t="s">
        <v>8</v>
      </c>
      <c r="D7" s="41">
        <v>9428429</v>
      </c>
      <c r="E7" s="32" t="s">
        <v>1696</v>
      </c>
      <c r="F7" s="3"/>
      <c r="G7" s="99">
        <v>3054.62</v>
      </c>
      <c r="H7" s="99">
        <f t="shared" si="0"/>
        <v>43543.541666666664</v>
      </c>
    </row>
    <row r="8" spans="2:8">
      <c r="B8" s="41" t="s">
        <v>1691</v>
      </c>
      <c r="C8" s="32" t="s">
        <v>8</v>
      </c>
      <c r="D8" s="41">
        <v>9428430</v>
      </c>
      <c r="E8" s="32" t="s">
        <v>1690</v>
      </c>
      <c r="F8" s="3"/>
      <c r="G8" s="99">
        <v>3054.62</v>
      </c>
      <c r="H8" s="99">
        <f t="shared" si="0"/>
        <v>43543.541666666664</v>
      </c>
    </row>
    <row r="9" spans="2:8">
      <c r="B9" s="41" t="s">
        <v>221</v>
      </c>
      <c r="C9" s="32" t="s">
        <v>8</v>
      </c>
      <c r="D9" s="41">
        <v>8307198</v>
      </c>
      <c r="E9" s="32" t="s">
        <v>1680</v>
      </c>
      <c r="F9" s="3"/>
      <c r="G9" s="99">
        <v>3054.62</v>
      </c>
      <c r="H9" s="99">
        <f t="shared" si="0"/>
        <v>43543.541666666664</v>
      </c>
    </row>
    <row r="10" spans="2:8">
      <c r="B10" s="41" t="s">
        <v>2852</v>
      </c>
      <c r="C10" s="32" t="s">
        <v>8</v>
      </c>
      <c r="D10" s="41">
        <v>8307199</v>
      </c>
      <c r="E10" s="32" t="s">
        <v>2853</v>
      </c>
      <c r="F10" s="3"/>
      <c r="G10" s="99">
        <v>3054.62</v>
      </c>
      <c r="H10" s="99">
        <f t="shared" si="0"/>
        <v>43543.541666666664</v>
      </c>
    </row>
    <row r="11" spans="2:8">
      <c r="B11" s="41" t="s">
        <v>1677</v>
      </c>
      <c r="C11" s="32" t="s">
        <v>8</v>
      </c>
      <c r="D11" s="41">
        <v>9428431</v>
      </c>
      <c r="E11" s="32" t="s">
        <v>1678</v>
      </c>
      <c r="F11" s="3"/>
      <c r="G11" s="99">
        <v>3054.62</v>
      </c>
      <c r="H11" s="99">
        <f t="shared" si="0"/>
        <v>43543.541666666664</v>
      </c>
    </row>
    <row r="12" spans="2:8">
      <c r="B12" s="41" t="s">
        <v>1705</v>
      </c>
      <c r="C12" s="32" t="s">
        <v>8</v>
      </c>
      <c r="D12" s="41">
        <v>5444514</v>
      </c>
      <c r="E12" s="32" t="s">
        <v>1706</v>
      </c>
      <c r="F12" s="3"/>
      <c r="G12" s="99">
        <v>3054.62</v>
      </c>
      <c r="H12" s="99">
        <f t="shared" si="0"/>
        <v>43543.541666666664</v>
      </c>
    </row>
    <row r="13" spans="2:8">
      <c r="B13" s="41" t="s">
        <v>1703</v>
      </c>
      <c r="C13" s="32" t="s">
        <v>8</v>
      </c>
      <c r="D13" s="41">
        <v>5444515</v>
      </c>
      <c r="E13" s="32" t="s">
        <v>1704</v>
      </c>
      <c r="F13" s="3"/>
      <c r="G13" s="99">
        <v>3054.62</v>
      </c>
      <c r="H13" s="99">
        <f t="shared" si="0"/>
        <v>43543.541666666664</v>
      </c>
    </row>
    <row r="14" spans="2:8">
      <c r="B14" s="41" t="s">
        <v>1674</v>
      </c>
      <c r="C14" s="32" t="s">
        <v>8</v>
      </c>
      <c r="D14" s="41">
        <v>9428427</v>
      </c>
      <c r="E14" s="32" t="s">
        <v>1675</v>
      </c>
      <c r="F14" s="3"/>
      <c r="G14" s="99">
        <v>3054.62</v>
      </c>
      <c r="H14" s="99">
        <f t="shared" si="0"/>
        <v>43543.541666666664</v>
      </c>
    </row>
    <row r="15" spans="2:8">
      <c r="B15" s="42" t="s">
        <v>3316</v>
      </c>
      <c r="C15" s="32" t="s">
        <v>8</v>
      </c>
      <c r="D15" s="27">
        <v>5444513</v>
      </c>
      <c r="E15" s="100" t="s">
        <v>1673</v>
      </c>
      <c r="F15" s="100"/>
      <c r="G15" s="99">
        <v>3054.62</v>
      </c>
      <c r="H15" s="99">
        <f t="shared" si="0"/>
        <v>43543.541666666664</v>
      </c>
    </row>
    <row r="17" spans="2:9" ht="15.75" thickBot="1"/>
    <row r="18" spans="2:9" ht="15.75" thickBot="1">
      <c r="B18" s="105" t="s">
        <v>3245</v>
      </c>
      <c r="C18" s="106"/>
      <c r="D18" s="106"/>
      <c r="E18" s="107"/>
    </row>
    <row r="19" spans="2:9" ht="15.75" thickBot="1">
      <c r="B19" s="102" t="s">
        <v>3246</v>
      </c>
      <c r="C19" s="103"/>
      <c r="D19" s="103"/>
      <c r="E19" s="104"/>
    </row>
    <row r="20" spans="2:9">
      <c r="B20" s="14" t="s">
        <v>3247</v>
      </c>
      <c r="C20" s="15" t="s">
        <v>3248</v>
      </c>
      <c r="D20" s="16" t="s">
        <v>3213</v>
      </c>
      <c r="E20" s="17"/>
    </row>
    <row r="21" spans="2:9">
      <c r="B21" s="20" t="s">
        <v>3257</v>
      </c>
      <c r="C21" s="3">
        <v>10</v>
      </c>
      <c r="D21" s="11">
        <f>+D$25*(C21/100)</f>
        <v>1045045</v>
      </c>
      <c r="E21" s="13" t="s">
        <v>3249</v>
      </c>
    </row>
    <row r="22" spans="2:9">
      <c r="B22" s="12" t="s">
        <v>3250</v>
      </c>
      <c r="C22" s="3">
        <v>10</v>
      </c>
      <c r="D22" s="11">
        <f>+D$25*(C22/100)</f>
        <v>1045045</v>
      </c>
      <c r="E22" s="13" t="s">
        <v>3249</v>
      </c>
    </row>
    <row r="23" spans="2:9">
      <c r="B23" s="12" t="s">
        <v>3251</v>
      </c>
      <c r="C23" s="3">
        <v>5</v>
      </c>
      <c r="D23" s="11">
        <f>+D$25*(C23/100)</f>
        <v>522522.5</v>
      </c>
      <c r="E23" s="13" t="s">
        <v>3249</v>
      </c>
      <c r="F23" s="1" t="s">
        <v>3253</v>
      </c>
      <c r="H23">
        <f>+D23/10</f>
        <v>52252.25</v>
      </c>
      <c r="I23" s="1" t="s">
        <v>3254</v>
      </c>
    </row>
    <row r="24" spans="2:9" ht="15.75" thickBot="1">
      <c r="B24" s="18" t="s">
        <v>3252</v>
      </c>
      <c r="C24" s="8">
        <v>75</v>
      </c>
      <c r="D24" s="37">
        <f>+D$25*(C24/100)</f>
        <v>7837837.5</v>
      </c>
      <c r="E24" s="19" t="s">
        <v>3249</v>
      </c>
    </row>
    <row r="25" spans="2:9" ht="15.75" thickBot="1">
      <c r="B25" s="21" t="s">
        <v>3259</v>
      </c>
      <c r="C25" s="35"/>
      <c r="D25" s="38">
        <v>10450450</v>
      </c>
      <c r="E25" s="36" t="s">
        <v>3249</v>
      </c>
      <c r="F25" s="34" t="s">
        <v>3213</v>
      </c>
    </row>
    <row r="27" spans="2:9" ht="15.75" thickBot="1"/>
    <row r="28" spans="2:9" ht="15.75" thickBot="1">
      <c r="B28" s="108" t="s">
        <v>3255</v>
      </c>
      <c r="C28" s="109"/>
      <c r="D28" s="109"/>
      <c r="E28" s="110"/>
    </row>
    <row r="29" spans="2:9">
      <c r="B29" s="111" t="s">
        <v>3247</v>
      </c>
      <c r="C29" s="112"/>
      <c r="D29" s="112"/>
      <c r="E29" s="113"/>
    </row>
    <row r="30" spans="2:9">
      <c r="B30" s="20" t="s">
        <v>3256</v>
      </c>
      <c r="C30" s="22">
        <v>0.95</v>
      </c>
      <c r="D30" s="3">
        <f>0.95*D32</f>
        <v>99144.849999999991</v>
      </c>
      <c r="E30" s="13" t="s">
        <v>3249</v>
      </c>
    </row>
    <row r="31" spans="2:9" ht="15.75" thickBot="1">
      <c r="B31" s="24" t="s">
        <v>3258</v>
      </c>
      <c r="C31" s="23">
        <v>0.05</v>
      </c>
      <c r="D31" s="8">
        <f>0.05*D32</f>
        <v>5218.1500000000005</v>
      </c>
      <c r="E31" s="19" t="s">
        <v>3249</v>
      </c>
    </row>
    <row r="32" spans="2:9" ht="15.75" thickBot="1">
      <c r="B32" s="21" t="s">
        <v>3259</v>
      </c>
      <c r="C32" s="9"/>
      <c r="D32" s="33">
        <v>104363</v>
      </c>
      <c r="E32" s="10" t="s">
        <v>3249</v>
      </c>
      <c r="G32" s="34" t="s">
        <v>3213</v>
      </c>
    </row>
    <row r="36" spans="2:4">
      <c r="B36" s="1" t="s">
        <v>3308</v>
      </c>
    </row>
    <row r="37" spans="2:4">
      <c r="B37" s="1" t="s">
        <v>3309</v>
      </c>
      <c r="C37" s="39">
        <f>2/6</f>
        <v>0.33333333333333331</v>
      </c>
      <c r="D37" s="1" t="s">
        <v>3248</v>
      </c>
    </row>
    <row r="38" spans="2:4">
      <c r="B38" s="1" t="s">
        <v>3257</v>
      </c>
      <c r="C38">
        <v>0.66</v>
      </c>
      <c r="D38" s="1" t="s">
        <v>3248</v>
      </c>
    </row>
    <row r="42" spans="2:4">
      <c r="B42" s="1" t="s">
        <v>3310</v>
      </c>
    </row>
    <row r="43" spans="2:4">
      <c r="B43" s="1" t="s">
        <v>3311</v>
      </c>
      <c r="C43">
        <v>59125000</v>
      </c>
    </row>
    <row r="44" spans="2:4">
      <c r="B44" s="1" t="s">
        <v>3312</v>
      </c>
      <c r="C44" s="2">
        <f>+D32+D21+D22+D23</f>
        <v>2716975.5</v>
      </c>
    </row>
    <row r="45" spans="2:4">
      <c r="B45" s="1" t="s">
        <v>3313</v>
      </c>
      <c r="C45" s="2">
        <f>+C43-C44</f>
        <v>56408024.5</v>
      </c>
    </row>
  </sheetData>
  <mergeCells count="7">
    <mergeCell ref="B28:E28"/>
    <mergeCell ref="B29:E29"/>
    <mergeCell ref="E15:F15"/>
    <mergeCell ref="B2:H2"/>
    <mergeCell ref="E3:F3"/>
    <mergeCell ref="B19:E19"/>
    <mergeCell ref="B18:E1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"/>
  <sheetViews>
    <sheetView workbookViewId="0">
      <selection activeCell="F5" sqref="F5"/>
    </sheetView>
  </sheetViews>
  <sheetFormatPr defaultRowHeight="15"/>
  <cols>
    <col min="3" max="3" width="57.140625" customWidth="1"/>
    <col min="4" max="4" width="27.85546875" customWidth="1"/>
    <col min="5" max="5" width="51.140625" customWidth="1"/>
    <col min="6" max="6" width="49.140625" customWidth="1"/>
    <col min="9" max="9" width="19.85546875" customWidth="1"/>
    <col min="10" max="11" width="26" customWidth="1"/>
    <col min="12" max="12" width="25.85546875" customWidth="1"/>
    <col min="13" max="13" width="33.140625" customWidth="1"/>
    <col min="14" max="14" width="33.28515625" customWidth="1"/>
    <col min="15" max="15" width="39.5703125" customWidth="1"/>
    <col min="16" max="16" width="40.85546875" customWidth="1"/>
  </cols>
  <sheetData>
    <row r="3" spans="1:16">
      <c r="C3" s="3"/>
      <c r="D3" s="26" t="s">
        <v>3299</v>
      </c>
      <c r="E3" s="26" t="s">
        <v>3297</v>
      </c>
      <c r="F3" s="27" t="s">
        <v>3279</v>
      </c>
    </row>
    <row r="4" spans="1:16">
      <c r="C4" s="3" t="s">
        <v>3273</v>
      </c>
      <c r="D4" s="3">
        <v>1</v>
      </c>
      <c r="E4" s="29">
        <f>+'Bidragsark oversvømmelse'!L5</f>
        <v>1194.3324316200781</v>
      </c>
      <c r="F4" s="25" t="s">
        <v>3329</v>
      </c>
      <c r="I4" s="27" t="s">
        <v>3281</v>
      </c>
      <c r="J4" s="27" t="s">
        <v>3282</v>
      </c>
      <c r="K4" s="26" t="s">
        <v>3294</v>
      </c>
      <c r="L4" s="27" t="s">
        <v>3283</v>
      </c>
      <c r="M4" s="27" t="s">
        <v>3284</v>
      </c>
      <c r="N4" s="26" t="s">
        <v>3295</v>
      </c>
      <c r="O4" s="27" t="s">
        <v>3273</v>
      </c>
      <c r="P4" s="26" t="s">
        <v>3285</v>
      </c>
    </row>
    <row r="5" spans="1:16">
      <c r="C5" s="3" t="s">
        <v>3274</v>
      </c>
      <c r="D5" s="3">
        <v>1</v>
      </c>
      <c r="E5" s="29">
        <f>+E4</f>
        <v>1194.3324316200781</v>
      </c>
      <c r="F5" s="3" t="s">
        <v>3280</v>
      </c>
      <c r="I5" s="25" t="s">
        <v>3286</v>
      </c>
      <c r="J5" s="25" t="s">
        <v>3293</v>
      </c>
      <c r="K5" s="26">
        <v>11.5</v>
      </c>
      <c r="L5" s="27">
        <v>7833</v>
      </c>
      <c r="M5" s="26">
        <v>0.09</v>
      </c>
      <c r="N5" s="26">
        <v>7.0000000000000007E-2</v>
      </c>
      <c r="O5" s="27"/>
      <c r="P5" s="27"/>
    </row>
    <row r="6" spans="1:16">
      <c r="C6" s="3" t="s">
        <v>3275</v>
      </c>
      <c r="D6" s="3">
        <v>0.3</v>
      </c>
      <c r="E6" s="30">
        <f>+E5*0.3</f>
        <v>358.29972948602341</v>
      </c>
      <c r="F6" s="3"/>
      <c r="I6" s="25" t="s">
        <v>3287</v>
      </c>
      <c r="J6" s="25" t="s">
        <v>3293</v>
      </c>
      <c r="K6" s="26">
        <v>100</v>
      </c>
      <c r="L6" s="27">
        <v>10116</v>
      </c>
      <c r="M6" s="26">
        <v>1.01</v>
      </c>
      <c r="N6" s="26">
        <v>0.76</v>
      </c>
      <c r="O6" s="27"/>
      <c r="P6" s="27"/>
    </row>
    <row r="7" spans="1:16">
      <c r="C7" s="3" t="s">
        <v>3276</v>
      </c>
      <c r="D7" s="3">
        <v>0.25</v>
      </c>
      <c r="E7" s="30">
        <f>+E5*D7</f>
        <v>298.58310790501952</v>
      </c>
      <c r="F7" s="3"/>
      <c r="I7" s="25" t="s">
        <v>3288</v>
      </c>
      <c r="J7" s="25" t="s">
        <v>3293</v>
      </c>
      <c r="K7" s="26">
        <v>67</v>
      </c>
      <c r="L7" s="27">
        <v>10122</v>
      </c>
      <c r="M7" s="26">
        <v>0.68</v>
      </c>
      <c r="N7" s="26">
        <v>0.51</v>
      </c>
      <c r="O7" s="27"/>
      <c r="P7" s="27"/>
    </row>
    <row r="8" spans="1:16">
      <c r="C8" s="3" t="s">
        <v>3277</v>
      </c>
      <c r="D8" s="3">
        <v>2.5499999999999998</v>
      </c>
      <c r="E8" s="29">
        <f>+E4+E5+E6+E7</f>
        <v>3045.5477006311989</v>
      </c>
      <c r="F8" s="3"/>
      <c r="I8" s="25" t="s">
        <v>3289</v>
      </c>
      <c r="J8" s="25" t="s">
        <v>3293</v>
      </c>
      <c r="K8" s="26">
        <v>97.5</v>
      </c>
      <c r="L8" s="27">
        <v>7219</v>
      </c>
      <c r="M8" s="26">
        <v>0.7</v>
      </c>
      <c r="N8" s="26">
        <v>0.53</v>
      </c>
      <c r="O8" s="27"/>
      <c r="P8" s="27"/>
    </row>
    <row r="9" spans="1:16">
      <c r="A9" s="1" t="s">
        <v>3213</v>
      </c>
      <c r="B9" s="28" t="s">
        <v>3213</v>
      </c>
      <c r="C9" s="25" t="s">
        <v>3298</v>
      </c>
      <c r="D9" s="3"/>
      <c r="E9" s="3">
        <v>1086</v>
      </c>
      <c r="F9" s="25" t="s">
        <v>3296</v>
      </c>
      <c r="I9" s="25" t="s">
        <v>3290</v>
      </c>
      <c r="J9" s="25" t="s">
        <v>3293</v>
      </c>
      <c r="K9" s="26">
        <v>100</v>
      </c>
      <c r="L9" s="27">
        <v>21092</v>
      </c>
      <c r="M9" s="26">
        <v>2.11</v>
      </c>
      <c r="N9" s="26">
        <v>1.58</v>
      </c>
      <c r="O9" s="27"/>
      <c r="P9" s="27"/>
    </row>
    <row r="10" spans="1:16">
      <c r="C10" s="3" t="s">
        <v>3278</v>
      </c>
      <c r="D10" s="3"/>
      <c r="E10" s="29">
        <f>+E8+E9</f>
        <v>4131.5477006311994</v>
      </c>
      <c r="F10" s="3"/>
      <c r="I10" s="25" t="s">
        <v>3291</v>
      </c>
      <c r="J10" s="25" t="s">
        <v>3293</v>
      </c>
      <c r="K10" s="26">
        <v>100</v>
      </c>
      <c r="L10" s="27">
        <v>8179</v>
      </c>
      <c r="M10" s="26">
        <v>0.82</v>
      </c>
      <c r="N10" s="26">
        <v>0.61</v>
      </c>
      <c r="O10" s="27"/>
      <c r="P10" s="27"/>
    </row>
    <row r="11" spans="1:16">
      <c r="I11" s="25" t="s">
        <v>3292</v>
      </c>
      <c r="J11" s="25" t="s">
        <v>3293</v>
      </c>
      <c r="K11" s="26">
        <v>99.6</v>
      </c>
      <c r="L11" s="27">
        <v>7845</v>
      </c>
      <c r="M11" s="26">
        <v>0.78</v>
      </c>
      <c r="N11" s="26">
        <v>0.59</v>
      </c>
      <c r="O11" s="26">
        <v>1</v>
      </c>
      <c r="P11" s="26">
        <v>1.3</v>
      </c>
    </row>
    <row r="14" spans="1:16">
      <c r="L14" s="3" t="s">
        <v>3303</v>
      </c>
      <c r="M14" s="3">
        <f>+N5+N6+N7+N8+N9+N10+N11+O11+P11</f>
        <v>6.95</v>
      </c>
    </row>
    <row r="15" spans="1:16">
      <c r="L15" s="3" t="s">
        <v>3300</v>
      </c>
      <c r="M15" s="30">
        <f>+M14*'Bidragsark oversvømmelse'!L5</f>
        <v>8300.6103997595419</v>
      </c>
    </row>
    <row r="16" spans="1:16">
      <c r="L16" s="3" t="s">
        <v>3302</v>
      </c>
      <c r="M16" s="30">
        <f>+M14*'Bidragsark oversvømmelse'!M5</f>
        <v>2356.6923370904719</v>
      </c>
    </row>
    <row r="17" spans="12:13">
      <c r="L17" s="3" t="s">
        <v>3301</v>
      </c>
      <c r="M17" s="31">
        <f>+M15+M16</f>
        <v>10657.302736850013</v>
      </c>
    </row>
  </sheetData>
  <pageMargins left="0.7" right="0.7" top="0.75" bottom="0.75" header="0.3" footer="0.3"/>
  <pageSetup paperSize="9" scale="5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70"/>
  <sheetViews>
    <sheetView topLeftCell="A13" workbookViewId="0">
      <selection activeCell="E1" sqref="E1"/>
    </sheetView>
  </sheetViews>
  <sheetFormatPr defaultRowHeight="15"/>
  <cols>
    <col min="1" max="1" width="8.42578125" bestFit="1" customWidth="1"/>
    <col min="2" max="2" width="34.7109375" bestFit="1" customWidth="1"/>
    <col min="3" max="3" width="10.7109375" bestFit="1" customWidth="1"/>
    <col min="4" max="4" width="20" bestFit="1" customWidth="1"/>
    <col min="5" max="5" width="30.140625" customWidth="1"/>
    <col min="6" max="6" width="18.140625" bestFit="1" customWidth="1"/>
    <col min="7" max="7" width="15.7109375" bestFit="1" customWidth="1"/>
    <col min="8" max="8" width="7.42578125" bestFit="1" customWidth="1"/>
    <col min="9" max="9" width="5.42578125" bestFit="1" customWidth="1"/>
    <col min="10" max="10" width="7.42578125" bestFit="1" customWidth="1"/>
    <col min="11" max="11" width="33.85546875" bestFit="1" customWidth="1"/>
    <col min="12" max="12" width="21.140625" bestFit="1" customWidth="1"/>
    <col min="13" max="13" width="12" bestFit="1" customWidth="1"/>
    <col min="14" max="14" width="42.7109375" bestFit="1" customWidth="1"/>
    <col min="15" max="15" width="51" bestFit="1" customWidth="1"/>
    <col min="16" max="16" width="12" bestFit="1" customWidth="1"/>
    <col min="17" max="17" width="14.28515625" bestFit="1" customWidth="1"/>
    <col min="18" max="18" width="36.7109375" bestFit="1" customWidth="1"/>
    <col min="20" max="20" width="15.42578125" bestFit="1" customWidth="1"/>
    <col min="21" max="21" width="17.7109375" bestFit="1" customWidth="1"/>
    <col min="22" max="22" width="14.140625" bestFit="1" customWidth="1"/>
    <col min="23" max="23" width="14.42578125" bestFit="1" customWidth="1"/>
    <col min="24" max="24" width="20.28515625" bestFit="1" customWidth="1"/>
    <col min="25" max="25" width="12" bestFit="1" customWidth="1"/>
    <col min="28" max="29" width="6" bestFit="1" customWidth="1"/>
  </cols>
  <sheetData>
    <row r="1" spans="1:29">
      <c r="A1" t="s">
        <v>3218</v>
      </c>
      <c r="B1" t="s">
        <v>0</v>
      </c>
      <c r="C1" t="s">
        <v>1</v>
      </c>
      <c r="D1" t="s">
        <v>3219</v>
      </c>
      <c r="E1" t="s">
        <v>3314</v>
      </c>
      <c r="F1" t="s">
        <v>3272</v>
      </c>
      <c r="G1" t="s">
        <v>3211</v>
      </c>
      <c r="H1" t="s">
        <v>3215</v>
      </c>
      <c r="I1" t="s">
        <v>3216</v>
      </c>
      <c r="J1" t="s">
        <v>3217</v>
      </c>
      <c r="K1" t="s">
        <v>3209</v>
      </c>
      <c r="L1" t="s">
        <v>3210</v>
      </c>
      <c r="N1" t="s">
        <v>3244</v>
      </c>
      <c r="O1" t="s">
        <v>3270</v>
      </c>
      <c r="Q1" t="s">
        <v>3220</v>
      </c>
      <c r="R1" t="s">
        <v>3221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</row>
    <row r="2" spans="1:29">
      <c r="A2" t="s">
        <v>284</v>
      </c>
      <c r="B2" t="s">
        <v>24</v>
      </c>
      <c r="C2">
        <v>7138501</v>
      </c>
      <c r="D2" t="s">
        <v>283</v>
      </c>
      <c r="E2" t="str">
        <f t="shared" ref="E2:E65" si="0">CONCATENATE(B2,A2)</f>
        <v>Bogense Bygrunde86c</v>
      </c>
      <c r="F2">
        <v>1</v>
      </c>
      <c r="G2" t="s">
        <v>3212</v>
      </c>
      <c r="M2">
        <v>1230.9250225919634</v>
      </c>
      <c r="N2">
        <v>349.48171623130651</v>
      </c>
      <c r="O2">
        <v>1580.40673882327</v>
      </c>
      <c r="P2">
        <v>17474.085811565325</v>
      </c>
      <c r="Q2">
        <v>2.5110000000000001</v>
      </c>
      <c r="R2" t="e">
        <v>#N/A</v>
      </c>
      <c r="T2">
        <v>1601.0408419974999</v>
      </c>
      <c r="U2">
        <v>21.1676</v>
      </c>
      <c r="V2">
        <v>6.8232446908951E-2</v>
      </c>
      <c r="W2">
        <v>0.25326958298683</v>
      </c>
      <c r="X2">
        <v>0.16264344607163</v>
      </c>
      <c r="Y2">
        <v>338.9019212706628</v>
      </c>
      <c r="AB2">
        <v>2.5110000000000001</v>
      </c>
      <c r="AC2">
        <v>0</v>
      </c>
    </row>
    <row r="3" spans="1:29">
      <c r="A3" t="s">
        <v>284</v>
      </c>
      <c r="B3" t="s">
        <v>24</v>
      </c>
      <c r="C3">
        <v>7138501</v>
      </c>
      <c r="D3" t="s">
        <v>283</v>
      </c>
      <c r="E3" t="str">
        <f t="shared" si="0"/>
        <v>Bogense Bygrunde86c</v>
      </c>
      <c r="F3">
        <v>1</v>
      </c>
      <c r="G3" t="s">
        <v>3212</v>
      </c>
      <c r="M3">
        <v>1230.9250225919634</v>
      </c>
      <c r="N3">
        <v>349.48171623130651</v>
      </c>
      <c r="O3">
        <v>1580.40673882327</v>
      </c>
      <c r="P3">
        <v>17474.085811565325</v>
      </c>
      <c r="Q3">
        <v>2.5110000000000001</v>
      </c>
      <c r="R3" t="e">
        <v>#N/A</v>
      </c>
      <c r="T3">
        <v>1601.0408419974999</v>
      </c>
      <c r="U3">
        <v>21.1676</v>
      </c>
      <c r="V3">
        <v>6.8232446908951E-2</v>
      </c>
      <c r="W3">
        <v>0.25326958298683</v>
      </c>
      <c r="X3">
        <v>0.16264344607163</v>
      </c>
      <c r="Y3">
        <v>338.9019212706628</v>
      </c>
      <c r="AB3">
        <v>2.5110000000000001</v>
      </c>
      <c r="AC3">
        <v>0</v>
      </c>
    </row>
    <row r="4" spans="1:29">
      <c r="A4" t="s">
        <v>284</v>
      </c>
      <c r="B4" t="s">
        <v>24</v>
      </c>
      <c r="C4">
        <v>7138501</v>
      </c>
      <c r="D4" t="s">
        <v>283</v>
      </c>
      <c r="E4" t="str">
        <f t="shared" si="0"/>
        <v>Bogense Bygrunde86c</v>
      </c>
      <c r="F4">
        <v>1</v>
      </c>
      <c r="G4" t="s">
        <v>3212</v>
      </c>
      <c r="M4">
        <v>1230.9250225919634</v>
      </c>
      <c r="N4">
        <v>349.48171623130651</v>
      </c>
      <c r="O4">
        <v>1580.40673882327</v>
      </c>
      <c r="P4">
        <v>17474.085811565325</v>
      </c>
      <c r="Q4">
        <v>2.5110000000000001</v>
      </c>
      <c r="R4" t="e">
        <v>#N/A</v>
      </c>
      <c r="T4">
        <v>1601.0408419974999</v>
      </c>
      <c r="U4">
        <v>21.1676</v>
      </c>
      <c r="V4">
        <v>6.8232446908951E-2</v>
      </c>
      <c r="W4">
        <v>0.25326958298683</v>
      </c>
      <c r="X4">
        <v>0.16264344607163</v>
      </c>
      <c r="Y4">
        <v>338.9019212706628</v>
      </c>
      <c r="AB4">
        <v>2.5110000000000001</v>
      </c>
      <c r="AC4">
        <v>0</v>
      </c>
    </row>
    <row r="5" spans="1:29">
      <c r="A5" t="s">
        <v>2192</v>
      </c>
      <c r="B5" t="s">
        <v>8</v>
      </c>
      <c r="C5">
        <v>5444846</v>
      </c>
      <c r="D5" t="s">
        <v>2193</v>
      </c>
      <c r="E5" t="str">
        <f t="shared" si="0"/>
        <v>Bogense Markjorder134æ</v>
      </c>
      <c r="F5">
        <v>2.25</v>
      </c>
      <c r="G5" t="s">
        <v>3212</v>
      </c>
      <c r="H5" t="s">
        <v>3212</v>
      </c>
      <c r="I5" t="s">
        <v>3212</v>
      </c>
      <c r="M5">
        <v>2769.5813008319178</v>
      </c>
      <c r="N5">
        <v>786.33386152043965</v>
      </c>
      <c r="O5">
        <v>3555.9151623523576</v>
      </c>
      <c r="P5">
        <v>39316.693076021984</v>
      </c>
      <c r="Q5">
        <v>2.48</v>
      </c>
      <c r="R5">
        <v>1.575</v>
      </c>
      <c r="T5">
        <v>1207.8264545019999</v>
      </c>
      <c r="U5">
        <v>100</v>
      </c>
      <c r="V5">
        <v>0.25474148988723999</v>
      </c>
      <c r="W5">
        <v>0.51810401678085005</v>
      </c>
      <c r="X5">
        <v>0.36615528523082003</v>
      </c>
      <c r="Y5">
        <v>1207.8264545019999</v>
      </c>
      <c r="AB5" t="e">
        <v>#N/A</v>
      </c>
      <c r="AC5" t="e">
        <v>#N/A</v>
      </c>
    </row>
    <row r="6" spans="1:29">
      <c r="A6" t="s">
        <v>2192</v>
      </c>
      <c r="B6" t="s">
        <v>8</v>
      </c>
      <c r="C6">
        <v>5444846</v>
      </c>
      <c r="D6" t="s">
        <v>2193</v>
      </c>
      <c r="E6" t="str">
        <f t="shared" si="0"/>
        <v>Bogense Markjorder134æ</v>
      </c>
      <c r="F6">
        <v>2.25</v>
      </c>
      <c r="G6" t="s">
        <v>3212</v>
      </c>
      <c r="H6" t="s">
        <v>3212</v>
      </c>
      <c r="I6" t="s">
        <v>3212</v>
      </c>
      <c r="M6">
        <v>2769.5813008319178</v>
      </c>
      <c r="N6">
        <v>786.33386152043965</v>
      </c>
      <c r="O6">
        <v>3555.9151623523576</v>
      </c>
      <c r="P6">
        <v>39316.693076021984</v>
      </c>
      <c r="Q6">
        <v>2.48</v>
      </c>
      <c r="R6">
        <v>1.575</v>
      </c>
      <c r="T6">
        <v>1207.8264545019999</v>
      </c>
      <c r="U6">
        <v>100</v>
      </c>
      <c r="V6">
        <v>0.25474148988723999</v>
      </c>
      <c r="W6">
        <v>0.51810401678085005</v>
      </c>
      <c r="X6">
        <v>0.36615528523082003</v>
      </c>
      <c r="Y6">
        <v>1207.8264545019999</v>
      </c>
      <c r="AB6" t="e">
        <v>#N/A</v>
      </c>
      <c r="AC6" t="e">
        <v>#N/A</v>
      </c>
    </row>
    <row r="7" spans="1:29">
      <c r="A7" t="s">
        <v>668</v>
      </c>
      <c r="B7" t="s">
        <v>24</v>
      </c>
      <c r="C7">
        <v>5443453</v>
      </c>
      <c r="D7" t="s">
        <v>669</v>
      </c>
      <c r="E7" t="str">
        <f t="shared" si="0"/>
        <v>Bogense Bygrunde280</v>
      </c>
      <c r="F7">
        <v>1</v>
      </c>
      <c r="G7" t="s">
        <v>3212</v>
      </c>
      <c r="M7">
        <v>1230.9250225919634</v>
      </c>
      <c r="N7">
        <v>349.48171623130651</v>
      </c>
      <c r="O7">
        <v>1580.40673882327</v>
      </c>
      <c r="P7">
        <v>17474.085811565325</v>
      </c>
      <c r="Q7" t="e">
        <v>#N/A</v>
      </c>
      <c r="R7" t="e">
        <v>#N/A</v>
      </c>
      <c r="T7">
        <v>8094.4563269927003</v>
      </c>
      <c r="U7">
        <v>0</v>
      </c>
      <c r="V7">
        <v>0</v>
      </c>
      <c r="W7">
        <v>0</v>
      </c>
      <c r="X7">
        <v>0</v>
      </c>
      <c r="Y7">
        <v>0</v>
      </c>
      <c r="AB7" t="e">
        <v>#N/A</v>
      </c>
      <c r="AC7" t="e">
        <v>#N/A</v>
      </c>
    </row>
    <row r="8" spans="1:29">
      <c r="A8" t="s">
        <v>668</v>
      </c>
      <c r="B8" t="s">
        <v>24</v>
      </c>
      <c r="C8">
        <v>5443453</v>
      </c>
      <c r="D8" t="s">
        <v>669</v>
      </c>
      <c r="E8" t="str">
        <f t="shared" si="0"/>
        <v>Bogense Bygrunde280</v>
      </c>
      <c r="F8">
        <v>1</v>
      </c>
      <c r="G8" t="s">
        <v>3212</v>
      </c>
      <c r="M8">
        <v>1230.9250225919634</v>
      </c>
      <c r="N8">
        <v>349.48171623130651</v>
      </c>
      <c r="O8">
        <v>1580.40673882327</v>
      </c>
      <c r="P8">
        <v>17474.085811565325</v>
      </c>
      <c r="Q8" t="e">
        <v>#N/A</v>
      </c>
      <c r="R8" t="e">
        <v>#N/A</v>
      </c>
      <c r="T8">
        <v>8094.4563269927003</v>
      </c>
      <c r="U8">
        <v>0</v>
      </c>
      <c r="V8">
        <v>0</v>
      </c>
      <c r="W8">
        <v>0</v>
      </c>
      <c r="X8">
        <v>0</v>
      </c>
      <c r="Y8">
        <v>0</v>
      </c>
      <c r="AB8" t="e">
        <v>#N/A</v>
      </c>
      <c r="AC8" t="e">
        <v>#N/A</v>
      </c>
    </row>
    <row r="9" spans="1:29">
      <c r="A9" t="s">
        <v>671</v>
      </c>
      <c r="B9" t="s">
        <v>24</v>
      </c>
      <c r="C9">
        <v>5443444</v>
      </c>
      <c r="D9" t="s">
        <v>672</v>
      </c>
      <c r="E9" t="str">
        <f t="shared" si="0"/>
        <v>Bogense Bygrunde275b</v>
      </c>
      <c r="F9">
        <v>1</v>
      </c>
      <c r="G9" t="s">
        <v>3212</v>
      </c>
      <c r="M9">
        <v>1230.9250225919634</v>
      </c>
      <c r="N9">
        <v>349.48171623130651</v>
      </c>
      <c r="O9">
        <v>1580.40673882327</v>
      </c>
      <c r="P9">
        <v>17474.085811565325</v>
      </c>
      <c r="Q9" t="e">
        <v>#N/A</v>
      </c>
      <c r="R9" t="e">
        <v>#N/A</v>
      </c>
      <c r="T9">
        <v>395.35785750674</v>
      </c>
      <c r="U9">
        <v>0</v>
      </c>
      <c r="V9">
        <v>0</v>
      </c>
      <c r="W9">
        <v>0</v>
      </c>
      <c r="X9">
        <v>0</v>
      </c>
      <c r="Y9">
        <v>0</v>
      </c>
      <c r="AB9" t="e">
        <v>#N/A</v>
      </c>
      <c r="AC9" t="e">
        <v>#N/A</v>
      </c>
    </row>
    <row r="10" spans="1:29">
      <c r="A10" t="s">
        <v>671</v>
      </c>
      <c r="B10" t="s">
        <v>24</v>
      </c>
      <c r="C10">
        <v>5443444</v>
      </c>
      <c r="D10" t="s">
        <v>672</v>
      </c>
      <c r="E10" t="str">
        <f t="shared" si="0"/>
        <v>Bogense Bygrunde275b</v>
      </c>
      <c r="F10">
        <v>1</v>
      </c>
      <c r="G10" t="s">
        <v>3212</v>
      </c>
      <c r="M10">
        <v>1230.9250225919634</v>
      </c>
      <c r="N10">
        <v>349.48171623130651</v>
      </c>
      <c r="O10">
        <v>1580.40673882327</v>
      </c>
      <c r="P10">
        <v>17474.085811565325</v>
      </c>
      <c r="Q10" t="e">
        <v>#N/A</v>
      </c>
      <c r="R10" t="e">
        <v>#N/A</v>
      </c>
      <c r="T10">
        <v>395.35785750674</v>
      </c>
      <c r="U10">
        <v>0</v>
      </c>
      <c r="V10">
        <v>0</v>
      </c>
      <c r="W10">
        <v>0</v>
      </c>
      <c r="X10">
        <v>0</v>
      </c>
      <c r="Y10">
        <v>0</v>
      </c>
      <c r="AB10" t="e">
        <v>#N/A</v>
      </c>
      <c r="AC10" t="e">
        <v>#N/A</v>
      </c>
    </row>
    <row r="11" spans="1:29">
      <c r="A11" t="s">
        <v>1937</v>
      </c>
      <c r="B11" t="s">
        <v>24</v>
      </c>
      <c r="C11">
        <v>5443019</v>
      </c>
      <c r="D11" t="s">
        <v>1938</v>
      </c>
      <c r="E11" t="str">
        <f t="shared" si="0"/>
        <v>Bogense Bygrunde33q</v>
      </c>
      <c r="F11">
        <v>2.25</v>
      </c>
      <c r="G11" t="s">
        <v>3212</v>
      </c>
      <c r="H11" t="s">
        <v>3212</v>
      </c>
      <c r="I11" t="s">
        <v>3212</v>
      </c>
      <c r="M11">
        <v>2769.5813008319178</v>
      </c>
      <c r="N11">
        <v>786.33386152043965</v>
      </c>
      <c r="O11">
        <v>3555.9151623523576</v>
      </c>
      <c r="P11">
        <v>39316.693076021984</v>
      </c>
      <c r="Q11">
        <v>1.766</v>
      </c>
      <c r="R11" t="s">
        <v>3228</v>
      </c>
      <c r="T11">
        <v>596.59790150601998</v>
      </c>
      <c r="U11">
        <v>100</v>
      </c>
      <c r="V11">
        <v>0.60830962657928001</v>
      </c>
      <c r="W11">
        <v>0.88071376085280995</v>
      </c>
      <c r="X11">
        <v>0.72854404780600002</v>
      </c>
      <c r="Y11">
        <v>596.59790150601998</v>
      </c>
      <c r="AB11" t="e">
        <v>#N/A</v>
      </c>
      <c r="AC11" t="e">
        <v>#N/A</v>
      </c>
    </row>
    <row r="12" spans="1:29">
      <c r="A12" t="s">
        <v>1937</v>
      </c>
      <c r="B12" t="s">
        <v>24</v>
      </c>
      <c r="C12">
        <v>5443019</v>
      </c>
      <c r="D12" t="s">
        <v>1938</v>
      </c>
      <c r="E12" t="str">
        <f t="shared" si="0"/>
        <v>Bogense Bygrunde33q</v>
      </c>
      <c r="F12">
        <v>2.25</v>
      </c>
      <c r="G12" t="s">
        <v>3212</v>
      </c>
      <c r="H12" t="s">
        <v>3212</v>
      </c>
      <c r="I12" t="s">
        <v>3212</v>
      </c>
      <c r="M12">
        <v>2769.5813008319178</v>
      </c>
      <c r="N12">
        <v>786.33386152043965</v>
      </c>
      <c r="O12">
        <v>3555.9151623523576</v>
      </c>
      <c r="P12">
        <v>39316.693076021984</v>
      </c>
      <c r="Q12">
        <v>1.766</v>
      </c>
      <c r="R12" t="s">
        <v>3228</v>
      </c>
      <c r="T12">
        <v>596.59790150601998</v>
      </c>
      <c r="U12">
        <v>100</v>
      </c>
      <c r="V12">
        <v>0.60830962657928001</v>
      </c>
      <c r="W12">
        <v>0.88071376085280995</v>
      </c>
      <c r="X12">
        <v>0.72854404780600002</v>
      </c>
      <c r="Y12">
        <v>596.59790150601998</v>
      </c>
      <c r="AB12" t="e">
        <v>#N/A</v>
      </c>
      <c r="AC12" t="e">
        <v>#N/A</v>
      </c>
    </row>
    <row r="13" spans="1:29">
      <c r="A13" t="s">
        <v>2265</v>
      </c>
      <c r="B13" t="s">
        <v>8</v>
      </c>
      <c r="C13">
        <v>5444457</v>
      </c>
      <c r="D13" t="s">
        <v>2266</v>
      </c>
      <c r="E13" t="str">
        <f t="shared" si="0"/>
        <v>Bogense Markjorder43m</v>
      </c>
      <c r="F13">
        <v>2.25</v>
      </c>
      <c r="G13" t="s">
        <v>3212</v>
      </c>
      <c r="H13" t="s">
        <v>3212</v>
      </c>
      <c r="I13" t="s">
        <v>3212</v>
      </c>
      <c r="M13">
        <v>2769.5813008319178</v>
      </c>
      <c r="N13">
        <v>786.33386152043965</v>
      </c>
      <c r="O13">
        <v>3555.9151623523576</v>
      </c>
      <c r="P13">
        <v>39316.693076021984</v>
      </c>
      <c r="Q13">
        <v>0.63100000000000001</v>
      </c>
      <c r="R13" t="s">
        <v>3228</v>
      </c>
      <c r="T13">
        <v>2506.0116104792</v>
      </c>
      <c r="U13">
        <v>100</v>
      </c>
      <c r="V13">
        <v>1.5086835622787</v>
      </c>
      <c r="W13">
        <v>1.9289071559905999</v>
      </c>
      <c r="X13">
        <v>1.7270431116610001</v>
      </c>
      <c r="Y13">
        <v>2506.0116104792</v>
      </c>
      <c r="AB13" t="e">
        <v>#N/A</v>
      </c>
      <c r="AC13" t="e">
        <v>#N/A</v>
      </c>
    </row>
    <row r="14" spans="1:29">
      <c r="A14" t="s">
        <v>2265</v>
      </c>
      <c r="B14" t="s">
        <v>8</v>
      </c>
      <c r="C14">
        <v>5444457</v>
      </c>
      <c r="D14" t="s">
        <v>2266</v>
      </c>
      <c r="E14" t="str">
        <f t="shared" si="0"/>
        <v>Bogense Markjorder43m</v>
      </c>
      <c r="F14">
        <v>2.25</v>
      </c>
      <c r="G14" t="s">
        <v>3212</v>
      </c>
      <c r="H14" t="s">
        <v>3212</v>
      </c>
      <c r="I14" t="s">
        <v>3212</v>
      </c>
      <c r="M14">
        <v>2769.5813008319178</v>
      </c>
      <c r="N14">
        <v>786.33386152043965</v>
      </c>
      <c r="O14">
        <v>3555.9151623523576</v>
      </c>
      <c r="P14">
        <v>39316.693076021984</v>
      </c>
      <c r="Q14">
        <v>0.63100000000000001</v>
      </c>
      <c r="R14" t="s">
        <v>3228</v>
      </c>
      <c r="T14">
        <v>2506.0116104792</v>
      </c>
      <c r="U14">
        <v>100</v>
      </c>
      <c r="V14">
        <v>1.5086835622787</v>
      </c>
      <c r="W14">
        <v>1.9289071559905999</v>
      </c>
      <c r="X14">
        <v>1.7270431116610001</v>
      </c>
      <c r="Y14">
        <v>2506.0116104792</v>
      </c>
      <c r="AB14" t="e">
        <v>#N/A</v>
      </c>
      <c r="AC14" t="e">
        <v>#N/A</v>
      </c>
    </row>
    <row r="15" spans="1:29">
      <c r="A15" t="s">
        <v>1007</v>
      </c>
      <c r="B15" t="s">
        <v>8</v>
      </c>
      <c r="C15">
        <v>5444286</v>
      </c>
      <c r="D15" t="s">
        <v>1008</v>
      </c>
      <c r="E15" t="str">
        <f t="shared" si="0"/>
        <v>Bogense Markjorder31g</v>
      </c>
      <c r="F15">
        <v>1.25</v>
      </c>
      <c r="G15" t="s">
        <v>3212</v>
      </c>
      <c r="H15" t="s">
        <v>3212</v>
      </c>
      <c r="M15">
        <v>1538.6562782399542</v>
      </c>
      <c r="N15">
        <v>436.85214528913315</v>
      </c>
      <c r="O15">
        <v>1975.5084235290874</v>
      </c>
      <c r="P15">
        <v>21842.607264456656</v>
      </c>
      <c r="Q15">
        <v>2.3420000000000001</v>
      </c>
      <c r="R15" t="s">
        <v>3228</v>
      </c>
      <c r="T15">
        <v>404.33739000882002</v>
      </c>
      <c r="U15">
        <v>35.0745</v>
      </c>
      <c r="V15">
        <v>1.0934012942016E-2</v>
      </c>
      <c r="W15">
        <v>6.8547852337359994E-2</v>
      </c>
      <c r="X15">
        <v>4.2353969203153E-2</v>
      </c>
      <c r="Y15">
        <v>141.81931785864359</v>
      </c>
      <c r="AB15" t="e">
        <v>#N/A</v>
      </c>
      <c r="AC15" t="e">
        <v>#N/A</v>
      </c>
    </row>
    <row r="16" spans="1:29">
      <c r="A16" t="s">
        <v>1007</v>
      </c>
      <c r="B16" t="s">
        <v>8</v>
      </c>
      <c r="C16">
        <v>5444286</v>
      </c>
      <c r="D16" t="s">
        <v>1008</v>
      </c>
      <c r="E16" t="str">
        <f t="shared" si="0"/>
        <v>Bogense Markjorder31g</v>
      </c>
      <c r="F16">
        <v>1.25</v>
      </c>
      <c r="G16" t="s">
        <v>3212</v>
      </c>
      <c r="H16" t="s">
        <v>3212</v>
      </c>
      <c r="M16">
        <v>1538.6562782399542</v>
      </c>
      <c r="N16">
        <v>436.85214528913315</v>
      </c>
      <c r="O16">
        <v>1975.5084235290874</v>
      </c>
      <c r="P16">
        <v>21842.607264456656</v>
      </c>
      <c r="Q16">
        <v>2.3420000000000001</v>
      </c>
      <c r="R16" t="s">
        <v>3228</v>
      </c>
      <c r="T16">
        <v>404.33739000882002</v>
      </c>
      <c r="U16">
        <v>35.0745</v>
      </c>
      <c r="V16">
        <v>1.0934012942016E-2</v>
      </c>
      <c r="W16">
        <v>6.8547852337359994E-2</v>
      </c>
      <c r="X16">
        <v>4.2353969203153E-2</v>
      </c>
      <c r="Y16">
        <v>141.81931785864359</v>
      </c>
      <c r="AB16" t="e">
        <v>#N/A</v>
      </c>
      <c r="AC16" t="e">
        <v>#N/A</v>
      </c>
    </row>
    <row r="17" spans="1:29">
      <c r="A17" t="s">
        <v>1021</v>
      </c>
      <c r="B17" t="s">
        <v>8</v>
      </c>
      <c r="C17">
        <v>5444093</v>
      </c>
      <c r="D17" t="s">
        <v>1022</v>
      </c>
      <c r="E17" t="str">
        <f t="shared" si="0"/>
        <v>Bogense Markjorder24ø</v>
      </c>
      <c r="F17">
        <v>2.25</v>
      </c>
      <c r="G17" t="s">
        <v>3212</v>
      </c>
      <c r="H17" t="s">
        <v>3212</v>
      </c>
      <c r="I17" t="s">
        <v>3212</v>
      </c>
      <c r="M17">
        <v>2769.5813008319178</v>
      </c>
      <c r="N17">
        <v>786.33386152043965</v>
      </c>
      <c r="O17">
        <v>3555.9151623523576</v>
      </c>
      <c r="P17">
        <v>39316.693076021984</v>
      </c>
      <c r="Q17">
        <v>1.2230000000000001</v>
      </c>
      <c r="R17" t="s">
        <v>3228</v>
      </c>
      <c r="T17">
        <v>804.89136849998999</v>
      </c>
      <c r="U17">
        <v>100</v>
      </c>
      <c r="V17">
        <v>1.0475625991821</v>
      </c>
      <c r="W17">
        <v>1.8978923559189</v>
      </c>
      <c r="X17">
        <v>1.4044073394004</v>
      </c>
      <c r="Y17">
        <v>804.89136849998999</v>
      </c>
      <c r="AB17" t="e">
        <v>#N/A</v>
      </c>
      <c r="AC17" t="e">
        <v>#N/A</v>
      </c>
    </row>
    <row r="18" spans="1:29">
      <c r="A18" t="s">
        <v>1021</v>
      </c>
      <c r="B18" t="s">
        <v>8</v>
      </c>
      <c r="C18">
        <v>5444093</v>
      </c>
      <c r="D18" t="s">
        <v>1022</v>
      </c>
      <c r="E18" t="str">
        <f t="shared" si="0"/>
        <v>Bogense Markjorder24ø</v>
      </c>
      <c r="F18">
        <v>2.25</v>
      </c>
      <c r="G18" t="s">
        <v>3212</v>
      </c>
      <c r="H18" t="s">
        <v>3212</v>
      </c>
      <c r="I18" t="s">
        <v>3212</v>
      </c>
      <c r="M18">
        <v>2769.5813008319178</v>
      </c>
      <c r="N18">
        <v>786.33386152043965</v>
      </c>
      <c r="O18">
        <v>3555.9151623523576</v>
      </c>
      <c r="P18">
        <v>39316.693076021984</v>
      </c>
      <c r="Q18">
        <v>1.2230000000000001</v>
      </c>
      <c r="R18" t="s">
        <v>3228</v>
      </c>
      <c r="T18">
        <v>804.89136849998999</v>
      </c>
      <c r="U18">
        <v>100</v>
      </c>
      <c r="V18">
        <v>1.0475625991821</v>
      </c>
      <c r="W18">
        <v>1.8978923559189</v>
      </c>
      <c r="X18">
        <v>1.4044073394004</v>
      </c>
      <c r="Y18">
        <v>804.89136849998999</v>
      </c>
      <c r="AB18" t="e">
        <v>#N/A</v>
      </c>
      <c r="AC18" t="e">
        <v>#N/A</v>
      </c>
    </row>
    <row r="19" spans="1:29">
      <c r="A19" t="s">
        <v>1204</v>
      </c>
      <c r="B19" t="s">
        <v>8</v>
      </c>
      <c r="C19">
        <v>5443607</v>
      </c>
      <c r="D19" t="s">
        <v>1205</v>
      </c>
      <c r="E19" t="str">
        <f t="shared" si="0"/>
        <v>Bogense Markjorder1av</v>
      </c>
      <c r="F19">
        <v>1</v>
      </c>
      <c r="G19" t="s">
        <v>3212</v>
      </c>
      <c r="M19">
        <v>1230.9250225919634</v>
      </c>
      <c r="N19">
        <v>349.48171623130651</v>
      </c>
      <c r="O19">
        <v>1580.40673882327</v>
      </c>
      <c r="P19">
        <v>17474.085811565325</v>
      </c>
      <c r="Q19" t="e">
        <v>#N/A</v>
      </c>
      <c r="R19" t="e">
        <v>#N/A</v>
      </c>
      <c r="T19">
        <v>4197.2175240071001</v>
      </c>
      <c r="U19">
        <v>0</v>
      </c>
      <c r="V19">
        <v>0</v>
      </c>
      <c r="W19">
        <v>0</v>
      </c>
      <c r="X19">
        <v>0</v>
      </c>
      <c r="Y19">
        <v>0</v>
      </c>
      <c r="AB19" t="e">
        <v>#N/A</v>
      </c>
      <c r="AC19" t="e">
        <v>#N/A</v>
      </c>
    </row>
    <row r="20" spans="1:29">
      <c r="A20" t="s">
        <v>1204</v>
      </c>
      <c r="B20" t="s">
        <v>8</v>
      </c>
      <c r="C20">
        <v>5443607</v>
      </c>
      <c r="D20" t="s">
        <v>1205</v>
      </c>
      <c r="E20" t="str">
        <f t="shared" si="0"/>
        <v>Bogense Markjorder1av</v>
      </c>
      <c r="F20">
        <v>1</v>
      </c>
      <c r="G20" t="s">
        <v>3212</v>
      </c>
      <c r="M20">
        <v>1230.9250225919634</v>
      </c>
      <c r="N20">
        <v>349.48171623130651</v>
      </c>
      <c r="O20">
        <v>1580.40673882327</v>
      </c>
      <c r="P20">
        <v>17474.085811565325</v>
      </c>
      <c r="Q20" t="e">
        <v>#N/A</v>
      </c>
      <c r="R20" t="e">
        <v>#N/A</v>
      </c>
      <c r="T20">
        <v>4197.2175240071001</v>
      </c>
      <c r="U20">
        <v>0</v>
      </c>
      <c r="V20">
        <v>0</v>
      </c>
      <c r="W20">
        <v>0</v>
      </c>
      <c r="X20">
        <v>0</v>
      </c>
      <c r="Y20">
        <v>0</v>
      </c>
      <c r="AB20" t="e">
        <v>#N/A</v>
      </c>
      <c r="AC20" t="e">
        <v>#N/A</v>
      </c>
    </row>
    <row r="21" spans="1:29">
      <c r="A21" t="s">
        <v>1670</v>
      </c>
      <c r="B21" t="s">
        <v>8</v>
      </c>
      <c r="C21">
        <v>1354903</v>
      </c>
      <c r="D21" t="s">
        <v>1671</v>
      </c>
      <c r="E21" t="str">
        <f t="shared" si="0"/>
        <v>Bogense Markjorder91a</v>
      </c>
      <c r="F21">
        <v>1.25</v>
      </c>
      <c r="G21" t="s">
        <v>3212</v>
      </c>
      <c r="H21" t="s">
        <v>3212</v>
      </c>
      <c r="M21">
        <v>1538.6562782399542</v>
      </c>
      <c r="N21">
        <v>436.85214528913315</v>
      </c>
      <c r="O21">
        <v>1975.5084235290874</v>
      </c>
      <c r="P21">
        <v>21842.607264456656</v>
      </c>
      <c r="Q21">
        <v>2.1320000000000001</v>
      </c>
      <c r="R21" t="s">
        <v>3228</v>
      </c>
      <c r="T21">
        <v>6002.6995920271002</v>
      </c>
      <c r="U21">
        <v>100</v>
      </c>
      <c r="V21">
        <v>0.20837706327437999</v>
      </c>
      <c r="W21">
        <v>2.0060760974884002</v>
      </c>
      <c r="X21">
        <v>1.0036656135943001</v>
      </c>
      <c r="Y21">
        <v>6002.6995920271002</v>
      </c>
      <c r="AB21" t="e">
        <v>#N/A</v>
      </c>
      <c r="AC21" t="e">
        <v>#N/A</v>
      </c>
    </row>
    <row r="22" spans="1:29">
      <c r="A22" t="s">
        <v>1670</v>
      </c>
      <c r="B22" t="s">
        <v>8</v>
      </c>
      <c r="C22">
        <v>1354903</v>
      </c>
      <c r="D22" t="s">
        <v>1671</v>
      </c>
      <c r="E22" t="str">
        <f t="shared" si="0"/>
        <v>Bogense Markjorder91a</v>
      </c>
      <c r="F22">
        <v>1.25</v>
      </c>
      <c r="G22" t="s">
        <v>3212</v>
      </c>
      <c r="H22" t="s">
        <v>3212</v>
      </c>
      <c r="M22">
        <v>1538.6562782399542</v>
      </c>
      <c r="N22">
        <v>436.85214528913315</v>
      </c>
      <c r="O22">
        <v>1975.5084235290874</v>
      </c>
      <c r="P22">
        <v>21842.607264456656</v>
      </c>
      <c r="Q22">
        <v>2.1320000000000001</v>
      </c>
      <c r="R22" t="s">
        <v>3228</v>
      </c>
      <c r="T22">
        <v>6002.6995920271002</v>
      </c>
      <c r="U22">
        <v>100</v>
      </c>
      <c r="V22">
        <v>0.20837706327437999</v>
      </c>
      <c r="W22">
        <v>2.0060760974884002</v>
      </c>
      <c r="X22">
        <v>1.0036656135943001</v>
      </c>
      <c r="Y22">
        <v>6002.6995920271002</v>
      </c>
      <c r="AB22" t="e">
        <v>#N/A</v>
      </c>
      <c r="AC22" t="e">
        <v>#N/A</v>
      </c>
    </row>
    <row r="23" spans="1:29">
      <c r="A23" t="s">
        <v>2676</v>
      </c>
      <c r="B23" t="s">
        <v>8</v>
      </c>
      <c r="C23">
        <v>5443702</v>
      </c>
      <c r="D23" t="s">
        <v>2677</v>
      </c>
      <c r="E23" t="str">
        <f t="shared" si="0"/>
        <v>Bogense Markjorder4as</v>
      </c>
      <c r="F23">
        <v>2.25</v>
      </c>
      <c r="G23" t="s">
        <v>3212</v>
      </c>
      <c r="H23" t="s">
        <v>3212</v>
      </c>
      <c r="I23" t="s">
        <v>3212</v>
      </c>
      <c r="M23">
        <v>2769.5813008319178</v>
      </c>
      <c r="N23">
        <v>786.33386152043965</v>
      </c>
      <c r="O23">
        <v>3555.9151623523576</v>
      </c>
      <c r="P23">
        <v>39316.693076021984</v>
      </c>
      <c r="Q23">
        <v>1.4970000000000001</v>
      </c>
      <c r="R23" t="s">
        <v>3228</v>
      </c>
      <c r="T23">
        <v>3007.2983695052999</v>
      </c>
      <c r="U23">
        <v>100</v>
      </c>
      <c r="V23">
        <v>0.71323406696320002</v>
      </c>
      <c r="W23">
        <v>1.2348074913025</v>
      </c>
      <c r="X23">
        <v>1.0123731844777999</v>
      </c>
      <c r="Y23">
        <v>3007.2983695052999</v>
      </c>
      <c r="AB23" t="e">
        <v>#N/A</v>
      </c>
      <c r="AC23" t="e">
        <v>#N/A</v>
      </c>
    </row>
    <row r="24" spans="1:29">
      <c r="A24" t="s">
        <v>2676</v>
      </c>
      <c r="B24" t="s">
        <v>8</v>
      </c>
      <c r="C24">
        <v>5443702</v>
      </c>
      <c r="D24" t="s">
        <v>2677</v>
      </c>
      <c r="E24" t="str">
        <f t="shared" si="0"/>
        <v>Bogense Markjorder4as</v>
      </c>
      <c r="F24">
        <v>2.25</v>
      </c>
      <c r="G24" t="s">
        <v>3212</v>
      </c>
      <c r="H24" t="s">
        <v>3212</v>
      </c>
      <c r="I24" t="s">
        <v>3212</v>
      </c>
      <c r="M24">
        <v>2769.5813008319178</v>
      </c>
      <c r="N24">
        <v>786.33386152043965</v>
      </c>
      <c r="O24">
        <v>3555.9151623523576</v>
      </c>
      <c r="P24">
        <v>39316.693076021984</v>
      </c>
      <c r="Q24">
        <v>1.4970000000000001</v>
      </c>
      <c r="R24" t="s">
        <v>3228</v>
      </c>
      <c r="T24">
        <v>3007.2983695052999</v>
      </c>
      <c r="U24">
        <v>100</v>
      </c>
      <c r="V24">
        <v>0.71323406696320002</v>
      </c>
      <c r="W24">
        <v>1.2348074913025</v>
      </c>
      <c r="X24">
        <v>1.0123731844777999</v>
      </c>
      <c r="Y24">
        <v>3007.2983695052999</v>
      </c>
      <c r="AB24" t="e">
        <v>#N/A</v>
      </c>
      <c r="AC24" t="e">
        <v>#N/A</v>
      </c>
    </row>
    <row r="25" spans="1:29">
      <c r="A25" t="s">
        <v>1589</v>
      </c>
      <c r="B25" t="s">
        <v>8</v>
      </c>
      <c r="C25">
        <v>5444705</v>
      </c>
      <c r="D25" t="s">
        <v>1590</v>
      </c>
      <c r="E25" t="str">
        <f t="shared" si="0"/>
        <v>Bogense Markjorder106i</v>
      </c>
      <c r="F25">
        <v>2.25</v>
      </c>
      <c r="G25" t="s">
        <v>3212</v>
      </c>
      <c r="H25" t="s">
        <v>3212</v>
      </c>
      <c r="I25" t="s">
        <v>3212</v>
      </c>
      <c r="M25">
        <v>2769.5813008319178</v>
      </c>
      <c r="N25">
        <v>786.33386152043965</v>
      </c>
      <c r="O25">
        <v>3555.9151623523576</v>
      </c>
      <c r="P25">
        <v>39316.693076021984</v>
      </c>
      <c r="Q25">
        <v>1.839</v>
      </c>
      <c r="R25" t="s">
        <v>3228</v>
      </c>
      <c r="T25">
        <v>676.83717701697003</v>
      </c>
      <c r="U25">
        <v>100</v>
      </c>
      <c r="V25">
        <v>0.45008182525634999</v>
      </c>
      <c r="W25">
        <v>1.1730934381485001</v>
      </c>
      <c r="X25">
        <v>0.79708097888788998</v>
      </c>
      <c r="Y25">
        <v>676.83717701697003</v>
      </c>
      <c r="AB25" t="e">
        <v>#N/A</v>
      </c>
      <c r="AC25" t="e">
        <v>#N/A</v>
      </c>
    </row>
    <row r="26" spans="1:29">
      <c r="A26" t="s">
        <v>1589</v>
      </c>
      <c r="B26" t="s">
        <v>8</v>
      </c>
      <c r="C26">
        <v>5444705</v>
      </c>
      <c r="D26" t="s">
        <v>1590</v>
      </c>
      <c r="E26" t="str">
        <f t="shared" si="0"/>
        <v>Bogense Markjorder106i</v>
      </c>
      <c r="F26">
        <v>2.25</v>
      </c>
      <c r="G26" t="s">
        <v>3212</v>
      </c>
      <c r="H26" t="s">
        <v>3212</v>
      </c>
      <c r="I26" t="s">
        <v>3212</v>
      </c>
      <c r="M26">
        <v>2769.5813008319178</v>
      </c>
      <c r="N26">
        <v>786.33386152043965</v>
      </c>
      <c r="O26">
        <v>3555.9151623523576</v>
      </c>
      <c r="P26">
        <v>39316.693076021984</v>
      </c>
      <c r="Q26">
        <v>1.839</v>
      </c>
      <c r="R26" t="s">
        <v>3228</v>
      </c>
      <c r="T26">
        <v>676.83717701697003</v>
      </c>
      <c r="U26">
        <v>100</v>
      </c>
      <c r="V26">
        <v>0.45008182525634999</v>
      </c>
      <c r="W26">
        <v>1.1730934381485001</v>
      </c>
      <c r="X26">
        <v>0.79708097888788998</v>
      </c>
      <c r="Y26">
        <v>676.83717701697003</v>
      </c>
      <c r="AB26" t="e">
        <v>#N/A</v>
      </c>
      <c r="AC26" t="e">
        <v>#N/A</v>
      </c>
    </row>
    <row r="27" spans="1:29">
      <c r="A27" t="s">
        <v>1495</v>
      </c>
      <c r="B27" t="s">
        <v>24</v>
      </c>
      <c r="C27">
        <v>5443285</v>
      </c>
      <c r="D27" t="s">
        <v>1804</v>
      </c>
      <c r="E27" t="str">
        <f t="shared" si="0"/>
        <v>Bogense Bygrunde167</v>
      </c>
      <c r="F27">
        <v>1</v>
      </c>
      <c r="G27" t="s">
        <v>3212</v>
      </c>
      <c r="M27">
        <v>1230.9250225919634</v>
      </c>
      <c r="N27">
        <v>349.48171623130651</v>
      </c>
      <c r="O27">
        <v>1580.40673882327</v>
      </c>
      <c r="P27">
        <v>17474.085811565325</v>
      </c>
      <c r="Q27" t="e">
        <v>#N/A</v>
      </c>
      <c r="R27" t="e">
        <v>#N/A</v>
      </c>
      <c r="T27">
        <v>240.90206150604999</v>
      </c>
      <c r="U27">
        <v>0</v>
      </c>
      <c r="V27">
        <v>0</v>
      </c>
      <c r="W27">
        <v>0</v>
      </c>
      <c r="X27">
        <v>0</v>
      </c>
      <c r="Y27">
        <v>0</v>
      </c>
      <c r="AB27" t="e">
        <v>#N/A</v>
      </c>
      <c r="AC27" t="e">
        <v>#N/A</v>
      </c>
    </row>
    <row r="28" spans="1:29">
      <c r="A28" t="s">
        <v>1495</v>
      </c>
      <c r="B28" t="s">
        <v>24</v>
      </c>
      <c r="C28">
        <v>5443285</v>
      </c>
      <c r="D28" t="s">
        <v>1804</v>
      </c>
      <c r="E28" t="str">
        <f t="shared" si="0"/>
        <v>Bogense Bygrunde167</v>
      </c>
      <c r="F28">
        <v>1</v>
      </c>
      <c r="G28" t="s">
        <v>3212</v>
      </c>
      <c r="M28">
        <v>1230.9250225919634</v>
      </c>
      <c r="N28">
        <v>349.48171623130651</v>
      </c>
      <c r="O28">
        <v>1580.40673882327</v>
      </c>
      <c r="P28">
        <v>17474.085811565325</v>
      </c>
      <c r="Q28" t="e">
        <v>#N/A</v>
      </c>
      <c r="R28" t="e">
        <v>#N/A</v>
      </c>
      <c r="T28">
        <v>240.90206150604999</v>
      </c>
      <c r="U28">
        <v>0</v>
      </c>
      <c r="V28">
        <v>0</v>
      </c>
      <c r="W28">
        <v>0</v>
      </c>
      <c r="X28">
        <v>0</v>
      </c>
      <c r="Y28">
        <v>0</v>
      </c>
      <c r="AB28" t="e">
        <v>#N/A</v>
      </c>
      <c r="AC28" t="e">
        <v>#N/A</v>
      </c>
    </row>
    <row r="29" spans="1:29">
      <c r="A29" t="s">
        <v>1842</v>
      </c>
      <c r="B29" t="s">
        <v>24</v>
      </c>
      <c r="C29">
        <v>5443334</v>
      </c>
      <c r="D29" t="s">
        <v>1843</v>
      </c>
      <c r="E29" t="str">
        <f t="shared" si="0"/>
        <v>Bogense Bygrunde207</v>
      </c>
      <c r="F29">
        <v>1</v>
      </c>
      <c r="G29" t="s">
        <v>3212</v>
      </c>
      <c r="M29">
        <v>1230.9250225919634</v>
      </c>
      <c r="N29">
        <v>349.48171623130651</v>
      </c>
      <c r="O29">
        <v>1580.40673882327</v>
      </c>
      <c r="P29">
        <v>17474.085811565325</v>
      </c>
      <c r="Q29" t="e">
        <v>#N/A</v>
      </c>
      <c r="R29" t="e">
        <v>#N/A</v>
      </c>
      <c r="T29">
        <v>218.59291899492001</v>
      </c>
      <c r="U29">
        <v>0</v>
      </c>
      <c r="V29">
        <v>0</v>
      </c>
      <c r="W29">
        <v>0</v>
      </c>
      <c r="X29">
        <v>0</v>
      </c>
      <c r="Y29">
        <v>0</v>
      </c>
      <c r="AB29" t="e">
        <v>#N/A</v>
      </c>
      <c r="AC29" t="e">
        <v>#N/A</v>
      </c>
    </row>
    <row r="30" spans="1:29">
      <c r="A30" t="s">
        <v>1842</v>
      </c>
      <c r="B30" t="s">
        <v>24</v>
      </c>
      <c r="C30">
        <v>5443334</v>
      </c>
      <c r="D30" t="s">
        <v>1843</v>
      </c>
      <c r="E30" t="str">
        <f t="shared" si="0"/>
        <v>Bogense Bygrunde207</v>
      </c>
      <c r="F30">
        <v>1</v>
      </c>
      <c r="G30" t="s">
        <v>3212</v>
      </c>
      <c r="M30">
        <v>1230.9250225919634</v>
      </c>
      <c r="N30">
        <v>349.48171623130651</v>
      </c>
      <c r="O30">
        <v>1580.40673882327</v>
      </c>
      <c r="P30">
        <v>17474.085811565325</v>
      </c>
      <c r="Q30" t="e">
        <v>#N/A</v>
      </c>
      <c r="R30" t="e">
        <v>#N/A</v>
      </c>
      <c r="T30">
        <v>218.59291899492001</v>
      </c>
      <c r="U30">
        <v>0</v>
      </c>
      <c r="V30">
        <v>0</v>
      </c>
      <c r="W30">
        <v>0</v>
      </c>
      <c r="X30">
        <v>0</v>
      </c>
      <c r="Y30">
        <v>0</v>
      </c>
      <c r="AB30" t="e">
        <v>#N/A</v>
      </c>
      <c r="AC30" t="e">
        <v>#N/A</v>
      </c>
    </row>
    <row r="31" spans="1:29">
      <c r="A31" t="s">
        <v>1850</v>
      </c>
      <c r="B31" t="s">
        <v>24</v>
      </c>
      <c r="C31">
        <v>5443332</v>
      </c>
      <c r="D31" t="s">
        <v>1851</v>
      </c>
      <c r="E31" t="str">
        <f t="shared" si="0"/>
        <v>Bogense Bygrunde205</v>
      </c>
      <c r="F31">
        <v>1</v>
      </c>
      <c r="G31" t="s">
        <v>3212</v>
      </c>
      <c r="M31">
        <v>1230.9250225919634</v>
      </c>
      <c r="N31">
        <v>349.48171623130651</v>
      </c>
      <c r="O31">
        <v>1580.40673882327</v>
      </c>
      <c r="P31">
        <v>17474.085811565325</v>
      </c>
      <c r="Q31" t="e">
        <v>#N/A</v>
      </c>
      <c r="R31" t="e">
        <v>#N/A</v>
      </c>
      <c r="T31">
        <v>151.34317999509</v>
      </c>
      <c r="U31">
        <v>0</v>
      </c>
      <c r="V31">
        <v>0</v>
      </c>
      <c r="W31">
        <v>0</v>
      </c>
      <c r="X31">
        <v>0</v>
      </c>
      <c r="Y31">
        <v>0</v>
      </c>
      <c r="AB31" t="e">
        <v>#N/A</v>
      </c>
      <c r="AC31" t="e">
        <v>#N/A</v>
      </c>
    </row>
    <row r="32" spans="1:29">
      <c r="A32" t="s">
        <v>1850</v>
      </c>
      <c r="B32" t="s">
        <v>24</v>
      </c>
      <c r="C32">
        <v>5443332</v>
      </c>
      <c r="D32" t="s">
        <v>1851</v>
      </c>
      <c r="E32" t="str">
        <f t="shared" si="0"/>
        <v>Bogense Bygrunde205</v>
      </c>
      <c r="F32">
        <v>1</v>
      </c>
      <c r="G32" t="s">
        <v>3212</v>
      </c>
      <c r="M32">
        <v>1230.9250225919634</v>
      </c>
      <c r="N32">
        <v>349.48171623130651</v>
      </c>
      <c r="O32">
        <v>1580.40673882327</v>
      </c>
      <c r="P32">
        <v>17474.085811565325</v>
      </c>
      <c r="Q32" t="e">
        <v>#N/A</v>
      </c>
      <c r="R32" t="e">
        <v>#N/A</v>
      </c>
      <c r="T32">
        <v>151.34317999509</v>
      </c>
      <c r="U32">
        <v>0</v>
      </c>
      <c r="V32">
        <v>0</v>
      </c>
      <c r="W32">
        <v>0</v>
      </c>
      <c r="X32">
        <v>0</v>
      </c>
      <c r="Y32">
        <v>0</v>
      </c>
      <c r="AB32" t="e">
        <v>#N/A</v>
      </c>
      <c r="AC32" t="e">
        <v>#N/A</v>
      </c>
    </row>
    <row r="33" spans="1:29">
      <c r="A33" t="s">
        <v>2490</v>
      </c>
      <c r="B33" t="s">
        <v>8</v>
      </c>
      <c r="C33">
        <v>5444143</v>
      </c>
      <c r="D33" t="s">
        <v>2491</v>
      </c>
      <c r="E33" t="str">
        <f t="shared" si="0"/>
        <v>Bogense Markjorder24bz</v>
      </c>
      <c r="F33">
        <v>2.25</v>
      </c>
      <c r="G33" t="s">
        <v>3212</v>
      </c>
      <c r="H33" t="s">
        <v>3212</v>
      </c>
      <c r="I33" t="s">
        <v>3212</v>
      </c>
      <c r="M33">
        <v>2769.5813008319178</v>
      </c>
      <c r="N33">
        <v>786.33386152043965</v>
      </c>
      <c r="O33">
        <v>3555.9151623523576</v>
      </c>
      <c r="P33">
        <v>39316.693076021984</v>
      </c>
      <c r="Q33">
        <v>0.14799999999999999</v>
      </c>
      <c r="R33" t="s">
        <v>3228</v>
      </c>
      <c r="T33">
        <v>297.8225035099</v>
      </c>
      <c r="U33">
        <v>100</v>
      </c>
      <c r="V33">
        <v>2.1719787120818999</v>
      </c>
      <c r="W33">
        <v>2.3226368427277002</v>
      </c>
      <c r="X33">
        <v>2.2209867636362999</v>
      </c>
      <c r="Y33">
        <v>297.8225035099</v>
      </c>
      <c r="AB33" t="e">
        <v>#N/A</v>
      </c>
      <c r="AC33" t="e">
        <v>#N/A</v>
      </c>
    </row>
    <row r="34" spans="1:29">
      <c r="A34" t="s">
        <v>2490</v>
      </c>
      <c r="B34" t="s">
        <v>8</v>
      </c>
      <c r="C34">
        <v>5444143</v>
      </c>
      <c r="D34" t="s">
        <v>2491</v>
      </c>
      <c r="E34" t="str">
        <f t="shared" si="0"/>
        <v>Bogense Markjorder24bz</v>
      </c>
      <c r="F34">
        <v>2.25</v>
      </c>
      <c r="G34" t="s">
        <v>3212</v>
      </c>
      <c r="H34" t="s">
        <v>3212</v>
      </c>
      <c r="I34" t="s">
        <v>3212</v>
      </c>
      <c r="M34">
        <v>2769.5813008319178</v>
      </c>
      <c r="N34">
        <v>786.33386152043965</v>
      </c>
      <c r="O34">
        <v>3555.9151623523576</v>
      </c>
      <c r="P34">
        <v>39316.693076021984</v>
      </c>
      <c r="Q34">
        <v>0.14799999999999999</v>
      </c>
      <c r="R34" t="s">
        <v>3228</v>
      </c>
      <c r="T34">
        <v>297.8225035099</v>
      </c>
      <c r="U34">
        <v>100</v>
      </c>
      <c r="V34">
        <v>2.1719787120818999</v>
      </c>
      <c r="W34">
        <v>2.3226368427277002</v>
      </c>
      <c r="X34">
        <v>2.2209867636362999</v>
      </c>
      <c r="Y34">
        <v>297.8225035099</v>
      </c>
      <c r="AB34" t="e">
        <v>#N/A</v>
      </c>
      <c r="AC34" t="e">
        <v>#N/A</v>
      </c>
    </row>
    <row r="35" spans="1:29">
      <c r="A35" t="s">
        <v>2490</v>
      </c>
      <c r="B35" t="s">
        <v>8</v>
      </c>
      <c r="C35">
        <v>5444143</v>
      </c>
      <c r="D35" t="s">
        <v>2491</v>
      </c>
      <c r="E35" t="str">
        <f t="shared" si="0"/>
        <v>Bogense Markjorder24bz</v>
      </c>
      <c r="F35">
        <v>2.25</v>
      </c>
      <c r="G35" t="s">
        <v>3212</v>
      </c>
      <c r="H35" t="s">
        <v>3212</v>
      </c>
      <c r="I35" t="s">
        <v>3212</v>
      </c>
      <c r="M35">
        <v>2769.5813008319178</v>
      </c>
      <c r="N35">
        <v>786.33386152043965</v>
      </c>
      <c r="O35">
        <v>3555.9151623523576</v>
      </c>
      <c r="P35">
        <v>39316.693076021984</v>
      </c>
      <c r="Q35">
        <v>0.14799999999999999</v>
      </c>
      <c r="R35" t="s">
        <v>3228</v>
      </c>
      <c r="T35">
        <v>297.8225035099</v>
      </c>
      <c r="U35">
        <v>100</v>
      </c>
      <c r="V35">
        <v>2.1719787120818999</v>
      </c>
      <c r="W35">
        <v>2.3226368427277002</v>
      </c>
      <c r="X35">
        <v>2.2209867636362999</v>
      </c>
      <c r="Y35">
        <v>297.8225035099</v>
      </c>
      <c r="AB35" t="e">
        <v>#N/A</v>
      </c>
      <c r="AC35" t="e">
        <v>#N/A</v>
      </c>
    </row>
    <row r="36" spans="1:29">
      <c r="A36" t="s">
        <v>2686</v>
      </c>
      <c r="B36" t="s">
        <v>24</v>
      </c>
      <c r="C36">
        <v>5443080</v>
      </c>
      <c r="D36" t="s">
        <v>2687</v>
      </c>
      <c r="E36" t="str">
        <f t="shared" si="0"/>
        <v>Bogense Bygrunde53af</v>
      </c>
      <c r="F36">
        <v>2.25</v>
      </c>
      <c r="G36" t="s">
        <v>3212</v>
      </c>
      <c r="H36" t="s">
        <v>3212</v>
      </c>
      <c r="I36" t="s">
        <v>3212</v>
      </c>
      <c r="M36">
        <v>2769.5813008319178</v>
      </c>
      <c r="N36">
        <v>786.33386152043965</v>
      </c>
      <c r="O36">
        <v>3555.9151623523576</v>
      </c>
      <c r="P36">
        <v>39316.693076021984</v>
      </c>
      <c r="Q36">
        <v>0.78700000000000003</v>
      </c>
      <c r="R36" t="s">
        <v>3228</v>
      </c>
      <c r="T36">
        <v>4141.6469924976</v>
      </c>
      <c r="U36">
        <v>100</v>
      </c>
      <c r="V36">
        <v>1.0984477996826001</v>
      </c>
      <c r="W36">
        <v>1.5492656230927</v>
      </c>
      <c r="X36">
        <v>1.3856685750711999</v>
      </c>
      <c r="Y36">
        <v>4141.6469924976</v>
      </c>
      <c r="AB36" t="e">
        <v>#N/A</v>
      </c>
      <c r="AC36" t="e">
        <v>#N/A</v>
      </c>
    </row>
    <row r="37" spans="1:29">
      <c r="A37" t="s">
        <v>2686</v>
      </c>
      <c r="B37" t="s">
        <v>24</v>
      </c>
      <c r="C37">
        <v>5443080</v>
      </c>
      <c r="D37" t="s">
        <v>2687</v>
      </c>
      <c r="E37" t="str">
        <f t="shared" si="0"/>
        <v>Bogense Bygrunde53af</v>
      </c>
      <c r="F37">
        <v>2.25</v>
      </c>
      <c r="G37" t="s">
        <v>3212</v>
      </c>
      <c r="H37" t="s">
        <v>3212</v>
      </c>
      <c r="I37" t="s">
        <v>3212</v>
      </c>
      <c r="M37">
        <v>2769.5813008319178</v>
      </c>
      <c r="N37">
        <v>786.33386152043965</v>
      </c>
      <c r="O37">
        <v>3555.9151623523576</v>
      </c>
      <c r="P37">
        <v>39316.693076021984</v>
      </c>
      <c r="Q37">
        <v>0.78700000000000003</v>
      </c>
      <c r="R37" t="s">
        <v>3228</v>
      </c>
      <c r="T37">
        <v>4141.6469924976</v>
      </c>
      <c r="U37">
        <v>100</v>
      </c>
      <c r="V37">
        <v>1.0984477996826001</v>
      </c>
      <c r="W37">
        <v>1.5492656230927</v>
      </c>
      <c r="X37">
        <v>1.3856685750711999</v>
      </c>
      <c r="Y37">
        <v>4141.6469924976</v>
      </c>
      <c r="AB37" t="e">
        <v>#N/A</v>
      </c>
      <c r="AC37" t="e">
        <v>#N/A</v>
      </c>
    </row>
    <row r="38" spans="1:29">
      <c r="A38" t="s">
        <v>2686</v>
      </c>
      <c r="B38" t="s">
        <v>24</v>
      </c>
      <c r="C38">
        <v>5443080</v>
      </c>
      <c r="D38" t="s">
        <v>2687</v>
      </c>
      <c r="E38" t="str">
        <f t="shared" si="0"/>
        <v>Bogense Bygrunde53af</v>
      </c>
      <c r="F38">
        <v>2.25</v>
      </c>
      <c r="G38" t="s">
        <v>3212</v>
      </c>
      <c r="H38" t="s">
        <v>3212</v>
      </c>
      <c r="I38" t="s">
        <v>3212</v>
      </c>
      <c r="M38">
        <v>2769.5813008319178</v>
      </c>
      <c r="N38">
        <v>786.33386152043965</v>
      </c>
      <c r="O38">
        <v>3555.9151623523576</v>
      </c>
      <c r="P38">
        <v>39316.693076021984</v>
      </c>
      <c r="Q38">
        <v>0.78700000000000003</v>
      </c>
      <c r="R38" t="s">
        <v>3228</v>
      </c>
      <c r="T38">
        <v>4141.6469924976</v>
      </c>
      <c r="U38">
        <v>100</v>
      </c>
      <c r="V38">
        <v>1.0984477996826001</v>
      </c>
      <c r="W38">
        <v>1.5492656230927</v>
      </c>
      <c r="X38">
        <v>1.3856685750711999</v>
      </c>
      <c r="Y38">
        <v>4141.6469924976</v>
      </c>
      <c r="AB38" t="e">
        <v>#N/A</v>
      </c>
      <c r="AC38" t="e">
        <v>#N/A</v>
      </c>
    </row>
    <row r="39" spans="1:29">
      <c r="A39" t="s">
        <v>1965</v>
      </c>
      <c r="B39" t="s">
        <v>24</v>
      </c>
      <c r="C39">
        <v>5443441</v>
      </c>
      <c r="D39" t="s">
        <v>1966</v>
      </c>
      <c r="E39" t="str">
        <f t="shared" si="0"/>
        <v>Bogense Bygrunde273i</v>
      </c>
      <c r="F39">
        <v>1</v>
      </c>
      <c r="G39" t="s">
        <v>3212</v>
      </c>
      <c r="M39">
        <v>1230.9250225919634</v>
      </c>
      <c r="N39">
        <v>349.48171623130651</v>
      </c>
      <c r="O39">
        <v>1580.40673882327</v>
      </c>
      <c r="P39">
        <v>17474.085811565325</v>
      </c>
      <c r="Q39" t="e">
        <v>#N/A</v>
      </c>
      <c r="R39" t="e">
        <v>#N/A</v>
      </c>
      <c r="T39">
        <v>1874.9204094866</v>
      </c>
      <c r="U39">
        <v>0</v>
      </c>
      <c r="V39">
        <v>0</v>
      </c>
      <c r="W39">
        <v>0</v>
      </c>
      <c r="X39">
        <v>0</v>
      </c>
      <c r="Y39">
        <v>0</v>
      </c>
      <c r="AB39" t="e">
        <v>#N/A</v>
      </c>
      <c r="AC39" t="e">
        <v>#N/A</v>
      </c>
    </row>
    <row r="40" spans="1:29">
      <c r="A40" t="s">
        <v>1965</v>
      </c>
      <c r="B40" t="s">
        <v>24</v>
      </c>
      <c r="C40">
        <v>5443441</v>
      </c>
      <c r="D40" t="s">
        <v>1966</v>
      </c>
      <c r="E40" t="str">
        <f t="shared" si="0"/>
        <v>Bogense Bygrunde273i</v>
      </c>
      <c r="F40">
        <v>1</v>
      </c>
      <c r="G40" t="s">
        <v>3212</v>
      </c>
      <c r="M40">
        <v>1230.9250225919634</v>
      </c>
      <c r="N40">
        <v>349.48171623130651</v>
      </c>
      <c r="O40">
        <v>1580.40673882327</v>
      </c>
      <c r="P40">
        <v>17474.085811565325</v>
      </c>
      <c r="Q40" t="e">
        <v>#N/A</v>
      </c>
      <c r="R40" t="e">
        <v>#N/A</v>
      </c>
      <c r="T40">
        <v>1874.9204094866</v>
      </c>
      <c r="U40">
        <v>0</v>
      </c>
      <c r="V40">
        <v>0</v>
      </c>
      <c r="W40">
        <v>0</v>
      </c>
      <c r="X40">
        <v>0</v>
      </c>
      <c r="Y40">
        <v>0</v>
      </c>
      <c r="AB40" t="e">
        <v>#N/A</v>
      </c>
      <c r="AC40" t="e">
        <v>#N/A</v>
      </c>
    </row>
    <row r="41" spans="1:29">
      <c r="A41" t="s">
        <v>2066</v>
      </c>
      <c r="B41" t="s">
        <v>24</v>
      </c>
      <c r="C41">
        <v>5443176</v>
      </c>
      <c r="D41" t="s">
        <v>2067</v>
      </c>
      <c r="E41" t="str">
        <f t="shared" si="0"/>
        <v>Bogense Bygrunde90</v>
      </c>
      <c r="F41">
        <v>1</v>
      </c>
      <c r="G41" t="s">
        <v>3212</v>
      </c>
      <c r="M41">
        <v>1230.9250225919634</v>
      </c>
      <c r="N41">
        <v>349.48171623130651</v>
      </c>
      <c r="O41">
        <v>1580.40673882327</v>
      </c>
      <c r="P41">
        <v>17474.085811565325</v>
      </c>
      <c r="Q41" t="e">
        <v>#N/A</v>
      </c>
      <c r="R41" t="e">
        <v>#N/A</v>
      </c>
      <c r="T41">
        <v>1087.0821320123</v>
      </c>
      <c r="U41">
        <v>0</v>
      </c>
      <c r="V41">
        <v>0</v>
      </c>
      <c r="W41">
        <v>0</v>
      </c>
      <c r="X41">
        <v>0</v>
      </c>
      <c r="Y41">
        <v>0</v>
      </c>
      <c r="AB41" t="e">
        <v>#N/A</v>
      </c>
      <c r="AC41" t="e">
        <v>#N/A</v>
      </c>
    </row>
    <row r="42" spans="1:29">
      <c r="A42" t="s">
        <v>2066</v>
      </c>
      <c r="B42" t="s">
        <v>24</v>
      </c>
      <c r="C42">
        <v>5443176</v>
      </c>
      <c r="D42" t="s">
        <v>2067</v>
      </c>
      <c r="E42" t="str">
        <f t="shared" si="0"/>
        <v>Bogense Bygrunde90</v>
      </c>
      <c r="F42">
        <v>1</v>
      </c>
      <c r="G42" t="s">
        <v>3212</v>
      </c>
      <c r="M42">
        <v>1230.9250225919634</v>
      </c>
      <c r="N42">
        <v>349.48171623130651</v>
      </c>
      <c r="O42">
        <v>1580.40673882327</v>
      </c>
      <c r="P42">
        <v>17474.085811565325</v>
      </c>
      <c r="Q42" t="e">
        <v>#N/A</v>
      </c>
      <c r="R42" t="e">
        <v>#N/A</v>
      </c>
      <c r="T42">
        <v>1087.0821320123</v>
      </c>
      <c r="U42">
        <v>0</v>
      </c>
      <c r="V42">
        <v>0</v>
      </c>
      <c r="W42">
        <v>0</v>
      </c>
      <c r="X42">
        <v>0</v>
      </c>
      <c r="Y42">
        <v>0</v>
      </c>
      <c r="AB42" t="e">
        <v>#N/A</v>
      </c>
      <c r="AC42" t="e">
        <v>#N/A</v>
      </c>
    </row>
    <row r="43" spans="1:29">
      <c r="A43" t="s">
        <v>2072</v>
      </c>
      <c r="B43" t="s">
        <v>24</v>
      </c>
      <c r="C43">
        <v>5443178</v>
      </c>
      <c r="D43" t="s">
        <v>2073</v>
      </c>
      <c r="E43" t="str">
        <f t="shared" si="0"/>
        <v>Bogense Bygrunde92a</v>
      </c>
      <c r="F43">
        <v>1</v>
      </c>
      <c r="G43" t="s">
        <v>3212</v>
      </c>
      <c r="M43">
        <v>1230.9250225919634</v>
      </c>
      <c r="N43">
        <v>349.48171623130651</v>
      </c>
      <c r="O43">
        <v>1580.40673882327</v>
      </c>
      <c r="P43">
        <v>17474.085811565325</v>
      </c>
      <c r="Q43" t="e">
        <v>#N/A</v>
      </c>
      <c r="R43" t="e">
        <v>#N/A</v>
      </c>
      <c r="T43">
        <v>598.93676949893995</v>
      </c>
      <c r="U43">
        <v>0</v>
      </c>
      <c r="V43">
        <v>0</v>
      </c>
      <c r="W43">
        <v>0</v>
      </c>
      <c r="X43">
        <v>0</v>
      </c>
      <c r="Y43">
        <v>0</v>
      </c>
      <c r="AB43" t="e">
        <v>#N/A</v>
      </c>
      <c r="AC43" t="e">
        <v>#N/A</v>
      </c>
    </row>
    <row r="44" spans="1:29">
      <c r="A44" t="s">
        <v>2072</v>
      </c>
      <c r="B44" t="s">
        <v>24</v>
      </c>
      <c r="C44">
        <v>5443178</v>
      </c>
      <c r="D44" t="s">
        <v>2073</v>
      </c>
      <c r="E44" t="str">
        <f t="shared" si="0"/>
        <v>Bogense Bygrunde92a</v>
      </c>
      <c r="F44">
        <v>1</v>
      </c>
      <c r="G44" t="s">
        <v>3212</v>
      </c>
      <c r="M44">
        <v>1230.9250225919634</v>
      </c>
      <c r="N44">
        <v>349.48171623130651</v>
      </c>
      <c r="O44">
        <v>1580.40673882327</v>
      </c>
      <c r="P44">
        <v>17474.085811565325</v>
      </c>
      <c r="Q44" t="e">
        <v>#N/A</v>
      </c>
      <c r="R44" t="e">
        <v>#N/A</v>
      </c>
      <c r="T44">
        <v>598.93676949893995</v>
      </c>
      <c r="U44">
        <v>0</v>
      </c>
      <c r="V44">
        <v>0</v>
      </c>
      <c r="W44">
        <v>0</v>
      </c>
      <c r="X44">
        <v>0</v>
      </c>
      <c r="Y44">
        <v>0</v>
      </c>
      <c r="AB44" t="e">
        <v>#N/A</v>
      </c>
      <c r="AC44" t="e">
        <v>#N/A</v>
      </c>
    </row>
    <row r="45" spans="1:29">
      <c r="A45" t="s">
        <v>849</v>
      </c>
      <c r="B45" t="s">
        <v>24</v>
      </c>
      <c r="C45">
        <v>5443181</v>
      </c>
      <c r="D45" t="s">
        <v>2075</v>
      </c>
      <c r="E45" t="str">
        <f t="shared" si="0"/>
        <v>Bogense Bygrunde93b</v>
      </c>
      <c r="F45">
        <v>1</v>
      </c>
      <c r="G45" t="s">
        <v>3212</v>
      </c>
      <c r="M45">
        <v>1230.9250225919634</v>
      </c>
      <c r="N45">
        <v>349.48171623130651</v>
      </c>
      <c r="O45">
        <v>1580.40673882327</v>
      </c>
      <c r="P45">
        <v>17474.085811565325</v>
      </c>
      <c r="Q45" t="s">
        <v>3213</v>
      </c>
      <c r="R45" t="s">
        <v>3228</v>
      </c>
      <c r="T45">
        <v>476.05363749761</v>
      </c>
      <c r="U45">
        <v>0</v>
      </c>
      <c r="V45">
        <v>0</v>
      </c>
      <c r="W45">
        <v>0</v>
      </c>
      <c r="X45">
        <v>0</v>
      </c>
      <c r="Y45">
        <v>0</v>
      </c>
      <c r="AB45" t="e">
        <v>#N/A</v>
      </c>
      <c r="AC45" t="e">
        <v>#N/A</v>
      </c>
    </row>
    <row r="46" spans="1:29">
      <c r="A46" t="s">
        <v>849</v>
      </c>
      <c r="B46" t="s">
        <v>24</v>
      </c>
      <c r="C46">
        <v>5443181</v>
      </c>
      <c r="D46" t="s">
        <v>2075</v>
      </c>
      <c r="E46" t="str">
        <f t="shared" si="0"/>
        <v>Bogense Bygrunde93b</v>
      </c>
      <c r="F46">
        <v>1</v>
      </c>
      <c r="G46" t="s">
        <v>3212</v>
      </c>
      <c r="M46">
        <v>1230.9250225919634</v>
      </c>
      <c r="N46">
        <v>349.48171623130651</v>
      </c>
      <c r="O46">
        <v>1580.40673882327</v>
      </c>
      <c r="P46">
        <v>17474.085811565325</v>
      </c>
      <c r="Q46" t="s">
        <v>3213</v>
      </c>
      <c r="R46" t="s">
        <v>3228</v>
      </c>
      <c r="T46">
        <v>476.05363749761</v>
      </c>
      <c r="U46">
        <v>0</v>
      </c>
      <c r="V46">
        <v>0</v>
      </c>
      <c r="W46">
        <v>0</v>
      </c>
      <c r="X46">
        <v>0</v>
      </c>
      <c r="Y46">
        <v>0</v>
      </c>
      <c r="AB46" t="e">
        <v>#N/A</v>
      </c>
      <c r="AC46" t="e">
        <v>#N/A</v>
      </c>
    </row>
    <row r="47" spans="1:29">
      <c r="A47" t="s">
        <v>2090</v>
      </c>
      <c r="B47" t="s">
        <v>24</v>
      </c>
      <c r="C47">
        <v>5443187</v>
      </c>
      <c r="D47" t="s">
        <v>2091</v>
      </c>
      <c r="E47" t="str">
        <f t="shared" si="0"/>
        <v>Bogense Bygrunde98</v>
      </c>
      <c r="F47">
        <v>1</v>
      </c>
      <c r="G47" t="s">
        <v>3212</v>
      </c>
      <c r="M47">
        <v>1230.9250225919634</v>
      </c>
      <c r="N47">
        <v>349.48171623130651</v>
      </c>
      <c r="O47">
        <v>1580.40673882327</v>
      </c>
      <c r="P47">
        <v>17474.085811565325</v>
      </c>
      <c r="Q47" t="e">
        <v>#N/A</v>
      </c>
      <c r="R47" t="e">
        <v>#N/A</v>
      </c>
      <c r="T47">
        <v>360.44153100158002</v>
      </c>
      <c r="U47">
        <v>0</v>
      </c>
      <c r="V47">
        <v>0</v>
      </c>
      <c r="W47">
        <v>0</v>
      </c>
      <c r="X47">
        <v>0</v>
      </c>
      <c r="Y47">
        <v>0</v>
      </c>
      <c r="AB47" t="e">
        <v>#N/A</v>
      </c>
      <c r="AC47" t="e">
        <v>#N/A</v>
      </c>
    </row>
    <row r="48" spans="1:29">
      <c r="A48" t="s">
        <v>2090</v>
      </c>
      <c r="B48" t="s">
        <v>24</v>
      </c>
      <c r="C48">
        <v>5443187</v>
      </c>
      <c r="D48" t="s">
        <v>2091</v>
      </c>
      <c r="E48" t="str">
        <f t="shared" si="0"/>
        <v>Bogense Bygrunde98</v>
      </c>
      <c r="F48">
        <v>1</v>
      </c>
      <c r="G48" t="s">
        <v>3212</v>
      </c>
      <c r="M48">
        <v>1230.9250225919634</v>
      </c>
      <c r="N48">
        <v>349.48171623130651</v>
      </c>
      <c r="O48">
        <v>1580.40673882327</v>
      </c>
      <c r="P48">
        <v>17474.085811565325</v>
      </c>
      <c r="Q48" t="e">
        <v>#N/A</v>
      </c>
      <c r="R48" t="e">
        <v>#N/A</v>
      </c>
      <c r="T48">
        <v>360.44153100158002</v>
      </c>
      <c r="U48">
        <v>0</v>
      </c>
      <c r="V48">
        <v>0</v>
      </c>
      <c r="W48">
        <v>0</v>
      </c>
      <c r="X48">
        <v>0</v>
      </c>
      <c r="Y48">
        <v>0</v>
      </c>
      <c r="AB48" t="e">
        <v>#N/A</v>
      </c>
      <c r="AC48" t="e">
        <v>#N/A</v>
      </c>
    </row>
    <row r="49" spans="1:29">
      <c r="A49" t="s">
        <v>3111</v>
      </c>
      <c r="B49" t="s">
        <v>8</v>
      </c>
      <c r="C49">
        <v>100013251</v>
      </c>
      <c r="E49" t="str">
        <f t="shared" si="0"/>
        <v>Bogense Markjorder45s</v>
      </c>
      <c r="F49">
        <v>1.25</v>
      </c>
      <c r="G49" t="s">
        <v>3212</v>
      </c>
      <c r="H49" t="s">
        <v>3212</v>
      </c>
      <c r="M49">
        <v>1538.6562782399542</v>
      </c>
      <c r="N49">
        <v>436.85214528913315</v>
      </c>
      <c r="O49">
        <v>1975.5084235290874</v>
      </c>
      <c r="P49">
        <v>21842.607264456656</v>
      </c>
      <c r="Q49">
        <v>2.605</v>
      </c>
      <c r="R49" t="s">
        <v>3228</v>
      </c>
      <c r="T49">
        <v>1026.0419355058</v>
      </c>
      <c r="U49">
        <v>41.046900000000001</v>
      </c>
      <c r="V49">
        <v>1.9449926912785E-2</v>
      </c>
      <c r="W49">
        <v>0.18713983893394001</v>
      </c>
      <c r="X49">
        <v>0.10187214682621</v>
      </c>
      <c r="Y49">
        <v>421.15840722513025</v>
      </c>
      <c r="AB49" t="e">
        <v>#N/A</v>
      </c>
      <c r="AC49" t="e">
        <v>#N/A</v>
      </c>
    </row>
    <row r="50" spans="1:29">
      <c r="A50" t="s">
        <v>3203</v>
      </c>
      <c r="B50" t="s">
        <v>8</v>
      </c>
      <c r="C50">
        <v>100195317</v>
      </c>
      <c r="E50" t="str">
        <f t="shared" si="0"/>
        <v>Bogense Markjorder145p</v>
      </c>
      <c r="F50">
        <v>1.55</v>
      </c>
      <c r="G50" t="s">
        <v>3212</v>
      </c>
      <c r="H50" t="s">
        <v>3212</v>
      </c>
      <c r="J50" t="s">
        <v>3212</v>
      </c>
      <c r="M50">
        <v>1907.9337850175434</v>
      </c>
      <c r="N50">
        <v>541.69666015852511</v>
      </c>
      <c r="O50">
        <v>2449.6304451760684</v>
      </c>
      <c r="P50">
        <v>27084.833007926252</v>
      </c>
      <c r="Q50">
        <v>2.4289999999999998</v>
      </c>
      <c r="R50">
        <v>1.835</v>
      </c>
      <c r="T50">
        <v>561.74152300107005</v>
      </c>
      <c r="U50">
        <v>100</v>
      </c>
      <c r="V50">
        <v>0.15191970765591001</v>
      </c>
      <c r="W50">
        <v>0.85537624359131004</v>
      </c>
      <c r="X50">
        <v>0.51742969744506995</v>
      </c>
      <c r="Y50">
        <v>561.74152300107005</v>
      </c>
      <c r="AB50" t="e">
        <v>#N/A</v>
      </c>
      <c r="AC50" t="e">
        <v>#N/A</v>
      </c>
    </row>
    <row r="51" spans="1:29">
      <c r="A51" t="s">
        <v>3203</v>
      </c>
      <c r="B51" t="s">
        <v>8</v>
      </c>
      <c r="C51">
        <v>100195317</v>
      </c>
      <c r="E51" t="str">
        <f t="shared" si="0"/>
        <v>Bogense Markjorder145p</v>
      </c>
      <c r="F51">
        <v>1.55</v>
      </c>
      <c r="G51" t="s">
        <v>3212</v>
      </c>
      <c r="H51" t="s">
        <v>3212</v>
      </c>
      <c r="J51" t="s">
        <v>3212</v>
      </c>
      <c r="M51">
        <v>1907.9337850175434</v>
      </c>
      <c r="N51">
        <v>541.69666015852511</v>
      </c>
      <c r="O51">
        <v>2449.6304451760684</v>
      </c>
      <c r="P51">
        <v>27084.833007926252</v>
      </c>
      <c r="Q51">
        <v>2.4289999999999998</v>
      </c>
      <c r="R51">
        <v>1.835</v>
      </c>
      <c r="T51">
        <v>561.74152300107005</v>
      </c>
      <c r="U51">
        <v>100</v>
      </c>
      <c r="V51">
        <v>0.15191970765591001</v>
      </c>
      <c r="W51">
        <v>0.85537624359131004</v>
      </c>
      <c r="X51">
        <v>0.51742969744506995</v>
      </c>
      <c r="Y51">
        <v>561.74152300107005</v>
      </c>
      <c r="AB51" t="e">
        <v>#N/A</v>
      </c>
      <c r="AC51" t="e">
        <v>#N/A</v>
      </c>
    </row>
    <row r="52" spans="1:29">
      <c r="A52" t="s">
        <v>3111</v>
      </c>
      <c r="B52" t="s">
        <v>8</v>
      </c>
      <c r="C52">
        <v>100013251</v>
      </c>
      <c r="E52" t="str">
        <f t="shared" si="0"/>
        <v>Bogense Markjorder45s</v>
      </c>
      <c r="F52">
        <v>1.25</v>
      </c>
      <c r="G52" t="s">
        <v>3212</v>
      </c>
      <c r="H52" t="s">
        <v>3212</v>
      </c>
      <c r="M52">
        <v>1538.6562782399542</v>
      </c>
      <c r="N52">
        <v>436.85214528913315</v>
      </c>
      <c r="O52">
        <v>1975.5084235290874</v>
      </c>
      <c r="P52">
        <v>21842.607264456656</v>
      </c>
      <c r="Q52" t="s">
        <v>3213</v>
      </c>
      <c r="R52" t="s">
        <v>3228</v>
      </c>
      <c r="T52">
        <v>1026.0419355058</v>
      </c>
      <c r="U52">
        <v>41.046900000000001</v>
      </c>
      <c r="V52">
        <v>1.9449926912785E-2</v>
      </c>
      <c r="W52">
        <v>0.18713983893394001</v>
      </c>
      <c r="X52">
        <v>0.10187214682621</v>
      </c>
      <c r="Y52">
        <v>421.15840722513025</v>
      </c>
      <c r="AB52" t="e">
        <v>#N/A</v>
      </c>
      <c r="AC52" t="e">
        <v>#N/A</v>
      </c>
    </row>
    <row r="53" spans="1:29">
      <c r="A53" t="s">
        <v>65</v>
      </c>
      <c r="B53" t="s">
        <v>64</v>
      </c>
      <c r="C53">
        <v>7584620</v>
      </c>
      <c r="D53" t="s">
        <v>66</v>
      </c>
      <c r="E53" t="str">
        <f t="shared" si="0"/>
        <v>Skovby Nymark, Skovby24d</v>
      </c>
      <c r="F53">
        <v>1.2404766644130625</v>
      </c>
      <c r="G53" t="s">
        <v>3212</v>
      </c>
      <c r="K53">
        <v>0.24047666441306248</v>
      </c>
      <c r="M53">
        <v>1526.9337661674524</v>
      </c>
      <c r="N53">
        <v>433.52391362396355</v>
      </c>
      <c r="O53">
        <v>1960.457679791416</v>
      </c>
      <c r="P53">
        <v>21676.195681198176</v>
      </c>
      <c r="T53">
        <v>3206.3555255074998</v>
      </c>
      <c r="U53">
        <v>100</v>
      </c>
      <c r="V53">
        <v>2.4942166805267001</v>
      </c>
      <c r="W53">
        <v>2.7758727073668998</v>
      </c>
      <c r="X53">
        <v>2.5963492288782999</v>
      </c>
      <c r="Y53">
        <v>3206.3555255061001</v>
      </c>
      <c r="AB53" t="e">
        <v>#N/A</v>
      </c>
      <c r="AC53" t="e">
        <v>#N/A</v>
      </c>
    </row>
    <row r="54" spans="1:29">
      <c r="A54" t="s">
        <v>68</v>
      </c>
      <c r="B54" t="s">
        <v>8</v>
      </c>
      <c r="C54">
        <v>5444861</v>
      </c>
      <c r="D54" t="s">
        <v>69</v>
      </c>
      <c r="E54" t="str">
        <f t="shared" si="0"/>
        <v>Bogense Markjorder145a</v>
      </c>
      <c r="F54">
        <v>2.25</v>
      </c>
      <c r="G54" t="s">
        <v>3212</v>
      </c>
      <c r="H54" t="s">
        <v>3212</v>
      </c>
      <c r="I54" t="s">
        <v>3212</v>
      </c>
      <c r="M54">
        <v>2769.5813008319178</v>
      </c>
      <c r="N54">
        <v>786.33386152043965</v>
      </c>
      <c r="O54">
        <v>3555.9151623523576</v>
      </c>
      <c r="P54">
        <v>39316.693076021984</v>
      </c>
      <c r="Q54">
        <v>1.1719999999999999</v>
      </c>
      <c r="R54" t="s">
        <v>3228</v>
      </c>
      <c r="T54">
        <v>443.78296449902001</v>
      </c>
      <c r="U54">
        <v>100</v>
      </c>
      <c r="V54">
        <v>0.78073060512543002</v>
      </c>
      <c r="W54">
        <v>1.1119049787521</v>
      </c>
      <c r="X54">
        <v>0.97143913815905003</v>
      </c>
      <c r="Y54">
        <v>443.78296449902001</v>
      </c>
      <c r="AB54" t="e">
        <v>#N/A</v>
      </c>
      <c r="AC54" t="e">
        <v>#N/A</v>
      </c>
    </row>
    <row r="55" spans="1:29">
      <c r="A55" t="s">
        <v>2922</v>
      </c>
      <c r="B55" t="s">
        <v>8</v>
      </c>
      <c r="C55">
        <v>9745441</v>
      </c>
      <c r="D55" t="s">
        <v>2923</v>
      </c>
      <c r="E55" t="str">
        <f t="shared" si="0"/>
        <v>Bogense Markjorder145o</v>
      </c>
      <c r="F55">
        <v>2.25</v>
      </c>
      <c r="G55" t="s">
        <v>3212</v>
      </c>
      <c r="H55" t="s">
        <v>3212</v>
      </c>
      <c r="I55" t="s">
        <v>3212</v>
      </c>
      <c r="M55">
        <v>2769.5813008319178</v>
      </c>
      <c r="N55">
        <v>786.33386152043965</v>
      </c>
      <c r="O55">
        <v>3555.9151623523576</v>
      </c>
      <c r="P55">
        <v>39316.693076021984</v>
      </c>
      <c r="Q55">
        <v>1.1399999999999999</v>
      </c>
      <c r="R55" t="s">
        <v>3228</v>
      </c>
      <c r="T55">
        <v>441.38529350481002</v>
      </c>
      <c r="U55">
        <v>100</v>
      </c>
      <c r="V55">
        <v>0.82520258426666004</v>
      </c>
      <c r="W55">
        <v>1.1501741409302</v>
      </c>
      <c r="X55">
        <v>1.0601660685336001</v>
      </c>
      <c r="Y55">
        <v>441.38529350481002</v>
      </c>
      <c r="AB55" t="e">
        <v>#N/A</v>
      </c>
      <c r="AC55" t="e">
        <v>#N/A</v>
      </c>
    </row>
    <row r="56" spans="1:29">
      <c r="A56" t="s">
        <v>70</v>
      </c>
      <c r="B56" t="s">
        <v>8</v>
      </c>
      <c r="C56">
        <v>5444868</v>
      </c>
      <c r="D56" t="s">
        <v>71</v>
      </c>
      <c r="E56" t="str">
        <f t="shared" si="0"/>
        <v>Bogense Markjorder145h</v>
      </c>
      <c r="F56">
        <v>2.25</v>
      </c>
      <c r="G56" t="s">
        <v>3212</v>
      </c>
      <c r="H56" t="s">
        <v>3212</v>
      </c>
      <c r="I56" t="s">
        <v>3212</v>
      </c>
      <c r="M56">
        <v>2769.5813008319178</v>
      </c>
      <c r="N56">
        <v>786.33386152043965</v>
      </c>
      <c r="O56">
        <v>3555.9151623523576</v>
      </c>
      <c r="P56">
        <v>39316.693076021984</v>
      </c>
      <c r="Q56">
        <v>1.28</v>
      </c>
      <c r="R56" t="s">
        <v>3228</v>
      </c>
      <c r="T56">
        <v>2697.3846814726999</v>
      </c>
      <c r="U56">
        <v>100</v>
      </c>
      <c r="V56">
        <v>0.71428543329239003</v>
      </c>
      <c r="W56">
        <v>1.3765292167664001</v>
      </c>
      <c r="X56">
        <v>0.92422220192066995</v>
      </c>
      <c r="Y56">
        <v>2697.3846814726999</v>
      </c>
      <c r="AB56" t="e">
        <v>#N/A</v>
      </c>
      <c r="AC56" t="e">
        <v>#N/A</v>
      </c>
    </row>
    <row r="57" spans="1:29">
      <c r="A57" t="s">
        <v>72</v>
      </c>
      <c r="B57" t="s">
        <v>24</v>
      </c>
      <c r="C57">
        <v>5443348</v>
      </c>
      <c r="D57" t="s">
        <v>73</v>
      </c>
      <c r="E57" t="str">
        <f t="shared" si="0"/>
        <v>Bogense Bygrunde219</v>
      </c>
      <c r="F57">
        <v>1</v>
      </c>
      <c r="G57" t="s">
        <v>3212</v>
      </c>
      <c r="M57">
        <v>1230.9250225919634</v>
      </c>
      <c r="N57">
        <v>349.48171623130651</v>
      </c>
      <c r="O57">
        <v>1580.40673882327</v>
      </c>
      <c r="P57">
        <v>17474.085811565325</v>
      </c>
      <c r="Q57" t="e">
        <v>#N/A</v>
      </c>
      <c r="R57" t="e">
        <v>#N/A</v>
      </c>
      <c r="T57">
        <v>625.02353899957996</v>
      </c>
      <c r="U57">
        <v>0</v>
      </c>
      <c r="V57">
        <v>0</v>
      </c>
      <c r="W57">
        <v>0</v>
      </c>
      <c r="X57">
        <v>0</v>
      </c>
      <c r="Y57">
        <v>0</v>
      </c>
      <c r="AB57" t="e">
        <v>#N/A</v>
      </c>
      <c r="AC57" t="e">
        <v>#N/A</v>
      </c>
    </row>
    <row r="58" spans="1:29">
      <c r="A58" t="s">
        <v>95</v>
      </c>
      <c r="B58" t="s">
        <v>24</v>
      </c>
      <c r="C58">
        <v>5442958</v>
      </c>
      <c r="D58" t="s">
        <v>96</v>
      </c>
      <c r="E58" t="str">
        <f t="shared" si="0"/>
        <v>Bogense Bygrunde7a</v>
      </c>
      <c r="F58">
        <v>1</v>
      </c>
      <c r="G58" t="s">
        <v>3212</v>
      </c>
      <c r="M58">
        <v>1230.9250225919634</v>
      </c>
      <c r="N58">
        <v>349.48171623130651</v>
      </c>
      <c r="O58">
        <v>1580.40673882327</v>
      </c>
      <c r="P58">
        <v>17474.085811565325</v>
      </c>
      <c r="Q58" t="e">
        <v>#N/A</v>
      </c>
      <c r="R58" t="e">
        <v>#N/A</v>
      </c>
      <c r="T58">
        <v>446.61910900066999</v>
      </c>
      <c r="U58">
        <v>12.902200000000001</v>
      </c>
      <c r="V58">
        <v>0.37007430195808</v>
      </c>
      <c r="W58">
        <v>0.52525317668914995</v>
      </c>
      <c r="X58">
        <v>0.48437765861551002</v>
      </c>
      <c r="Y58">
        <v>57.62369068148444</v>
      </c>
      <c r="AB58" t="e">
        <v>#N/A</v>
      </c>
      <c r="AC58" t="e">
        <v>#N/A</v>
      </c>
    </row>
    <row r="59" spans="1:29">
      <c r="A59" t="s">
        <v>285</v>
      </c>
      <c r="B59" t="s">
        <v>24</v>
      </c>
      <c r="C59">
        <v>5443158</v>
      </c>
      <c r="D59" t="s">
        <v>286</v>
      </c>
      <c r="E59" t="str">
        <f t="shared" si="0"/>
        <v>Bogense Bygrunde80a</v>
      </c>
      <c r="F59">
        <v>2.25</v>
      </c>
      <c r="G59" t="s">
        <v>3212</v>
      </c>
      <c r="H59" t="s">
        <v>3212</v>
      </c>
      <c r="I59" t="s">
        <v>3212</v>
      </c>
      <c r="M59">
        <v>2769.5813008319178</v>
      </c>
      <c r="N59">
        <v>786.33386152043965</v>
      </c>
      <c r="O59">
        <v>3555.9151623523576</v>
      </c>
      <c r="P59">
        <v>39316.693076021984</v>
      </c>
      <c r="Q59">
        <v>2.0840000000000001</v>
      </c>
      <c r="R59" t="s">
        <v>3228</v>
      </c>
      <c r="T59">
        <v>2276.8141834865</v>
      </c>
      <c r="U59">
        <v>100</v>
      </c>
      <c r="V59">
        <v>0.16506154835223999</v>
      </c>
      <c r="W59">
        <v>0.54743659496306996</v>
      </c>
      <c r="X59">
        <v>0.32418355030554002</v>
      </c>
      <c r="Y59">
        <v>2276.8141834865</v>
      </c>
      <c r="AB59" t="e">
        <v>#N/A</v>
      </c>
      <c r="AC59" t="e">
        <v>#N/A</v>
      </c>
    </row>
    <row r="60" spans="1:29">
      <c r="A60" t="s">
        <v>287</v>
      </c>
      <c r="B60" t="s">
        <v>24</v>
      </c>
      <c r="C60">
        <v>5443143</v>
      </c>
      <c r="D60" t="s">
        <v>288</v>
      </c>
      <c r="E60" t="str">
        <f t="shared" si="0"/>
        <v>Bogense Bygrunde79a</v>
      </c>
      <c r="F60">
        <v>1.25</v>
      </c>
      <c r="G60" t="s">
        <v>3212</v>
      </c>
      <c r="H60" t="s">
        <v>3212</v>
      </c>
      <c r="M60">
        <v>1538.6562782399542</v>
      </c>
      <c r="N60">
        <v>436.85214528913315</v>
      </c>
      <c r="O60">
        <v>1975.5084235290874</v>
      </c>
      <c r="P60">
        <v>21842.607264456656</v>
      </c>
      <c r="Q60">
        <v>2.2370000000000001</v>
      </c>
      <c r="R60" t="s">
        <v>3228</v>
      </c>
      <c r="T60">
        <v>3511.9247980168998</v>
      </c>
      <c r="U60">
        <v>100</v>
      </c>
      <c r="V60">
        <v>0.12595142424107</v>
      </c>
      <c r="W60">
        <v>0.50107216835021995</v>
      </c>
      <c r="X60">
        <v>0.21410431573215999</v>
      </c>
      <c r="Y60">
        <v>3511.9247980168998</v>
      </c>
      <c r="AB60" t="e">
        <v>#N/A</v>
      </c>
      <c r="AC60" t="e">
        <v>#N/A</v>
      </c>
    </row>
    <row r="61" spans="1:29">
      <c r="A61" t="s">
        <v>278</v>
      </c>
      <c r="B61" t="s">
        <v>24</v>
      </c>
      <c r="C61">
        <v>5443078</v>
      </c>
      <c r="D61" t="s">
        <v>279</v>
      </c>
      <c r="E61" t="str">
        <f t="shared" si="0"/>
        <v>Bogense Bygrunde53ad</v>
      </c>
      <c r="F61">
        <v>2.25</v>
      </c>
      <c r="G61" t="s">
        <v>3212</v>
      </c>
      <c r="H61" t="s">
        <v>3212</v>
      </c>
      <c r="I61" t="s">
        <v>3212</v>
      </c>
      <c r="M61">
        <v>2769.5813008319178</v>
      </c>
      <c r="N61">
        <v>786.33386152043965</v>
      </c>
      <c r="O61">
        <v>3555.9151623523576</v>
      </c>
      <c r="P61">
        <v>39316.693076021984</v>
      </c>
      <c r="Q61">
        <v>1.8260000000000001</v>
      </c>
      <c r="R61">
        <v>1.6830000000000001</v>
      </c>
      <c r="T61">
        <v>2035.6863449836001</v>
      </c>
      <c r="U61">
        <v>100</v>
      </c>
      <c r="V61">
        <v>0.41580790281295998</v>
      </c>
      <c r="W61">
        <v>1.2877954244614001</v>
      </c>
      <c r="X61">
        <v>0.66764848083520001</v>
      </c>
      <c r="Y61">
        <v>2035.6863449836001</v>
      </c>
      <c r="AB61" t="e">
        <v>#N/A</v>
      </c>
      <c r="AC61" t="e">
        <v>#N/A</v>
      </c>
    </row>
    <row r="62" spans="1:29">
      <c r="A62" t="s">
        <v>289</v>
      </c>
      <c r="B62" t="s">
        <v>24</v>
      </c>
      <c r="C62">
        <v>5443076</v>
      </c>
      <c r="D62" t="s">
        <v>290</v>
      </c>
      <c r="E62" t="str">
        <f t="shared" si="0"/>
        <v>Bogense Bygrunde53ab</v>
      </c>
      <c r="F62">
        <v>2.5499999999999998</v>
      </c>
      <c r="G62" t="s">
        <v>3212</v>
      </c>
      <c r="H62" t="s">
        <v>3212</v>
      </c>
      <c r="I62" t="s">
        <v>3212</v>
      </c>
      <c r="J62" t="s">
        <v>3212</v>
      </c>
      <c r="M62">
        <v>3138.8588076095066</v>
      </c>
      <c r="N62">
        <v>891.17837638983156</v>
      </c>
      <c r="O62">
        <v>4030.0371839993381</v>
      </c>
      <c r="P62">
        <v>44558.918819491577</v>
      </c>
      <c r="Q62">
        <v>1.95</v>
      </c>
      <c r="R62">
        <v>1.419</v>
      </c>
      <c r="T62">
        <v>409.38911449158002</v>
      </c>
      <c r="U62">
        <v>100</v>
      </c>
      <c r="V62">
        <v>0.52935343980788996</v>
      </c>
      <c r="W62">
        <v>1.0883548259735001</v>
      </c>
      <c r="X62">
        <v>0.79689984249346002</v>
      </c>
      <c r="Y62">
        <v>409.38911449158002</v>
      </c>
      <c r="AB62" t="e">
        <v>#N/A</v>
      </c>
      <c r="AC62" t="e">
        <v>#N/A</v>
      </c>
    </row>
    <row r="63" spans="1:29">
      <c r="A63" t="s">
        <v>291</v>
      </c>
      <c r="B63" t="s">
        <v>24</v>
      </c>
      <c r="C63">
        <v>5443150</v>
      </c>
      <c r="D63" t="s">
        <v>292</v>
      </c>
      <c r="E63" t="str">
        <f t="shared" si="0"/>
        <v>Bogense Bygrunde79h</v>
      </c>
      <c r="F63">
        <v>2.25</v>
      </c>
      <c r="G63" t="s">
        <v>3212</v>
      </c>
      <c r="H63" t="s">
        <v>3212</v>
      </c>
      <c r="I63" t="s">
        <v>3212</v>
      </c>
      <c r="M63">
        <v>2769.5813008319178</v>
      </c>
      <c r="N63">
        <v>786.33386152043965</v>
      </c>
      <c r="O63">
        <v>3555.9151623523576</v>
      </c>
      <c r="P63">
        <v>39316.693076021984</v>
      </c>
      <c r="Q63">
        <v>2.0569999999999999</v>
      </c>
      <c r="R63" t="s">
        <v>3228</v>
      </c>
      <c r="T63">
        <v>597.84764699580001</v>
      </c>
      <c r="U63">
        <v>100</v>
      </c>
      <c r="V63">
        <v>0.27030143141746998</v>
      </c>
      <c r="W63">
        <v>0.48803547024727001</v>
      </c>
      <c r="X63">
        <v>0.36873600314993998</v>
      </c>
      <c r="Y63">
        <v>597.84764699580001</v>
      </c>
      <c r="AB63" t="e">
        <v>#N/A</v>
      </c>
      <c r="AC63" t="e">
        <v>#N/A</v>
      </c>
    </row>
    <row r="64" spans="1:29">
      <c r="A64" t="s">
        <v>293</v>
      </c>
      <c r="B64" t="s">
        <v>24</v>
      </c>
      <c r="C64">
        <v>5443073</v>
      </c>
      <c r="D64" t="s">
        <v>294</v>
      </c>
      <c r="E64" t="str">
        <f t="shared" si="0"/>
        <v>Bogense Bygrunde53æ</v>
      </c>
      <c r="F64">
        <v>2.5499999999999998</v>
      </c>
      <c r="G64" t="s">
        <v>3212</v>
      </c>
      <c r="H64" t="s">
        <v>3212</v>
      </c>
      <c r="I64" t="s">
        <v>3212</v>
      </c>
      <c r="J64" t="s">
        <v>3212</v>
      </c>
      <c r="M64">
        <v>3138.8588076095066</v>
      </c>
      <c r="N64">
        <v>891.17837638983156</v>
      </c>
      <c r="O64">
        <v>4030.0371839993381</v>
      </c>
      <c r="P64">
        <v>44558.918819491577</v>
      </c>
      <c r="Q64">
        <v>1.8520000000000001</v>
      </c>
      <c r="R64">
        <v>1.857</v>
      </c>
      <c r="T64">
        <v>497.35173300175001</v>
      </c>
      <c r="U64">
        <v>100</v>
      </c>
      <c r="V64">
        <v>0.59348559379578003</v>
      </c>
      <c r="W64">
        <v>1.1408170461655001</v>
      </c>
      <c r="X64">
        <v>0.91636187299604999</v>
      </c>
      <c r="Y64">
        <v>497.35173300175001</v>
      </c>
      <c r="AB64" t="e">
        <v>#N/A</v>
      </c>
      <c r="AC64" t="e">
        <v>#N/A</v>
      </c>
    </row>
    <row r="65" spans="1:29">
      <c r="A65" t="s">
        <v>297</v>
      </c>
      <c r="B65" t="s">
        <v>24</v>
      </c>
      <c r="C65">
        <v>5443149</v>
      </c>
      <c r="D65" t="s">
        <v>296</v>
      </c>
      <c r="E65" t="str">
        <f t="shared" si="0"/>
        <v>Bogense Bygrunde79m</v>
      </c>
      <c r="F65">
        <v>1</v>
      </c>
      <c r="G65" t="s">
        <v>3212</v>
      </c>
      <c r="M65">
        <v>1230.9250225919634</v>
      </c>
      <c r="N65">
        <v>349.48171623130651</v>
      </c>
      <c r="O65">
        <v>1580.40673882327</v>
      </c>
      <c r="P65">
        <v>17474.085811565325</v>
      </c>
      <c r="T65">
        <v>433.62171749509002</v>
      </c>
      <c r="U65">
        <v>100</v>
      </c>
      <c r="V65">
        <v>0.53555637598037997</v>
      </c>
      <c r="W65">
        <v>0.83487498760223</v>
      </c>
      <c r="X65">
        <v>0.66230370733472999</v>
      </c>
      <c r="Y65">
        <v>433.62171749552999</v>
      </c>
      <c r="AB65" t="e">
        <v>#N/A</v>
      </c>
      <c r="AC65" t="e">
        <v>#N/A</v>
      </c>
    </row>
    <row r="66" spans="1:29">
      <c r="A66" t="s">
        <v>295</v>
      </c>
      <c r="B66" t="s">
        <v>24</v>
      </c>
      <c r="C66">
        <v>5443149</v>
      </c>
      <c r="D66" t="s">
        <v>296</v>
      </c>
      <c r="E66" t="str">
        <f t="shared" ref="E66:E129" si="1">CONCATENATE(B66,A66)</f>
        <v>Bogense Bygrunde79g</v>
      </c>
      <c r="F66">
        <v>2.5499999999999998</v>
      </c>
      <c r="G66" t="s">
        <v>3212</v>
      </c>
      <c r="H66" t="s">
        <v>3212</v>
      </c>
      <c r="I66" t="s">
        <v>3212</v>
      </c>
      <c r="J66" t="s">
        <v>3212</v>
      </c>
      <c r="M66">
        <v>3138.8588076095066</v>
      </c>
      <c r="N66">
        <v>891.17837638983156</v>
      </c>
      <c r="O66">
        <v>4030.0371839993381</v>
      </c>
      <c r="P66">
        <v>44558.918819491577</v>
      </c>
      <c r="Q66">
        <v>2.23</v>
      </c>
      <c r="R66">
        <v>1.915</v>
      </c>
      <c r="T66">
        <v>1222.5560890167999</v>
      </c>
      <c r="U66">
        <v>100</v>
      </c>
      <c r="V66">
        <v>0.37722346186638001</v>
      </c>
      <c r="W66">
        <v>0.64636838436126998</v>
      </c>
      <c r="X66">
        <v>0.50816599547365005</v>
      </c>
      <c r="Y66">
        <v>1222.5560890167999</v>
      </c>
      <c r="AB66" t="e">
        <v>#N/A</v>
      </c>
      <c r="AC66" t="e">
        <v>#N/A</v>
      </c>
    </row>
    <row r="67" spans="1:29">
      <c r="A67" t="s">
        <v>97</v>
      </c>
      <c r="B67" t="s">
        <v>24</v>
      </c>
      <c r="C67">
        <v>5443354</v>
      </c>
      <c r="D67" t="s">
        <v>98</v>
      </c>
      <c r="E67" t="str">
        <f t="shared" si="1"/>
        <v>Bogense Bygrunde224</v>
      </c>
      <c r="F67">
        <v>1</v>
      </c>
      <c r="G67" t="s">
        <v>3212</v>
      </c>
      <c r="M67">
        <v>1230.9250225919634</v>
      </c>
      <c r="N67">
        <v>349.48171623130651</v>
      </c>
      <c r="O67">
        <v>1580.40673882327</v>
      </c>
      <c r="P67">
        <v>17474.085811565325</v>
      </c>
      <c r="Q67" t="e">
        <v>#N/A</v>
      </c>
      <c r="R67" t="e">
        <v>#N/A</v>
      </c>
      <c r="T67">
        <v>110.48837150078</v>
      </c>
      <c r="U67">
        <v>0</v>
      </c>
      <c r="V67">
        <v>0</v>
      </c>
      <c r="W67">
        <v>0</v>
      </c>
      <c r="X67">
        <v>0</v>
      </c>
      <c r="Y67">
        <v>0</v>
      </c>
      <c r="AB67" t="e">
        <v>#N/A</v>
      </c>
      <c r="AC67" t="e">
        <v>#N/A</v>
      </c>
    </row>
    <row r="68" spans="1:29">
      <c r="A68" t="s">
        <v>3172</v>
      </c>
      <c r="B68" t="s">
        <v>24</v>
      </c>
      <c r="C68">
        <v>100081498</v>
      </c>
      <c r="D68" t="s">
        <v>3173</v>
      </c>
      <c r="E68" t="str">
        <f t="shared" si="1"/>
        <v>Bogense Bygrunde53ag</v>
      </c>
      <c r="F68">
        <v>2.5499999999999998</v>
      </c>
      <c r="G68" t="s">
        <v>3212</v>
      </c>
      <c r="H68" t="s">
        <v>3212</v>
      </c>
      <c r="I68" t="s">
        <v>3212</v>
      </c>
      <c r="J68" t="s">
        <v>3212</v>
      </c>
      <c r="M68">
        <v>3138.8588076095066</v>
      </c>
      <c r="N68">
        <v>891.17837638983156</v>
      </c>
      <c r="O68">
        <v>4030.0371839993381</v>
      </c>
      <c r="P68">
        <v>44558.918819491577</v>
      </c>
      <c r="Q68">
        <v>1.79</v>
      </c>
      <c r="R68">
        <v>1.863</v>
      </c>
      <c r="T68">
        <v>159.31843300288</v>
      </c>
      <c r="U68">
        <v>100</v>
      </c>
      <c r="V68">
        <v>0.63995516300201005</v>
      </c>
      <c r="W68">
        <v>0.84212929010391002</v>
      </c>
      <c r="X68">
        <v>0.73195683757464003</v>
      </c>
      <c r="Y68">
        <v>159.31843300288</v>
      </c>
      <c r="AB68" t="e">
        <v>#N/A</v>
      </c>
      <c r="AC68" t="e">
        <v>#N/A</v>
      </c>
    </row>
    <row r="69" spans="1:29">
      <c r="A69" t="s">
        <v>300</v>
      </c>
      <c r="B69" t="s">
        <v>24</v>
      </c>
      <c r="C69">
        <v>5443152</v>
      </c>
      <c r="D69" t="s">
        <v>301</v>
      </c>
      <c r="E69" t="str">
        <f t="shared" si="1"/>
        <v>Bogense Bygrunde79k</v>
      </c>
      <c r="F69">
        <v>2.25</v>
      </c>
      <c r="G69" t="s">
        <v>3212</v>
      </c>
      <c r="H69" t="s">
        <v>3212</v>
      </c>
      <c r="I69" t="s">
        <v>3212</v>
      </c>
      <c r="M69">
        <v>2769.5813008319178</v>
      </c>
      <c r="N69">
        <v>786.33386152043965</v>
      </c>
      <c r="O69">
        <v>3555.9151623523576</v>
      </c>
      <c r="P69">
        <v>39316.693076021984</v>
      </c>
      <c r="Q69">
        <v>2.008</v>
      </c>
      <c r="R69" t="s">
        <v>3228</v>
      </c>
      <c r="T69">
        <v>273.51447200324998</v>
      </c>
      <c r="U69">
        <v>100</v>
      </c>
      <c r="V69">
        <v>0.56919950246811002</v>
      </c>
      <c r="W69">
        <v>0.85716354846954002</v>
      </c>
      <c r="X69">
        <v>0.69698914731900996</v>
      </c>
      <c r="Y69">
        <v>273.51447200324998</v>
      </c>
      <c r="AB69" t="e">
        <v>#N/A</v>
      </c>
      <c r="AC69" t="e">
        <v>#N/A</v>
      </c>
    </row>
    <row r="70" spans="1:29">
      <c r="A70" t="s">
        <v>298</v>
      </c>
      <c r="B70" t="s">
        <v>24</v>
      </c>
      <c r="C70">
        <v>8083969</v>
      </c>
      <c r="D70" t="s">
        <v>299</v>
      </c>
      <c r="E70" t="str">
        <f t="shared" si="1"/>
        <v>Bogense Bygrunde53r</v>
      </c>
      <c r="F70">
        <v>2.25</v>
      </c>
      <c r="G70" t="s">
        <v>3212</v>
      </c>
      <c r="H70" t="s">
        <v>3212</v>
      </c>
      <c r="I70" t="s">
        <v>3212</v>
      </c>
      <c r="M70">
        <v>2769.5813008319178</v>
      </c>
      <c r="N70">
        <v>786.33386152043965</v>
      </c>
      <c r="O70">
        <v>3555.9151623523576</v>
      </c>
      <c r="P70">
        <v>39316.693076021984</v>
      </c>
      <c r="Q70">
        <v>1.766</v>
      </c>
      <c r="R70" t="s">
        <v>3228</v>
      </c>
      <c r="T70">
        <v>697.67328300230997</v>
      </c>
      <c r="U70">
        <v>100</v>
      </c>
      <c r="V70">
        <v>0.65572535991669001</v>
      </c>
      <c r="W70">
        <v>1.2283943891525</v>
      </c>
      <c r="X70">
        <v>0.93871291001997004</v>
      </c>
      <c r="Y70">
        <v>697.67328300230997</v>
      </c>
      <c r="AB70" t="e">
        <v>#N/A</v>
      </c>
      <c r="AC70" t="e">
        <v>#N/A</v>
      </c>
    </row>
    <row r="71" spans="1:29">
      <c r="A71" t="s">
        <v>303</v>
      </c>
      <c r="B71" t="s">
        <v>24</v>
      </c>
      <c r="C71">
        <v>5443148</v>
      </c>
      <c r="D71" t="s">
        <v>304</v>
      </c>
      <c r="E71" t="str">
        <f t="shared" si="1"/>
        <v>Bogense Bygrunde79f</v>
      </c>
      <c r="F71">
        <v>2.5499999999999998</v>
      </c>
      <c r="G71" t="s">
        <v>3212</v>
      </c>
      <c r="H71" t="s">
        <v>3212</v>
      </c>
      <c r="I71" t="s">
        <v>3212</v>
      </c>
      <c r="J71" t="s">
        <v>3212</v>
      </c>
      <c r="M71">
        <v>3138.8588076095066</v>
      </c>
      <c r="N71">
        <v>891.17837638983156</v>
      </c>
      <c r="O71">
        <v>4030.0371839993381</v>
      </c>
      <c r="P71">
        <v>44558.918819491577</v>
      </c>
      <c r="Q71">
        <v>1.9850000000000001</v>
      </c>
      <c r="R71">
        <v>1.6719999999999999</v>
      </c>
      <c r="T71">
        <v>454.57698650838</v>
      </c>
      <c r="U71">
        <v>100</v>
      </c>
      <c r="V71">
        <v>0.58065921068191995</v>
      </c>
      <c r="W71">
        <v>1.0922448635101001</v>
      </c>
      <c r="X71">
        <v>0.86368386678814002</v>
      </c>
      <c r="Y71">
        <v>454.57698650838</v>
      </c>
      <c r="AB71" t="e">
        <v>#N/A</v>
      </c>
      <c r="AC71" t="e">
        <v>#N/A</v>
      </c>
    </row>
    <row r="72" spans="1:29">
      <c r="A72" t="s">
        <v>307</v>
      </c>
      <c r="B72" t="s">
        <v>24</v>
      </c>
      <c r="C72">
        <v>5443067</v>
      </c>
      <c r="D72" t="s">
        <v>306</v>
      </c>
      <c r="E72" t="str">
        <f t="shared" si="1"/>
        <v>Bogense Bygrunde53t</v>
      </c>
      <c r="F72">
        <v>2.25</v>
      </c>
      <c r="G72" t="s">
        <v>3212</v>
      </c>
      <c r="H72" t="s">
        <v>3212</v>
      </c>
      <c r="I72" t="s">
        <v>3212</v>
      </c>
      <c r="M72">
        <v>2769.5813008319178</v>
      </c>
      <c r="N72">
        <v>786.33386152043965</v>
      </c>
      <c r="O72">
        <v>3555.9151623523576</v>
      </c>
      <c r="P72">
        <v>39316.693076021984</v>
      </c>
      <c r="Q72">
        <v>1.292</v>
      </c>
      <c r="R72" t="s">
        <v>3228</v>
      </c>
      <c r="T72">
        <v>405.48869799592001</v>
      </c>
      <c r="U72">
        <v>100</v>
      </c>
      <c r="V72">
        <v>0.96881663799286</v>
      </c>
      <c r="W72">
        <v>1.3410987854004</v>
      </c>
      <c r="X72">
        <v>1.1530899816389999</v>
      </c>
      <c r="Y72">
        <v>405.48869799592001</v>
      </c>
      <c r="AB72" t="e">
        <v>#N/A</v>
      </c>
      <c r="AC72" t="e">
        <v>#N/A</v>
      </c>
    </row>
    <row r="73" spans="1:29">
      <c r="A73" t="s">
        <v>305</v>
      </c>
      <c r="B73" t="s">
        <v>24</v>
      </c>
      <c r="C73">
        <v>5443060</v>
      </c>
      <c r="D73" t="s">
        <v>306</v>
      </c>
      <c r="E73" t="str">
        <f t="shared" si="1"/>
        <v>Bogense Bygrunde53m</v>
      </c>
      <c r="F73">
        <v>2.25</v>
      </c>
      <c r="G73" t="s">
        <v>3212</v>
      </c>
      <c r="H73" t="s">
        <v>3212</v>
      </c>
      <c r="I73" t="s">
        <v>3212</v>
      </c>
      <c r="M73">
        <v>2769.5813008319178</v>
      </c>
      <c r="N73">
        <v>786.33386152043965</v>
      </c>
      <c r="O73">
        <v>3555.9151623523576</v>
      </c>
      <c r="P73">
        <v>39316.693076021984</v>
      </c>
      <c r="Q73">
        <v>1.929</v>
      </c>
      <c r="R73" t="s">
        <v>3228</v>
      </c>
      <c r="T73">
        <v>374.82529200762002</v>
      </c>
      <c r="U73">
        <v>100</v>
      </c>
      <c r="V73">
        <v>0.71670353412627996</v>
      </c>
      <c r="W73">
        <v>1.2293405532837001</v>
      </c>
      <c r="X73">
        <v>0.94494854497909997</v>
      </c>
      <c r="Y73">
        <v>374.82529200762002</v>
      </c>
      <c r="AB73" t="e">
        <v>#N/A</v>
      </c>
      <c r="AC73" t="e">
        <v>#N/A</v>
      </c>
    </row>
    <row r="74" spans="1:29">
      <c r="A74" t="s">
        <v>308</v>
      </c>
      <c r="B74" t="s">
        <v>24</v>
      </c>
      <c r="C74">
        <v>5443147</v>
      </c>
      <c r="D74" t="s">
        <v>309</v>
      </c>
      <c r="E74" t="str">
        <f t="shared" si="1"/>
        <v>Bogense Bygrunde79e</v>
      </c>
      <c r="F74">
        <v>2.5499999999999998</v>
      </c>
      <c r="G74" t="s">
        <v>3212</v>
      </c>
      <c r="H74" t="s">
        <v>3212</v>
      </c>
      <c r="I74" t="s">
        <v>3212</v>
      </c>
      <c r="J74" t="s">
        <v>3212</v>
      </c>
      <c r="M74">
        <v>3138.8588076095066</v>
      </c>
      <c r="N74">
        <v>891.17837638983156</v>
      </c>
      <c r="O74">
        <v>4030.0371839993381</v>
      </c>
      <c r="P74">
        <v>44558.918819491577</v>
      </c>
      <c r="Q74">
        <v>1.976</v>
      </c>
      <c r="R74">
        <v>1.7949999999999999</v>
      </c>
      <c r="T74">
        <v>603.35246399488994</v>
      </c>
      <c r="U74">
        <v>100</v>
      </c>
      <c r="V74">
        <v>0.61861282587051003</v>
      </c>
      <c r="W74">
        <v>1.0960296392441</v>
      </c>
      <c r="X74">
        <v>0.89307823607340997</v>
      </c>
      <c r="Y74">
        <v>603.35246399488994</v>
      </c>
      <c r="AB74" t="e">
        <v>#N/A</v>
      </c>
      <c r="AC74" t="e">
        <v>#N/A</v>
      </c>
    </row>
    <row r="75" spans="1:29">
      <c r="A75" t="s">
        <v>310</v>
      </c>
      <c r="B75" t="s">
        <v>24</v>
      </c>
      <c r="C75">
        <v>5443059</v>
      </c>
      <c r="D75" t="s">
        <v>311</v>
      </c>
      <c r="E75" t="str">
        <f t="shared" si="1"/>
        <v>Bogense Bygrunde53l</v>
      </c>
      <c r="F75">
        <v>1.55</v>
      </c>
      <c r="G75" t="s">
        <v>3212</v>
      </c>
      <c r="H75" t="s">
        <v>3212</v>
      </c>
      <c r="J75" t="s">
        <v>3212</v>
      </c>
      <c r="M75">
        <v>1907.9337850175434</v>
      </c>
      <c r="N75">
        <v>541.69666015852511</v>
      </c>
      <c r="O75">
        <v>2449.6304451760684</v>
      </c>
      <c r="P75">
        <v>27084.833007926252</v>
      </c>
      <c r="Q75">
        <v>3.032</v>
      </c>
      <c r="R75">
        <v>1.093</v>
      </c>
      <c r="T75">
        <v>223.88879499883001</v>
      </c>
      <c r="U75">
        <v>100</v>
      </c>
      <c r="V75">
        <v>0.76864010095596003</v>
      </c>
      <c r="W75">
        <v>1.0174940824509</v>
      </c>
      <c r="X75">
        <v>0.88673237738786004</v>
      </c>
      <c r="Y75">
        <v>223.88879499883001</v>
      </c>
      <c r="AB75" t="e">
        <v>#N/A</v>
      </c>
      <c r="AC75" t="e">
        <v>#N/A</v>
      </c>
    </row>
    <row r="76" spans="1:29">
      <c r="A76" t="s">
        <v>312</v>
      </c>
      <c r="B76" t="s">
        <v>24</v>
      </c>
      <c r="C76">
        <v>5443146</v>
      </c>
      <c r="D76" t="s">
        <v>313</v>
      </c>
      <c r="E76" t="str">
        <f t="shared" si="1"/>
        <v>Bogense Bygrunde79d</v>
      </c>
      <c r="F76">
        <v>2.25</v>
      </c>
      <c r="G76" t="s">
        <v>3212</v>
      </c>
      <c r="H76" t="s">
        <v>3212</v>
      </c>
      <c r="I76" t="s">
        <v>3212</v>
      </c>
      <c r="M76">
        <v>2769.5813008319178</v>
      </c>
      <c r="N76">
        <v>786.33386152043965</v>
      </c>
      <c r="O76">
        <v>3555.9151623523576</v>
      </c>
      <c r="P76">
        <v>39316.693076021984</v>
      </c>
      <c r="Q76">
        <v>1.859</v>
      </c>
      <c r="R76" t="s">
        <v>3228</v>
      </c>
      <c r="T76">
        <v>432.64169799846002</v>
      </c>
      <c r="U76">
        <v>100</v>
      </c>
      <c r="V76">
        <v>0.69262766838073997</v>
      </c>
      <c r="W76">
        <v>1.0896164178848</v>
      </c>
      <c r="X76">
        <v>0.89809184974723999</v>
      </c>
      <c r="Y76">
        <v>432.64169799846002</v>
      </c>
      <c r="AB76" t="e">
        <v>#N/A</v>
      </c>
      <c r="AC76" t="e">
        <v>#N/A</v>
      </c>
    </row>
    <row r="77" spans="1:29">
      <c r="A77" t="s">
        <v>316</v>
      </c>
      <c r="B77" t="s">
        <v>8</v>
      </c>
      <c r="C77">
        <v>5443826</v>
      </c>
      <c r="D77" t="s">
        <v>315</v>
      </c>
      <c r="E77" t="str">
        <f t="shared" si="1"/>
        <v>Bogense Markjorder12bo</v>
      </c>
      <c r="F77">
        <v>2.5499999999999998</v>
      </c>
      <c r="G77" t="s">
        <v>3212</v>
      </c>
      <c r="H77" t="s">
        <v>3212</v>
      </c>
      <c r="I77" t="s">
        <v>3212</v>
      </c>
      <c r="J77" t="s">
        <v>3212</v>
      </c>
      <c r="M77">
        <v>3138.8588076095066</v>
      </c>
      <c r="N77">
        <v>891.17837638983156</v>
      </c>
      <c r="O77">
        <v>4030.0371839993381</v>
      </c>
      <c r="P77">
        <v>44558.918819491577</v>
      </c>
      <c r="T77">
        <v>555.72316999005</v>
      </c>
      <c r="U77">
        <v>100</v>
      </c>
      <c r="V77">
        <v>0.57634866237640003</v>
      </c>
      <c r="W77">
        <v>1.0679587125778001</v>
      </c>
      <c r="X77">
        <v>0.83028090204510996</v>
      </c>
      <c r="Y77">
        <v>555.72316999120005</v>
      </c>
      <c r="AB77" t="e">
        <v>#N/A</v>
      </c>
      <c r="AC77" t="e">
        <v>#N/A</v>
      </c>
    </row>
    <row r="78" spans="1:29">
      <c r="A78" t="s">
        <v>317</v>
      </c>
      <c r="B78" t="s">
        <v>8</v>
      </c>
      <c r="C78">
        <v>5443827</v>
      </c>
      <c r="D78" t="s">
        <v>315</v>
      </c>
      <c r="E78" t="str">
        <f t="shared" si="1"/>
        <v>Bogense Markjorder12bp</v>
      </c>
      <c r="F78">
        <v>2.5499999999999998</v>
      </c>
      <c r="G78" t="s">
        <v>3212</v>
      </c>
      <c r="H78" t="s">
        <v>3212</v>
      </c>
      <c r="I78" t="s">
        <v>3212</v>
      </c>
      <c r="J78" t="s">
        <v>3212</v>
      </c>
      <c r="M78">
        <v>3138.8588076095066</v>
      </c>
      <c r="N78">
        <v>891.17837638983156</v>
      </c>
      <c r="O78">
        <v>4030.0371839993381</v>
      </c>
      <c r="P78">
        <v>44558.918819491577</v>
      </c>
      <c r="T78">
        <v>509.6192054915</v>
      </c>
      <c r="U78">
        <v>100</v>
      </c>
      <c r="V78">
        <v>0.55795007944107</v>
      </c>
      <c r="W78">
        <v>1.0564990043639999</v>
      </c>
      <c r="X78">
        <v>0.81727188717888</v>
      </c>
      <c r="Y78">
        <v>509.61920549246003</v>
      </c>
      <c r="AB78" t="e">
        <v>#N/A</v>
      </c>
      <c r="AC78" t="e">
        <v>#N/A</v>
      </c>
    </row>
    <row r="79" spans="1:29">
      <c r="A79" t="s">
        <v>314</v>
      </c>
      <c r="B79" t="s">
        <v>24</v>
      </c>
      <c r="C79">
        <v>5443136</v>
      </c>
      <c r="D79" t="s">
        <v>315</v>
      </c>
      <c r="E79" t="str">
        <f t="shared" si="1"/>
        <v>Bogense Bygrunde74a</v>
      </c>
      <c r="F79">
        <v>2.5499999999999998</v>
      </c>
      <c r="G79" t="s">
        <v>3212</v>
      </c>
      <c r="H79" t="s">
        <v>3212</v>
      </c>
      <c r="I79" t="s">
        <v>3212</v>
      </c>
      <c r="J79" t="s">
        <v>3212</v>
      </c>
      <c r="M79">
        <v>3138.8588076095066</v>
      </c>
      <c r="N79">
        <v>891.17837638983156</v>
      </c>
      <c r="O79">
        <v>4030.0371839993381</v>
      </c>
      <c r="P79">
        <v>44558.918819491577</v>
      </c>
      <c r="Q79">
        <v>1.8859999999999999</v>
      </c>
      <c r="R79">
        <v>1.506</v>
      </c>
      <c r="T79">
        <v>967.24304100954998</v>
      </c>
      <c r="U79">
        <v>100</v>
      </c>
      <c r="V79">
        <v>0.64500164985657005</v>
      </c>
      <c r="W79">
        <v>1.1026531457901001</v>
      </c>
      <c r="X79">
        <v>0.85044067040238003</v>
      </c>
      <c r="Y79">
        <v>967.24304100954998</v>
      </c>
      <c r="AB79" t="e">
        <v>#N/A</v>
      </c>
      <c r="AC79" t="e">
        <v>#N/A</v>
      </c>
    </row>
    <row r="80" spans="1:29">
      <c r="A80" t="s">
        <v>318</v>
      </c>
      <c r="B80" t="s">
        <v>24</v>
      </c>
      <c r="C80">
        <v>5443144</v>
      </c>
      <c r="D80" t="s">
        <v>315</v>
      </c>
      <c r="E80" t="str">
        <f t="shared" si="1"/>
        <v>Bogense Bygrunde79b</v>
      </c>
      <c r="F80">
        <v>2.5499999999999998</v>
      </c>
      <c r="G80" t="s">
        <v>3212</v>
      </c>
      <c r="H80" t="s">
        <v>3212</v>
      </c>
      <c r="I80" t="s">
        <v>3212</v>
      </c>
      <c r="J80" t="s">
        <v>3212</v>
      </c>
      <c r="M80">
        <v>3138.8588076095066</v>
      </c>
      <c r="N80">
        <v>891.17837638983156</v>
      </c>
      <c r="O80">
        <v>4030.0371839993381</v>
      </c>
      <c r="P80">
        <v>44558.918819491577</v>
      </c>
      <c r="Q80">
        <v>1.9279999999999999</v>
      </c>
      <c r="R80">
        <v>1.4119999999999999</v>
      </c>
      <c r="T80">
        <v>372.40261799676</v>
      </c>
      <c r="U80">
        <v>100</v>
      </c>
      <c r="V80">
        <v>0.71891134977340998</v>
      </c>
      <c r="W80">
        <v>1.1090663671494001</v>
      </c>
      <c r="X80">
        <v>0.89615943769770001</v>
      </c>
      <c r="Y80">
        <v>372.40261799676</v>
      </c>
      <c r="AB80" t="e">
        <v>#N/A</v>
      </c>
      <c r="AC80" t="e">
        <v>#N/A</v>
      </c>
    </row>
    <row r="81" spans="1:29">
      <c r="A81" t="s">
        <v>102</v>
      </c>
      <c r="B81" t="s">
        <v>24</v>
      </c>
      <c r="C81">
        <v>5442965</v>
      </c>
      <c r="D81" t="s">
        <v>103</v>
      </c>
      <c r="E81" t="str">
        <f t="shared" si="1"/>
        <v>Bogense Bygrunde11a</v>
      </c>
      <c r="F81">
        <v>1</v>
      </c>
      <c r="G81" t="s">
        <v>3212</v>
      </c>
      <c r="M81">
        <v>1230.9250225919634</v>
      </c>
      <c r="N81">
        <v>349.48171623130651</v>
      </c>
      <c r="O81">
        <v>1580.40673882327</v>
      </c>
      <c r="P81">
        <v>17474.085811565325</v>
      </c>
      <c r="Q81" t="e">
        <v>#N/A</v>
      </c>
      <c r="R81" t="e">
        <v>#N/A</v>
      </c>
      <c r="T81">
        <v>3001.2966089948</v>
      </c>
      <c r="U81">
        <v>8.3262</v>
      </c>
      <c r="V81">
        <v>0.28207650780678001</v>
      </c>
      <c r="W81">
        <v>0.60168612003326005</v>
      </c>
      <c r="X81">
        <v>0.44258015892085001</v>
      </c>
      <c r="Y81">
        <v>249.89395825812505</v>
      </c>
      <c r="AB81" t="e">
        <v>#N/A</v>
      </c>
      <c r="AC81" t="e">
        <v>#N/A</v>
      </c>
    </row>
    <row r="82" spans="1:29">
      <c r="A82" t="s">
        <v>320</v>
      </c>
      <c r="B82" t="s">
        <v>24</v>
      </c>
      <c r="C82">
        <v>5443084</v>
      </c>
      <c r="D82" t="s">
        <v>319</v>
      </c>
      <c r="E82" t="str">
        <f t="shared" si="1"/>
        <v>Bogense Bygrunde55c</v>
      </c>
      <c r="F82">
        <v>2.25</v>
      </c>
      <c r="G82" t="s">
        <v>3212</v>
      </c>
      <c r="H82" t="s">
        <v>3212</v>
      </c>
      <c r="I82" t="s">
        <v>3212</v>
      </c>
      <c r="M82">
        <v>2769.5813008319178</v>
      </c>
      <c r="N82">
        <v>786.33386152043965</v>
      </c>
      <c r="O82">
        <v>3555.9151623523576</v>
      </c>
      <c r="P82">
        <v>39316.693076021984</v>
      </c>
      <c r="Q82">
        <v>1.7190000000000001</v>
      </c>
      <c r="R82" t="s">
        <v>3228</v>
      </c>
      <c r="T82">
        <v>436.73301900457</v>
      </c>
      <c r="U82">
        <v>100</v>
      </c>
      <c r="V82">
        <v>0.67906528711319003</v>
      </c>
      <c r="W82">
        <v>1.3955585956573</v>
      </c>
      <c r="X82">
        <v>0.99018613561506996</v>
      </c>
      <c r="Y82">
        <v>436.73301900457</v>
      </c>
      <c r="AB82" t="e">
        <v>#N/A</v>
      </c>
      <c r="AC82" t="e">
        <v>#N/A</v>
      </c>
    </row>
    <row r="83" spans="1:29">
      <c r="A83" t="s">
        <v>321</v>
      </c>
      <c r="B83" t="s">
        <v>24</v>
      </c>
      <c r="C83">
        <v>5443082</v>
      </c>
      <c r="D83" t="s">
        <v>322</v>
      </c>
      <c r="E83" t="str">
        <f t="shared" si="1"/>
        <v>Bogense Bygrunde55a</v>
      </c>
      <c r="F83">
        <v>2.25</v>
      </c>
      <c r="G83" t="s">
        <v>3212</v>
      </c>
      <c r="H83" t="s">
        <v>3212</v>
      </c>
      <c r="I83" t="s">
        <v>3212</v>
      </c>
      <c r="M83">
        <v>2769.5813008319178</v>
      </c>
      <c r="N83">
        <v>786.33386152043965</v>
      </c>
      <c r="O83">
        <v>3555.9151623523576</v>
      </c>
      <c r="P83">
        <v>39316.693076021984</v>
      </c>
      <c r="Q83">
        <v>1.788</v>
      </c>
      <c r="R83" t="s">
        <v>3228</v>
      </c>
      <c r="T83">
        <v>964.52631900298002</v>
      </c>
      <c r="U83">
        <v>100</v>
      </c>
      <c r="V83">
        <v>0.62954682111740001</v>
      </c>
      <c r="W83">
        <v>1.5700821876526001</v>
      </c>
      <c r="X83">
        <v>1.1930238503587001</v>
      </c>
      <c r="Y83">
        <v>964.52631900298002</v>
      </c>
      <c r="AB83" t="e">
        <v>#N/A</v>
      </c>
      <c r="AC83" t="e">
        <v>#N/A</v>
      </c>
    </row>
    <row r="84" spans="1:29">
      <c r="A84" t="s">
        <v>323</v>
      </c>
      <c r="B84" t="s">
        <v>24</v>
      </c>
      <c r="C84">
        <v>5443137</v>
      </c>
      <c r="D84" t="s">
        <v>324</v>
      </c>
      <c r="E84" t="str">
        <f t="shared" si="1"/>
        <v>Bogense Bygrunde74b</v>
      </c>
      <c r="F84">
        <v>1.25</v>
      </c>
      <c r="G84" t="s">
        <v>3212</v>
      </c>
      <c r="H84" t="s">
        <v>3212</v>
      </c>
      <c r="M84">
        <v>1538.6562782399542</v>
      </c>
      <c r="N84">
        <v>436.85214528913315</v>
      </c>
      <c r="O84">
        <v>1975.5084235290874</v>
      </c>
      <c r="P84">
        <v>21842.607264456656</v>
      </c>
      <c r="T84">
        <v>167.58037399451001</v>
      </c>
      <c r="U84">
        <v>100</v>
      </c>
      <c r="V84">
        <v>0.46953174471855003</v>
      </c>
      <c r="W84">
        <v>0.70566439628600997</v>
      </c>
      <c r="X84">
        <v>0.57826572097838003</v>
      </c>
      <c r="Y84">
        <v>167.58037399361999</v>
      </c>
      <c r="AB84" t="e">
        <v>#N/A</v>
      </c>
      <c r="AC84" t="e">
        <v>#N/A</v>
      </c>
    </row>
    <row r="85" spans="1:29">
      <c r="A85" t="s">
        <v>325</v>
      </c>
      <c r="B85" t="s">
        <v>24</v>
      </c>
      <c r="C85">
        <v>5443140</v>
      </c>
      <c r="D85" t="s">
        <v>324</v>
      </c>
      <c r="E85" t="str">
        <f t="shared" si="1"/>
        <v>Bogense Bygrunde76</v>
      </c>
      <c r="F85">
        <v>2.25</v>
      </c>
      <c r="G85" t="s">
        <v>3212</v>
      </c>
      <c r="H85" t="s">
        <v>3212</v>
      </c>
      <c r="I85" t="s">
        <v>3212</v>
      </c>
      <c r="M85">
        <v>2769.5813008319178</v>
      </c>
      <c r="N85">
        <v>786.33386152043965</v>
      </c>
      <c r="O85">
        <v>3555.9151623523576</v>
      </c>
      <c r="P85">
        <v>39316.693076021984</v>
      </c>
      <c r="Q85">
        <v>1.736</v>
      </c>
      <c r="R85" t="s">
        <v>3228</v>
      </c>
      <c r="T85">
        <v>192.5640295023</v>
      </c>
      <c r="U85">
        <v>100</v>
      </c>
      <c r="V85">
        <v>0.49308192729950001</v>
      </c>
      <c r="W85">
        <v>0.71186733245849998</v>
      </c>
      <c r="X85">
        <v>0.60414177519934997</v>
      </c>
      <c r="Y85">
        <v>192.5640295023</v>
      </c>
      <c r="AB85" t="e">
        <v>#N/A</v>
      </c>
      <c r="AC85" t="e">
        <v>#N/A</v>
      </c>
    </row>
    <row r="86" spans="1:29">
      <c r="A86" t="s">
        <v>326</v>
      </c>
      <c r="B86" t="s">
        <v>24</v>
      </c>
      <c r="C86">
        <v>5443087</v>
      </c>
      <c r="D86" t="s">
        <v>327</v>
      </c>
      <c r="E86" t="str">
        <f t="shared" si="1"/>
        <v>Bogense Bygrunde56</v>
      </c>
      <c r="F86">
        <v>2.25</v>
      </c>
      <c r="G86" t="s">
        <v>3212</v>
      </c>
      <c r="H86" t="s">
        <v>3212</v>
      </c>
      <c r="I86" t="s">
        <v>3212</v>
      </c>
      <c r="M86">
        <v>2769.5813008319178</v>
      </c>
      <c r="N86">
        <v>786.33386152043965</v>
      </c>
      <c r="O86">
        <v>3555.9151623523576</v>
      </c>
      <c r="P86">
        <v>39316.693076021984</v>
      </c>
      <c r="Q86">
        <v>2.0680000000000001</v>
      </c>
      <c r="R86" t="s">
        <v>3228</v>
      </c>
      <c r="T86">
        <v>165.12668599118001</v>
      </c>
      <c r="U86">
        <v>100</v>
      </c>
      <c r="V86">
        <v>0.59359073638916005</v>
      </c>
      <c r="W86">
        <v>1.0771054029464999</v>
      </c>
      <c r="X86">
        <v>0.79278938637839003</v>
      </c>
      <c r="Y86">
        <v>165.12668599118001</v>
      </c>
      <c r="AB86" t="e">
        <v>#N/A</v>
      </c>
      <c r="AC86" t="e">
        <v>#N/A</v>
      </c>
    </row>
    <row r="87" spans="1:29">
      <c r="A87" t="s">
        <v>328</v>
      </c>
      <c r="B87" t="s">
        <v>24</v>
      </c>
      <c r="C87">
        <v>5443139</v>
      </c>
      <c r="D87" t="s">
        <v>329</v>
      </c>
      <c r="E87" t="str">
        <f t="shared" si="1"/>
        <v>Bogense Bygrunde75</v>
      </c>
      <c r="F87">
        <v>2</v>
      </c>
      <c r="G87" t="s">
        <v>3212</v>
      </c>
      <c r="H87" t="s">
        <v>3213</v>
      </c>
      <c r="I87" t="s">
        <v>3212</v>
      </c>
      <c r="M87">
        <v>2461.8500451839268</v>
      </c>
      <c r="N87">
        <v>698.96343246261301</v>
      </c>
      <c r="O87">
        <v>3160.8134776465399</v>
      </c>
      <c r="P87">
        <v>34948.171623130649</v>
      </c>
      <c r="Q87">
        <v>1.921</v>
      </c>
      <c r="R87" t="s">
        <v>3228</v>
      </c>
      <c r="T87">
        <v>74.618594993231994</v>
      </c>
      <c r="U87">
        <v>100</v>
      </c>
      <c r="V87">
        <v>0.47899389266968001</v>
      </c>
      <c r="W87">
        <v>0.59169834852219005</v>
      </c>
      <c r="X87">
        <v>0.52808544220345999</v>
      </c>
      <c r="Y87">
        <v>74.618594993231994</v>
      </c>
      <c r="AB87" t="e">
        <v>#N/A</v>
      </c>
      <c r="AC87" t="e">
        <v>#N/A</v>
      </c>
    </row>
    <row r="88" spans="1:29">
      <c r="A88" t="s">
        <v>331</v>
      </c>
      <c r="B88" t="s">
        <v>24</v>
      </c>
      <c r="C88">
        <v>5443088</v>
      </c>
      <c r="D88" t="s">
        <v>332</v>
      </c>
      <c r="E88" t="str">
        <f t="shared" si="1"/>
        <v>Bogense Bygrunde57a</v>
      </c>
      <c r="F88">
        <v>1.25</v>
      </c>
      <c r="G88" t="s">
        <v>3212</v>
      </c>
      <c r="H88" t="s">
        <v>3212</v>
      </c>
      <c r="M88">
        <v>1538.6562782399542</v>
      </c>
      <c r="N88">
        <v>436.85214528913315</v>
      </c>
      <c r="O88">
        <v>1975.5084235290874</v>
      </c>
      <c r="P88">
        <v>21842.607264456656</v>
      </c>
      <c r="Q88">
        <v>2.2669999999999999</v>
      </c>
      <c r="R88" t="s">
        <v>3228</v>
      </c>
      <c r="T88">
        <v>826.92348201975994</v>
      </c>
      <c r="U88">
        <v>100</v>
      </c>
      <c r="V88">
        <v>0.5388155579567</v>
      </c>
      <c r="W88">
        <v>1.5976275205612001</v>
      </c>
      <c r="X88">
        <v>1.2323355342879001</v>
      </c>
      <c r="Y88">
        <v>826.92348201975994</v>
      </c>
      <c r="AB88" t="e">
        <v>#N/A</v>
      </c>
      <c r="AC88" t="e">
        <v>#N/A</v>
      </c>
    </row>
    <row r="89" spans="1:29">
      <c r="A89" t="s">
        <v>335</v>
      </c>
      <c r="B89" t="s">
        <v>8</v>
      </c>
      <c r="C89">
        <v>5443825</v>
      </c>
      <c r="D89" t="s">
        <v>334</v>
      </c>
      <c r="E89" t="str">
        <f t="shared" si="1"/>
        <v>Bogense Markjorder12bn</v>
      </c>
      <c r="F89">
        <v>2.25</v>
      </c>
      <c r="G89" t="s">
        <v>3212</v>
      </c>
      <c r="H89" t="s">
        <v>3212</v>
      </c>
      <c r="I89" t="s">
        <v>3212</v>
      </c>
      <c r="M89">
        <v>2769.5813008319178</v>
      </c>
      <c r="N89">
        <v>786.33386152043965</v>
      </c>
      <c r="O89">
        <v>3555.9151623523576</v>
      </c>
      <c r="P89">
        <v>39316.693076021984</v>
      </c>
      <c r="Q89">
        <v>1.77</v>
      </c>
      <c r="T89">
        <v>219.23387150491001</v>
      </c>
      <c r="U89">
        <v>100</v>
      </c>
      <c r="V89">
        <v>0.35787865519523998</v>
      </c>
      <c r="W89">
        <v>0.55952709913253995</v>
      </c>
      <c r="X89">
        <v>0.46954950883791002</v>
      </c>
      <c r="Y89">
        <v>219.23387150580001</v>
      </c>
      <c r="AB89">
        <v>1.7709999999999999</v>
      </c>
      <c r="AC89">
        <v>0</v>
      </c>
    </row>
    <row r="90" spans="1:29">
      <c r="A90" t="s">
        <v>333</v>
      </c>
      <c r="B90" t="s">
        <v>24</v>
      </c>
      <c r="C90">
        <v>5443138</v>
      </c>
      <c r="D90" t="s">
        <v>334</v>
      </c>
      <c r="E90" t="str">
        <f t="shared" si="1"/>
        <v>Bogense Bygrunde74c</v>
      </c>
      <c r="F90">
        <v>2.25</v>
      </c>
      <c r="G90" t="s">
        <v>3212</v>
      </c>
      <c r="H90" t="s">
        <v>3212</v>
      </c>
      <c r="I90" t="s">
        <v>3212</v>
      </c>
      <c r="M90">
        <v>2769.5813008319178</v>
      </c>
      <c r="N90">
        <v>786.33386152043965</v>
      </c>
      <c r="O90">
        <v>3555.9151623523576</v>
      </c>
      <c r="P90">
        <v>39316.693076021984</v>
      </c>
      <c r="Q90">
        <v>2.0510000000000002</v>
      </c>
      <c r="R90" t="s">
        <v>3228</v>
      </c>
      <c r="T90">
        <v>965.17538300082003</v>
      </c>
      <c r="U90">
        <v>100</v>
      </c>
      <c r="V90">
        <v>0.1490810662508</v>
      </c>
      <c r="W90">
        <v>0.66644912958144997</v>
      </c>
      <c r="X90">
        <v>0.4339548874518</v>
      </c>
      <c r="Y90">
        <v>965.17538300082003</v>
      </c>
      <c r="AB90" t="e">
        <v>#N/A</v>
      </c>
      <c r="AC90" t="e">
        <v>#N/A</v>
      </c>
    </row>
    <row r="91" spans="1:29">
      <c r="A91" t="s">
        <v>338</v>
      </c>
      <c r="B91" t="s">
        <v>24</v>
      </c>
      <c r="C91">
        <v>5443133</v>
      </c>
      <c r="D91" t="s">
        <v>339</v>
      </c>
      <c r="E91" t="str">
        <f t="shared" si="1"/>
        <v>Bogense Bygrunde73b</v>
      </c>
      <c r="F91">
        <v>2.25</v>
      </c>
      <c r="G91" t="s">
        <v>3212</v>
      </c>
      <c r="H91" t="s">
        <v>3212</v>
      </c>
      <c r="I91" t="s">
        <v>3212</v>
      </c>
      <c r="M91">
        <v>2769.5813008319178</v>
      </c>
      <c r="N91">
        <v>786.33386152043965</v>
      </c>
      <c r="O91">
        <v>3555.9151623523576</v>
      </c>
      <c r="P91">
        <v>39316.693076021984</v>
      </c>
      <c r="Q91">
        <v>2.1739999999999999</v>
      </c>
      <c r="R91" t="s">
        <v>3228</v>
      </c>
      <c r="T91">
        <v>258.38723650843002</v>
      </c>
      <c r="U91">
        <v>90.347899999999996</v>
      </c>
      <c r="V91">
        <v>7.8430518507957001E-2</v>
      </c>
      <c r="W91">
        <v>0.48214793205260997</v>
      </c>
      <c r="X91">
        <v>0.26246825219636999</v>
      </c>
      <c r="Y91">
        <v>233.44744205339984</v>
      </c>
      <c r="AB91" t="e">
        <v>#N/A</v>
      </c>
      <c r="AC91" t="e">
        <v>#N/A</v>
      </c>
    </row>
    <row r="92" spans="1:29">
      <c r="A92" t="s">
        <v>342</v>
      </c>
      <c r="B92" t="s">
        <v>24</v>
      </c>
      <c r="C92">
        <v>5443093</v>
      </c>
      <c r="D92" t="s">
        <v>341</v>
      </c>
      <c r="E92" t="str">
        <f t="shared" si="1"/>
        <v>Bogense Bygrunde60b</v>
      </c>
      <c r="F92">
        <v>1.25</v>
      </c>
      <c r="G92" t="s">
        <v>3212</v>
      </c>
      <c r="H92" t="s">
        <v>3212</v>
      </c>
      <c r="M92">
        <v>1538.6562782399542</v>
      </c>
      <c r="N92">
        <v>436.85214528913315</v>
      </c>
      <c r="O92">
        <v>1975.5084235290874</v>
      </c>
      <c r="P92">
        <v>21842.607264456656</v>
      </c>
      <c r="T92">
        <v>230.11823949938</v>
      </c>
      <c r="U92">
        <v>100</v>
      </c>
      <c r="V92">
        <v>1.2226119041443</v>
      </c>
      <c r="W92">
        <v>1.6127669811248999</v>
      </c>
      <c r="X92">
        <v>1.4981388836117</v>
      </c>
      <c r="Y92">
        <v>230.11823950213</v>
      </c>
      <c r="AB92" t="e">
        <v>#N/A</v>
      </c>
      <c r="AC92" t="e">
        <v>#N/A</v>
      </c>
    </row>
    <row r="93" spans="1:29">
      <c r="A93" t="s">
        <v>340</v>
      </c>
      <c r="B93" t="s">
        <v>24</v>
      </c>
      <c r="C93">
        <v>5443091</v>
      </c>
      <c r="D93" t="s">
        <v>341</v>
      </c>
      <c r="E93" t="str">
        <f t="shared" si="1"/>
        <v>Bogense Bygrunde59</v>
      </c>
      <c r="F93">
        <v>2.25</v>
      </c>
      <c r="G93" t="s">
        <v>3212</v>
      </c>
      <c r="H93" t="s">
        <v>3212</v>
      </c>
      <c r="I93" t="s">
        <v>3212</v>
      </c>
      <c r="M93">
        <v>2769.5813008319178</v>
      </c>
      <c r="N93">
        <v>786.33386152043965</v>
      </c>
      <c r="O93">
        <v>3555.9151623523576</v>
      </c>
      <c r="P93">
        <v>39316.693076021984</v>
      </c>
      <c r="Q93">
        <v>2.125</v>
      </c>
      <c r="R93" t="s">
        <v>3228</v>
      </c>
      <c r="T93">
        <v>207.49753899890001</v>
      </c>
      <c r="U93">
        <v>100</v>
      </c>
      <c r="V93">
        <v>0.48687899112701</v>
      </c>
      <c r="W93">
        <v>1.2778077125549001</v>
      </c>
      <c r="X93">
        <v>0.81177750755759004</v>
      </c>
      <c r="Y93">
        <v>207.49753899890001</v>
      </c>
      <c r="AB93" t="e">
        <v>#N/A</v>
      </c>
      <c r="AC93" t="e">
        <v>#N/A</v>
      </c>
    </row>
    <row r="94" spans="1:29">
      <c r="A94" t="s">
        <v>343</v>
      </c>
      <c r="B94" t="s">
        <v>24</v>
      </c>
      <c r="C94">
        <v>5443132</v>
      </c>
      <c r="D94" t="s">
        <v>344</v>
      </c>
      <c r="E94" t="str">
        <f t="shared" si="1"/>
        <v>Bogense Bygrunde73a</v>
      </c>
      <c r="F94">
        <v>2.25</v>
      </c>
      <c r="G94" t="s">
        <v>3212</v>
      </c>
      <c r="H94" t="s">
        <v>3212</v>
      </c>
      <c r="I94" t="s">
        <v>3212</v>
      </c>
      <c r="M94">
        <v>2769.5813008319178</v>
      </c>
      <c r="N94">
        <v>786.33386152043965</v>
      </c>
      <c r="O94">
        <v>3555.9151623523576</v>
      </c>
      <c r="P94">
        <v>39316.693076021984</v>
      </c>
      <c r="Q94">
        <v>2.1739999999999999</v>
      </c>
      <c r="R94" t="s">
        <v>3228</v>
      </c>
      <c r="T94">
        <v>143.24564899609001</v>
      </c>
      <c r="U94">
        <v>99.4529</v>
      </c>
      <c r="V94">
        <v>0.11869712173939</v>
      </c>
      <c r="W94">
        <v>0.42369300127029003</v>
      </c>
      <c r="X94">
        <v>0.24454340943187999</v>
      </c>
      <c r="Y94">
        <v>142.46195205043242</v>
      </c>
      <c r="AB94" t="e">
        <v>#N/A</v>
      </c>
      <c r="AC94" t="e">
        <v>#N/A</v>
      </c>
    </row>
    <row r="95" spans="1:29">
      <c r="A95" t="s">
        <v>345</v>
      </c>
      <c r="B95" t="s">
        <v>24</v>
      </c>
      <c r="C95">
        <v>5443092</v>
      </c>
      <c r="D95" t="s">
        <v>346</v>
      </c>
      <c r="E95" t="str">
        <f t="shared" si="1"/>
        <v>Bogense Bygrunde60a</v>
      </c>
      <c r="F95">
        <v>2.25</v>
      </c>
      <c r="G95" t="s">
        <v>3212</v>
      </c>
      <c r="H95" t="s">
        <v>3212</v>
      </c>
      <c r="I95" t="s">
        <v>3212</v>
      </c>
      <c r="M95">
        <v>2769.5813008319178</v>
      </c>
      <c r="N95">
        <v>786.33386152043965</v>
      </c>
      <c r="O95">
        <v>3555.9151623523576</v>
      </c>
      <c r="P95">
        <v>39316.693076021984</v>
      </c>
      <c r="Q95">
        <v>1.968</v>
      </c>
      <c r="R95" t="s">
        <v>3228</v>
      </c>
      <c r="T95">
        <v>552.07372201062003</v>
      </c>
      <c r="U95">
        <v>100</v>
      </c>
      <c r="V95">
        <v>0.45691558718681002</v>
      </c>
      <c r="W95">
        <v>1.6127669811248999</v>
      </c>
      <c r="X95">
        <v>1.1014639765631999</v>
      </c>
      <c r="Y95">
        <v>552.07372201062003</v>
      </c>
      <c r="AB95" t="e">
        <v>#N/A</v>
      </c>
      <c r="AC95" t="e">
        <v>#N/A</v>
      </c>
    </row>
    <row r="96" spans="1:29">
      <c r="A96" t="s">
        <v>349</v>
      </c>
      <c r="B96" t="s">
        <v>24</v>
      </c>
      <c r="C96">
        <v>5443094</v>
      </c>
      <c r="D96" t="s">
        <v>350</v>
      </c>
      <c r="E96" t="str">
        <f t="shared" si="1"/>
        <v>Bogense Bygrunde61</v>
      </c>
      <c r="F96">
        <v>2.25</v>
      </c>
      <c r="G96" t="s">
        <v>3212</v>
      </c>
      <c r="H96" t="s">
        <v>3212</v>
      </c>
      <c r="I96" t="s">
        <v>3212</v>
      </c>
      <c r="M96">
        <v>2769.5813008319178</v>
      </c>
      <c r="N96">
        <v>786.33386152043965</v>
      </c>
      <c r="O96">
        <v>3555.9151623523576</v>
      </c>
      <c r="P96">
        <v>39316.693076021984</v>
      </c>
      <c r="Q96">
        <v>1.9670000000000001</v>
      </c>
      <c r="R96" t="s">
        <v>3228</v>
      </c>
      <c r="T96">
        <v>392.23973748164002</v>
      </c>
      <c r="U96">
        <v>100</v>
      </c>
      <c r="V96">
        <v>0.45218452811241</v>
      </c>
      <c r="W96">
        <v>1.5727106332778999</v>
      </c>
      <c r="X96">
        <v>1.1111145099768001</v>
      </c>
      <c r="Y96">
        <v>392.23973748164002</v>
      </c>
      <c r="AB96" t="e">
        <v>#N/A</v>
      </c>
      <c r="AC96" t="e">
        <v>#N/A</v>
      </c>
    </row>
    <row r="97" spans="1:29">
      <c r="A97" t="s">
        <v>347</v>
      </c>
      <c r="B97" t="s">
        <v>24</v>
      </c>
      <c r="C97">
        <v>5443131</v>
      </c>
      <c r="D97" t="s">
        <v>348</v>
      </c>
      <c r="E97" t="str">
        <f t="shared" si="1"/>
        <v>Bogense Bygrunde72</v>
      </c>
      <c r="F97">
        <v>1.25</v>
      </c>
      <c r="G97" t="s">
        <v>3212</v>
      </c>
      <c r="H97" t="s">
        <v>3212</v>
      </c>
      <c r="M97">
        <v>1538.6562782399542</v>
      </c>
      <c r="N97">
        <v>436.85214528913315</v>
      </c>
      <c r="O97">
        <v>1975.5084235290874</v>
      </c>
      <c r="P97">
        <v>21842.607264456656</v>
      </c>
      <c r="Q97">
        <v>2.6379999999999999</v>
      </c>
      <c r="R97">
        <v>2.3380000000000001</v>
      </c>
      <c r="T97">
        <v>927.41069451191004</v>
      </c>
      <c r="U97">
        <v>45.197499999999998</v>
      </c>
      <c r="V97">
        <v>1.2405899353324999E-2</v>
      </c>
      <c r="W97">
        <v>0.31761205196380998</v>
      </c>
      <c r="X97">
        <v>0.13694217377564</v>
      </c>
      <c r="Y97">
        <v>419.16644865202051</v>
      </c>
      <c r="AB97" t="e">
        <v>#N/A</v>
      </c>
      <c r="AC97" t="e">
        <v>#N/A</v>
      </c>
    </row>
    <row r="98" spans="1:29">
      <c r="A98" t="s">
        <v>351</v>
      </c>
      <c r="B98" t="s">
        <v>24</v>
      </c>
      <c r="C98">
        <v>5443095</v>
      </c>
      <c r="D98" t="s">
        <v>352</v>
      </c>
      <c r="E98" t="str">
        <f t="shared" si="1"/>
        <v>Bogense Bygrunde62</v>
      </c>
      <c r="F98">
        <v>1.25</v>
      </c>
      <c r="G98" t="s">
        <v>3212</v>
      </c>
      <c r="H98" t="s">
        <v>3212</v>
      </c>
      <c r="M98">
        <v>1538.6562782399542</v>
      </c>
      <c r="N98">
        <v>436.85214528913315</v>
      </c>
      <c r="O98">
        <v>1975.5084235290874</v>
      </c>
      <c r="P98">
        <v>21842.607264456656</v>
      </c>
      <c r="Q98">
        <v>2.0219999999999998</v>
      </c>
      <c r="R98" t="s">
        <v>3228</v>
      </c>
      <c r="T98">
        <v>608.55943849949006</v>
      </c>
      <c r="U98">
        <v>100</v>
      </c>
      <c r="V98">
        <v>0.42663678526878002</v>
      </c>
      <c r="W98">
        <v>1.5415906906128001</v>
      </c>
      <c r="X98">
        <v>1.0618619102125</v>
      </c>
      <c r="Y98">
        <v>608.55943849949006</v>
      </c>
      <c r="AB98" t="e">
        <v>#N/A</v>
      </c>
      <c r="AC98" t="e">
        <v>#N/A</v>
      </c>
    </row>
    <row r="99" spans="1:29">
      <c r="A99" t="s">
        <v>353</v>
      </c>
      <c r="B99" t="s">
        <v>24</v>
      </c>
      <c r="C99">
        <v>5443122</v>
      </c>
      <c r="D99" t="s">
        <v>354</v>
      </c>
      <c r="E99" t="str">
        <f t="shared" si="1"/>
        <v>Bogense Bygrunde71e</v>
      </c>
      <c r="F99">
        <v>1.3</v>
      </c>
      <c r="G99" t="s">
        <v>3212</v>
      </c>
      <c r="J99" t="s">
        <v>3212</v>
      </c>
      <c r="M99">
        <v>1600.2025293695524</v>
      </c>
      <c r="N99">
        <v>454.32623110069846</v>
      </c>
      <c r="O99">
        <v>2054.5287604702507</v>
      </c>
      <c r="P99">
        <v>22716.311555034921</v>
      </c>
      <c r="Q99">
        <v>2.46</v>
      </c>
      <c r="R99">
        <v>2.0009999999999999</v>
      </c>
      <c r="T99">
        <v>687.71641448552998</v>
      </c>
      <c r="U99">
        <v>14.746700000000001</v>
      </c>
      <c r="V99">
        <v>0.10103448480368001</v>
      </c>
      <c r="W99">
        <v>0.21310812234879001</v>
      </c>
      <c r="X99">
        <v>0.14877802856705</v>
      </c>
      <c r="Y99">
        <v>101.41547649493766</v>
      </c>
      <c r="AB99" t="e">
        <v>#N/A</v>
      </c>
      <c r="AC99" t="e">
        <v>#N/A</v>
      </c>
    </row>
    <row r="100" spans="1:29">
      <c r="A100" t="s">
        <v>355</v>
      </c>
      <c r="B100" t="s">
        <v>24</v>
      </c>
      <c r="C100">
        <v>5443096</v>
      </c>
      <c r="D100" t="s">
        <v>356</v>
      </c>
      <c r="E100" t="str">
        <f t="shared" si="1"/>
        <v>Bogense Bygrunde63</v>
      </c>
      <c r="F100">
        <v>2.25</v>
      </c>
      <c r="G100" t="s">
        <v>3212</v>
      </c>
      <c r="H100" t="s">
        <v>3212</v>
      </c>
      <c r="I100" t="s">
        <v>3212</v>
      </c>
      <c r="M100">
        <v>2769.5813008319178</v>
      </c>
      <c r="N100">
        <v>786.33386152043965</v>
      </c>
      <c r="O100">
        <v>3555.9151623523576</v>
      </c>
      <c r="P100">
        <v>39316.693076021984</v>
      </c>
      <c r="Q100">
        <v>2.093</v>
      </c>
      <c r="R100" t="s">
        <v>3228</v>
      </c>
      <c r="T100">
        <v>313.80570798555999</v>
      </c>
      <c r="U100">
        <v>100</v>
      </c>
      <c r="V100">
        <v>0.41580790281295998</v>
      </c>
      <c r="W100">
        <v>1.5103657245636</v>
      </c>
      <c r="X100">
        <v>1.0314123867534</v>
      </c>
      <c r="Y100">
        <v>313.80570798555999</v>
      </c>
      <c r="AB100" t="e">
        <v>#N/A</v>
      </c>
      <c r="AC100" t="e">
        <v>#N/A</v>
      </c>
    </row>
    <row r="101" spans="1:29">
      <c r="A101" t="s">
        <v>357</v>
      </c>
      <c r="B101" t="s">
        <v>24</v>
      </c>
      <c r="C101">
        <v>5443127</v>
      </c>
      <c r="D101" t="s">
        <v>358</v>
      </c>
      <c r="E101" t="str">
        <f t="shared" si="1"/>
        <v>Bogense Bygrunde71k</v>
      </c>
      <c r="F101">
        <v>1</v>
      </c>
      <c r="G101" t="s">
        <v>3212</v>
      </c>
      <c r="M101">
        <v>1230.9250225919634</v>
      </c>
      <c r="N101">
        <v>349.48171623130651</v>
      </c>
      <c r="O101">
        <v>1580.40673882327</v>
      </c>
      <c r="P101">
        <v>17474.085811565325</v>
      </c>
      <c r="Q101" t="e">
        <v>#N/A</v>
      </c>
      <c r="R101" t="e">
        <v>#N/A</v>
      </c>
      <c r="T101">
        <v>131.63638550061</v>
      </c>
      <c r="U101">
        <v>7.2571000000000003</v>
      </c>
      <c r="V101">
        <v>0.11733037233353</v>
      </c>
      <c r="W101">
        <v>0.15675589442252999</v>
      </c>
      <c r="X101">
        <v>0.14024974654118</v>
      </c>
      <c r="Y101">
        <v>9.5529841321647684</v>
      </c>
      <c r="AB101" t="e">
        <v>#N/A</v>
      </c>
      <c r="AC101" t="e">
        <v>#N/A</v>
      </c>
    </row>
    <row r="102" spans="1:29">
      <c r="A102" t="s">
        <v>359</v>
      </c>
      <c r="B102" t="s">
        <v>24</v>
      </c>
      <c r="C102">
        <v>5443097</v>
      </c>
      <c r="D102" t="s">
        <v>360</v>
      </c>
      <c r="E102" t="str">
        <f t="shared" si="1"/>
        <v>Bogense Bygrunde64</v>
      </c>
      <c r="F102">
        <v>2.25</v>
      </c>
      <c r="G102" t="s">
        <v>3212</v>
      </c>
      <c r="H102" t="s">
        <v>3212</v>
      </c>
      <c r="I102" t="s">
        <v>3212</v>
      </c>
      <c r="M102">
        <v>2769.5813008319178</v>
      </c>
      <c r="N102">
        <v>786.33386152043965</v>
      </c>
      <c r="O102">
        <v>3555.9151623523576</v>
      </c>
      <c r="P102">
        <v>39316.693076021984</v>
      </c>
      <c r="Q102">
        <v>1.986</v>
      </c>
      <c r="R102" t="s">
        <v>3228</v>
      </c>
      <c r="T102">
        <v>319.91297701421001</v>
      </c>
      <c r="U102">
        <v>100</v>
      </c>
      <c r="V102">
        <v>0.39951202273369002</v>
      </c>
      <c r="W102">
        <v>1.5071065425873</v>
      </c>
      <c r="X102">
        <v>1.0305331729925999</v>
      </c>
      <c r="Y102">
        <v>319.91297701421001</v>
      </c>
      <c r="AB102" t="e">
        <v>#N/A</v>
      </c>
      <c r="AC102" t="e">
        <v>#N/A</v>
      </c>
    </row>
    <row r="103" spans="1:29">
      <c r="A103" t="s">
        <v>361</v>
      </c>
      <c r="B103" t="s">
        <v>24</v>
      </c>
      <c r="C103">
        <v>5443118</v>
      </c>
      <c r="D103" t="s">
        <v>362</v>
      </c>
      <c r="E103" t="str">
        <f t="shared" si="1"/>
        <v>Bogense Bygrunde71a</v>
      </c>
      <c r="F103">
        <v>1</v>
      </c>
      <c r="G103" t="s">
        <v>3212</v>
      </c>
      <c r="M103">
        <v>1230.9250225919634</v>
      </c>
      <c r="N103">
        <v>349.48171623130651</v>
      </c>
      <c r="O103">
        <v>1580.40673882327</v>
      </c>
      <c r="P103">
        <v>17474.085811565325</v>
      </c>
      <c r="Q103">
        <v>2.8610000000000002</v>
      </c>
      <c r="R103" t="e">
        <v>#N/A</v>
      </c>
      <c r="T103">
        <v>339.46575750136998</v>
      </c>
      <c r="U103">
        <v>7.0572999999999997</v>
      </c>
      <c r="V103">
        <v>0.12784384191036</v>
      </c>
      <c r="W103">
        <v>0.15349672734736999</v>
      </c>
      <c r="X103">
        <v>0.14172163108985</v>
      </c>
      <c r="Y103">
        <v>23.957116904144183</v>
      </c>
      <c r="AB103">
        <v>2.8610000000000002</v>
      </c>
      <c r="AC103" t="s">
        <v>3228</v>
      </c>
    </row>
    <row r="104" spans="1:29">
      <c r="A104" t="s">
        <v>363</v>
      </c>
      <c r="B104" t="s">
        <v>24</v>
      </c>
      <c r="C104">
        <v>5443098</v>
      </c>
      <c r="D104" t="s">
        <v>364</v>
      </c>
      <c r="E104" t="str">
        <f t="shared" si="1"/>
        <v>Bogense Bygrunde65</v>
      </c>
      <c r="F104">
        <v>2.25</v>
      </c>
      <c r="G104" t="s">
        <v>3212</v>
      </c>
      <c r="H104" t="s">
        <v>3212</v>
      </c>
      <c r="I104" t="s">
        <v>3212</v>
      </c>
      <c r="M104">
        <v>2769.5813008319178</v>
      </c>
      <c r="N104">
        <v>786.33386152043965</v>
      </c>
      <c r="O104">
        <v>3555.9151623523576</v>
      </c>
      <c r="P104">
        <v>39316.693076021984</v>
      </c>
      <c r="Q104">
        <v>1.992</v>
      </c>
      <c r="R104" t="s">
        <v>3228</v>
      </c>
      <c r="T104">
        <v>354.11252999851001</v>
      </c>
      <c r="U104">
        <v>100</v>
      </c>
      <c r="V104">
        <v>0.38489830493927002</v>
      </c>
      <c r="W104">
        <v>1.4933339357376001</v>
      </c>
      <c r="X104">
        <v>0.97623838671931995</v>
      </c>
      <c r="Y104">
        <v>354.11252999851001</v>
      </c>
      <c r="AB104" t="e">
        <v>#N/A</v>
      </c>
      <c r="AC104" t="e">
        <v>#N/A</v>
      </c>
    </row>
    <row r="105" spans="1:29">
      <c r="A105" t="s">
        <v>365</v>
      </c>
      <c r="B105" t="s">
        <v>24</v>
      </c>
      <c r="C105">
        <v>5443125</v>
      </c>
      <c r="D105" t="s">
        <v>366</v>
      </c>
      <c r="E105" t="str">
        <f t="shared" si="1"/>
        <v>Bogense Bygrunde71h</v>
      </c>
      <c r="F105">
        <v>1</v>
      </c>
      <c r="G105" t="s">
        <v>3212</v>
      </c>
      <c r="M105">
        <v>1230.9250225919634</v>
      </c>
      <c r="N105">
        <v>349.48171623130651</v>
      </c>
      <c r="O105">
        <v>1580.40673882327</v>
      </c>
      <c r="P105">
        <v>17474.085811565325</v>
      </c>
      <c r="Q105">
        <v>2.5289999999999999</v>
      </c>
      <c r="R105" t="e">
        <v>#N/A</v>
      </c>
      <c r="T105">
        <v>229.54723800067001</v>
      </c>
      <c r="U105">
        <v>5.8034999999999997</v>
      </c>
      <c r="V105">
        <v>9.1887764632701999E-2</v>
      </c>
      <c r="W105">
        <v>0.12815925478935</v>
      </c>
      <c r="X105">
        <v>0.10663291346282</v>
      </c>
      <c r="Y105">
        <v>13.321773957368883</v>
      </c>
      <c r="AB105">
        <v>2.5289999999999999</v>
      </c>
      <c r="AC105" t="s">
        <v>3228</v>
      </c>
    </row>
    <row r="106" spans="1:29">
      <c r="A106" t="s">
        <v>368</v>
      </c>
      <c r="B106" t="s">
        <v>24</v>
      </c>
      <c r="C106">
        <v>5443102</v>
      </c>
      <c r="D106" t="s">
        <v>369</v>
      </c>
      <c r="E106" t="str">
        <f t="shared" si="1"/>
        <v>Bogense Bygrunde67b</v>
      </c>
      <c r="F106">
        <v>2.25</v>
      </c>
      <c r="G106" t="s">
        <v>3212</v>
      </c>
      <c r="H106" t="s">
        <v>3212</v>
      </c>
      <c r="I106" t="s">
        <v>3212</v>
      </c>
      <c r="M106">
        <v>2769.5813008319178</v>
      </c>
      <c r="N106">
        <v>786.33386152043965</v>
      </c>
      <c r="O106">
        <v>3555.9151623523576</v>
      </c>
      <c r="P106">
        <v>39316.693076021984</v>
      </c>
      <c r="Q106">
        <v>2.0270000000000001</v>
      </c>
      <c r="R106" t="s">
        <v>3228</v>
      </c>
      <c r="T106">
        <v>192.06817049349999</v>
      </c>
      <c r="U106">
        <v>100</v>
      </c>
      <c r="V106">
        <v>0.38615989685058999</v>
      </c>
      <c r="W106">
        <v>1.0497703552246</v>
      </c>
      <c r="X106">
        <v>0.69967027273896998</v>
      </c>
      <c r="Y106">
        <v>192.06817049349999</v>
      </c>
      <c r="AB106" t="e">
        <v>#N/A</v>
      </c>
      <c r="AC106" t="e">
        <v>#N/A</v>
      </c>
    </row>
    <row r="107" spans="1:29">
      <c r="A107" t="s">
        <v>370</v>
      </c>
      <c r="B107" t="s">
        <v>24</v>
      </c>
      <c r="C107">
        <v>5443101</v>
      </c>
      <c r="D107" t="s">
        <v>371</v>
      </c>
      <c r="E107" t="str">
        <f t="shared" si="1"/>
        <v>Bogense Bygrunde67a</v>
      </c>
      <c r="F107">
        <v>1.55</v>
      </c>
      <c r="G107" t="s">
        <v>3212</v>
      </c>
      <c r="H107" t="s">
        <v>3212</v>
      </c>
      <c r="I107" t="s">
        <v>3213</v>
      </c>
      <c r="J107" t="s">
        <v>3212</v>
      </c>
      <c r="M107">
        <v>1907.9337850175434</v>
      </c>
      <c r="N107">
        <v>541.69666015852511</v>
      </c>
      <c r="O107">
        <v>2449.6304451760684</v>
      </c>
      <c r="P107">
        <v>27084.833007926252</v>
      </c>
      <c r="Q107">
        <v>2.3719999999999999</v>
      </c>
      <c r="R107">
        <v>1.5389999999999999</v>
      </c>
      <c r="T107">
        <v>319.51053050634999</v>
      </c>
      <c r="U107">
        <v>100</v>
      </c>
      <c r="V107">
        <v>0.40119418501853998</v>
      </c>
      <c r="W107">
        <v>1.0785772800446001</v>
      </c>
      <c r="X107">
        <v>0.75431721288467002</v>
      </c>
      <c r="Y107">
        <v>319.51053050634999</v>
      </c>
      <c r="AB107" t="e">
        <v>#N/A</v>
      </c>
      <c r="AC107" t="e">
        <v>#N/A</v>
      </c>
    </row>
    <row r="108" spans="1:29">
      <c r="A108" t="s">
        <v>104</v>
      </c>
      <c r="B108" t="s">
        <v>24</v>
      </c>
      <c r="C108">
        <v>5443313</v>
      </c>
      <c r="D108" t="s">
        <v>105</v>
      </c>
      <c r="E108" t="str">
        <f t="shared" si="1"/>
        <v>Bogense Bygrunde190</v>
      </c>
      <c r="F108">
        <v>1</v>
      </c>
      <c r="G108" t="s">
        <v>3212</v>
      </c>
      <c r="M108">
        <v>1230.9250225919634</v>
      </c>
      <c r="N108">
        <v>349.48171623130651</v>
      </c>
      <c r="O108">
        <v>1580.40673882327</v>
      </c>
      <c r="P108">
        <v>17474.085811565325</v>
      </c>
      <c r="Q108" t="e">
        <v>#N/A</v>
      </c>
      <c r="R108" t="e">
        <v>#N/A</v>
      </c>
      <c r="T108">
        <v>1021.5382880138</v>
      </c>
      <c r="U108">
        <v>0</v>
      </c>
      <c r="V108">
        <v>0</v>
      </c>
      <c r="W108">
        <v>0</v>
      </c>
      <c r="X108">
        <v>0</v>
      </c>
      <c r="Y108">
        <v>0</v>
      </c>
      <c r="AB108" t="e">
        <v>#N/A</v>
      </c>
      <c r="AC108" t="e">
        <v>#N/A</v>
      </c>
    </row>
    <row r="109" spans="1:29">
      <c r="A109" t="s">
        <v>374</v>
      </c>
      <c r="B109" t="s">
        <v>24</v>
      </c>
      <c r="C109">
        <v>5443104</v>
      </c>
      <c r="D109" t="s">
        <v>373</v>
      </c>
      <c r="E109" t="str">
        <f t="shared" si="1"/>
        <v>Bogense Bygrunde68b</v>
      </c>
      <c r="F109">
        <v>2.25</v>
      </c>
      <c r="G109" t="s">
        <v>3212</v>
      </c>
      <c r="H109" t="s">
        <v>3212</v>
      </c>
      <c r="I109" t="s">
        <v>3212</v>
      </c>
      <c r="M109">
        <v>2769.5813008319178</v>
      </c>
      <c r="N109">
        <v>786.33386152043965</v>
      </c>
      <c r="O109">
        <v>3555.9151623523576</v>
      </c>
      <c r="P109">
        <v>39316.693076021984</v>
      </c>
      <c r="T109">
        <v>152.88642150436999</v>
      </c>
      <c r="U109">
        <v>100</v>
      </c>
      <c r="V109">
        <v>1.0034059286118</v>
      </c>
      <c r="W109">
        <v>1.3271158933639999</v>
      </c>
      <c r="X109">
        <v>1.1767232801955001</v>
      </c>
      <c r="Y109">
        <v>152.88642150473001</v>
      </c>
      <c r="AB109" t="e">
        <v>#N/A</v>
      </c>
      <c r="AC109" t="e">
        <v>#N/A</v>
      </c>
    </row>
    <row r="110" spans="1:29">
      <c r="A110" t="s">
        <v>375</v>
      </c>
      <c r="B110" t="s">
        <v>24</v>
      </c>
      <c r="C110">
        <v>5443105</v>
      </c>
      <c r="D110" t="s">
        <v>373</v>
      </c>
      <c r="E110" t="str">
        <f t="shared" si="1"/>
        <v>Bogense Bygrunde68c</v>
      </c>
      <c r="F110">
        <v>1.25</v>
      </c>
      <c r="G110" t="s">
        <v>3212</v>
      </c>
      <c r="H110" t="s">
        <v>3212</v>
      </c>
      <c r="M110">
        <v>1538.6562782399542</v>
      </c>
      <c r="N110">
        <v>436.85214528913315</v>
      </c>
      <c r="O110">
        <v>1975.5084235290874</v>
      </c>
      <c r="P110">
        <v>21842.607264456656</v>
      </c>
      <c r="T110">
        <v>251.76795699849001</v>
      </c>
      <c r="U110">
        <v>100</v>
      </c>
      <c r="V110">
        <v>1.1997976303100999</v>
      </c>
      <c r="W110">
        <v>1.4729377031326001</v>
      </c>
      <c r="X110">
        <v>1.3464654779981999</v>
      </c>
      <c r="Y110">
        <v>251.76795699843001</v>
      </c>
      <c r="AB110" t="e">
        <v>#N/A</v>
      </c>
      <c r="AC110" t="e">
        <v>#N/A</v>
      </c>
    </row>
    <row r="111" spans="1:29">
      <c r="A111" t="s">
        <v>376</v>
      </c>
      <c r="B111" t="s">
        <v>24</v>
      </c>
      <c r="C111">
        <v>5443107</v>
      </c>
      <c r="D111" t="s">
        <v>373</v>
      </c>
      <c r="E111" t="str">
        <f t="shared" si="1"/>
        <v>Bogense Bygrunde68e</v>
      </c>
      <c r="F111">
        <v>1.25</v>
      </c>
      <c r="G111" t="s">
        <v>3212</v>
      </c>
      <c r="H111" t="s">
        <v>3212</v>
      </c>
      <c r="M111">
        <v>1538.6562782399542</v>
      </c>
      <c r="N111">
        <v>436.85214528913315</v>
      </c>
      <c r="O111">
        <v>1975.5084235290874</v>
      </c>
      <c r="P111">
        <v>21842.607264456656</v>
      </c>
      <c r="T111">
        <v>138.60429850635001</v>
      </c>
      <c r="U111">
        <v>100</v>
      </c>
      <c r="V111">
        <v>1.2209297418594001</v>
      </c>
      <c r="W111">
        <v>1.4990111589432</v>
      </c>
      <c r="X111">
        <v>1.4019778577180999</v>
      </c>
      <c r="Y111">
        <v>138.60429850627</v>
      </c>
      <c r="AB111" t="e">
        <v>#N/A</v>
      </c>
      <c r="AC111" t="e">
        <v>#N/A</v>
      </c>
    </row>
    <row r="112" spans="1:29">
      <c r="A112" t="s">
        <v>379</v>
      </c>
      <c r="B112" t="s">
        <v>24</v>
      </c>
      <c r="C112">
        <v>5443113</v>
      </c>
      <c r="D112" t="s">
        <v>373</v>
      </c>
      <c r="E112" t="str">
        <f t="shared" si="1"/>
        <v>Bogense Bygrunde69d</v>
      </c>
      <c r="F112">
        <v>1.25</v>
      </c>
      <c r="G112" t="s">
        <v>3212</v>
      </c>
      <c r="H112" t="s">
        <v>3212</v>
      </c>
      <c r="M112">
        <v>1538.6562782399542</v>
      </c>
      <c r="N112">
        <v>436.85214528913315</v>
      </c>
      <c r="O112">
        <v>1975.5084235290874</v>
      </c>
      <c r="P112">
        <v>21842.607264456656</v>
      </c>
      <c r="T112">
        <v>134.80498750851001</v>
      </c>
      <c r="U112">
        <v>100</v>
      </c>
      <c r="V112">
        <v>0.39499121904373002</v>
      </c>
      <c r="W112">
        <v>1.3092429637909</v>
      </c>
      <c r="X112">
        <v>0.87651231153956</v>
      </c>
      <c r="Y112">
        <v>134.80498750660999</v>
      </c>
      <c r="AB112" t="e">
        <v>#N/A</v>
      </c>
      <c r="AC112" t="e">
        <v>#N/A</v>
      </c>
    </row>
    <row r="113" spans="1:29">
      <c r="A113" t="s">
        <v>372</v>
      </c>
      <c r="B113" t="s">
        <v>24</v>
      </c>
      <c r="C113">
        <v>5443103</v>
      </c>
      <c r="D113" t="s">
        <v>373</v>
      </c>
      <c r="E113" t="str">
        <f t="shared" si="1"/>
        <v>Bogense Bygrunde68a</v>
      </c>
      <c r="F113">
        <v>2.25</v>
      </c>
      <c r="G113" t="s">
        <v>3212</v>
      </c>
      <c r="H113" t="s">
        <v>3212</v>
      </c>
      <c r="I113" t="s">
        <v>3212</v>
      </c>
      <c r="M113">
        <v>2769.5813008319178</v>
      </c>
      <c r="N113">
        <v>786.33386152043965</v>
      </c>
      <c r="O113">
        <v>3555.9151623523576</v>
      </c>
      <c r="P113">
        <v>39316.693076021984</v>
      </c>
      <c r="Q113">
        <v>2.1259999999999999</v>
      </c>
      <c r="R113" t="s">
        <v>3228</v>
      </c>
      <c r="T113">
        <v>207.16035600526001</v>
      </c>
      <c r="U113">
        <v>100</v>
      </c>
      <c r="V113">
        <v>0.42463922500610002</v>
      </c>
      <c r="W113">
        <v>1.0922448635101001</v>
      </c>
      <c r="X113">
        <v>0.76753258623488996</v>
      </c>
      <c r="Y113">
        <v>207.16035600526001</v>
      </c>
      <c r="AB113" t="e">
        <v>#N/A</v>
      </c>
      <c r="AC113" t="e">
        <v>#N/A</v>
      </c>
    </row>
    <row r="114" spans="1:29">
      <c r="A114" t="s">
        <v>106</v>
      </c>
      <c r="B114" t="s">
        <v>24</v>
      </c>
      <c r="C114">
        <v>5442966</v>
      </c>
      <c r="D114" t="s">
        <v>107</v>
      </c>
      <c r="E114" t="str">
        <f t="shared" si="1"/>
        <v>Bogense Bygrunde11b</v>
      </c>
      <c r="F114">
        <v>1</v>
      </c>
      <c r="G114" t="s">
        <v>3212</v>
      </c>
      <c r="M114">
        <v>1230.9250225919634</v>
      </c>
      <c r="N114">
        <v>349.48171623130651</v>
      </c>
      <c r="O114">
        <v>1580.40673882327</v>
      </c>
      <c r="P114">
        <v>17474.085811565325</v>
      </c>
      <c r="Q114" t="e">
        <v>#N/A</v>
      </c>
      <c r="R114" t="e">
        <v>#N/A</v>
      </c>
      <c r="T114">
        <v>402.40180500167997</v>
      </c>
      <c r="U114">
        <v>14.807499999999999</v>
      </c>
      <c r="V114">
        <v>0.46374934911728</v>
      </c>
      <c r="W114">
        <v>0.65046864748000999</v>
      </c>
      <c r="X114">
        <v>0.55211987414143004</v>
      </c>
      <c r="Y114">
        <v>59.585647275623757</v>
      </c>
      <c r="AB114" t="e">
        <v>#N/A</v>
      </c>
      <c r="AC114" t="e">
        <v>#N/A</v>
      </c>
    </row>
    <row r="115" spans="1:29">
      <c r="A115" t="s">
        <v>108</v>
      </c>
      <c r="B115" t="s">
        <v>24</v>
      </c>
      <c r="C115">
        <v>5443312</v>
      </c>
      <c r="D115" t="s">
        <v>109</v>
      </c>
      <c r="E115" t="str">
        <f t="shared" si="1"/>
        <v>Bogense Bygrunde189</v>
      </c>
      <c r="F115">
        <v>1</v>
      </c>
      <c r="G115" t="s">
        <v>3212</v>
      </c>
      <c r="M115">
        <v>1230.9250225919634</v>
      </c>
      <c r="N115">
        <v>349.48171623130651</v>
      </c>
      <c r="O115">
        <v>1580.40673882327</v>
      </c>
      <c r="P115">
        <v>17474.085811565325</v>
      </c>
      <c r="Q115" t="e">
        <v>#N/A</v>
      </c>
      <c r="R115" t="e">
        <v>#N/A</v>
      </c>
      <c r="T115">
        <v>336.70632549419997</v>
      </c>
      <c r="U115">
        <v>0</v>
      </c>
      <c r="V115">
        <v>0</v>
      </c>
      <c r="W115">
        <v>0</v>
      </c>
      <c r="X115">
        <v>0</v>
      </c>
      <c r="Y115">
        <v>0</v>
      </c>
      <c r="AB115" t="e">
        <v>#N/A</v>
      </c>
      <c r="AC115" t="e">
        <v>#N/A</v>
      </c>
    </row>
    <row r="116" spans="1:29">
      <c r="A116" t="s">
        <v>110</v>
      </c>
      <c r="B116" t="s">
        <v>24</v>
      </c>
      <c r="C116">
        <v>5442969</v>
      </c>
      <c r="D116" t="s">
        <v>111</v>
      </c>
      <c r="E116" t="str">
        <f t="shared" si="1"/>
        <v>Bogense Bygrunde14</v>
      </c>
      <c r="F116">
        <v>1</v>
      </c>
      <c r="G116" t="s">
        <v>3212</v>
      </c>
      <c r="M116">
        <v>1230.9250225919634</v>
      </c>
      <c r="N116">
        <v>349.48171623130651</v>
      </c>
      <c r="O116">
        <v>1580.40673882327</v>
      </c>
      <c r="P116">
        <v>17474.085811565325</v>
      </c>
      <c r="Q116" t="e">
        <v>#N/A</v>
      </c>
      <c r="R116" t="e">
        <v>#N/A</v>
      </c>
      <c r="T116">
        <v>320.14116749352002</v>
      </c>
      <c r="U116">
        <v>14.8498</v>
      </c>
      <c r="V116">
        <v>0.47615525126456998</v>
      </c>
      <c r="W116">
        <v>0.66140264272689997</v>
      </c>
      <c r="X116">
        <v>0.56300207345108999</v>
      </c>
      <c r="Y116">
        <v>47.540323090452731</v>
      </c>
      <c r="AB116" t="e">
        <v>#N/A</v>
      </c>
      <c r="AC116" t="e">
        <v>#N/A</v>
      </c>
    </row>
    <row r="117" spans="1:29">
      <c r="A117" t="s">
        <v>112</v>
      </c>
      <c r="B117" t="s">
        <v>24</v>
      </c>
      <c r="C117">
        <v>5443310</v>
      </c>
      <c r="D117" t="s">
        <v>113</v>
      </c>
      <c r="E117" t="str">
        <f t="shared" si="1"/>
        <v>Bogense Bygrunde187b</v>
      </c>
      <c r="F117">
        <v>1</v>
      </c>
      <c r="G117" t="s">
        <v>3212</v>
      </c>
      <c r="M117">
        <v>1230.9250225919634</v>
      </c>
      <c r="N117">
        <v>349.48171623130651</v>
      </c>
      <c r="O117">
        <v>1580.40673882327</v>
      </c>
      <c r="P117">
        <v>17474.085811565325</v>
      </c>
      <c r="Q117" t="e">
        <v>#N/A</v>
      </c>
      <c r="R117" t="e">
        <v>#N/A</v>
      </c>
      <c r="T117">
        <v>299.23716349171002</v>
      </c>
      <c r="U117">
        <v>0</v>
      </c>
      <c r="V117">
        <v>0</v>
      </c>
      <c r="W117">
        <v>0</v>
      </c>
      <c r="X117">
        <v>0</v>
      </c>
      <c r="Y117">
        <v>0</v>
      </c>
      <c r="AB117" t="e">
        <v>#N/A</v>
      </c>
      <c r="AC117" t="e">
        <v>#N/A</v>
      </c>
    </row>
    <row r="118" spans="1:29">
      <c r="A118" t="s">
        <v>115</v>
      </c>
      <c r="B118" t="s">
        <v>24</v>
      </c>
      <c r="C118">
        <v>5442970</v>
      </c>
      <c r="D118" t="s">
        <v>116</v>
      </c>
      <c r="E118" t="str">
        <f t="shared" si="1"/>
        <v>Bogense Bygrunde15</v>
      </c>
      <c r="F118">
        <v>1</v>
      </c>
      <c r="G118" t="s">
        <v>3212</v>
      </c>
      <c r="M118">
        <v>1230.9250225919634</v>
      </c>
      <c r="N118">
        <v>349.48171623130651</v>
      </c>
      <c r="O118">
        <v>1580.40673882327</v>
      </c>
      <c r="P118">
        <v>17474.085811565325</v>
      </c>
      <c r="Q118" t="e">
        <v>#N/A</v>
      </c>
      <c r="R118" t="e">
        <v>#N/A</v>
      </c>
      <c r="T118">
        <v>325.87007650010997</v>
      </c>
      <c r="U118">
        <v>12.925000000000001</v>
      </c>
      <c r="V118">
        <v>0.45901829004287997</v>
      </c>
      <c r="W118">
        <v>0.66361051797866999</v>
      </c>
      <c r="X118">
        <v>0.57480255645863998</v>
      </c>
      <c r="Y118">
        <v>42.118707387639212</v>
      </c>
      <c r="AB118" t="e">
        <v>#N/A</v>
      </c>
      <c r="AC118" t="e">
        <v>#N/A</v>
      </c>
    </row>
    <row r="119" spans="1:29">
      <c r="A119" t="s">
        <v>117</v>
      </c>
      <c r="B119" t="s">
        <v>24</v>
      </c>
      <c r="C119">
        <v>5443309</v>
      </c>
      <c r="D119" t="s">
        <v>118</v>
      </c>
      <c r="E119" t="str">
        <f t="shared" si="1"/>
        <v>Bogense Bygrunde187a</v>
      </c>
      <c r="F119">
        <v>1</v>
      </c>
      <c r="G119" t="s">
        <v>3212</v>
      </c>
      <c r="M119">
        <v>1230.9250225919634</v>
      </c>
      <c r="N119">
        <v>349.48171623130651</v>
      </c>
      <c r="O119">
        <v>1580.40673882327</v>
      </c>
      <c r="P119">
        <v>17474.085811565325</v>
      </c>
      <c r="Q119" t="e">
        <v>#N/A</v>
      </c>
      <c r="R119" t="e">
        <v>#N/A</v>
      </c>
      <c r="T119">
        <v>261.60969550736002</v>
      </c>
      <c r="U119">
        <v>0</v>
      </c>
      <c r="V119">
        <v>0</v>
      </c>
      <c r="W119">
        <v>0</v>
      </c>
      <c r="X119">
        <v>0</v>
      </c>
      <c r="Y119">
        <v>0</v>
      </c>
      <c r="AB119" t="e">
        <v>#N/A</v>
      </c>
      <c r="AC119" t="e">
        <v>#N/A</v>
      </c>
    </row>
    <row r="120" spans="1:29">
      <c r="A120" t="s">
        <v>119</v>
      </c>
      <c r="B120" t="s">
        <v>24</v>
      </c>
      <c r="C120">
        <v>5442971</v>
      </c>
      <c r="D120" t="s">
        <v>120</v>
      </c>
      <c r="E120" t="str">
        <f t="shared" si="1"/>
        <v>Bogense Bygrunde16</v>
      </c>
      <c r="F120">
        <v>1</v>
      </c>
      <c r="G120" t="s">
        <v>3212</v>
      </c>
      <c r="M120">
        <v>1230.9250225919634</v>
      </c>
      <c r="N120">
        <v>349.48171623130651</v>
      </c>
      <c r="O120">
        <v>1580.40673882327</v>
      </c>
      <c r="P120">
        <v>17474.085811565325</v>
      </c>
      <c r="Q120" t="e">
        <v>#N/A</v>
      </c>
      <c r="R120" t="e">
        <v>#N/A</v>
      </c>
      <c r="T120">
        <v>647.29951249537999</v>
      </c>
      <c r="U120">
        <v>17.488399999999999</v>
      </c>
      <c r="V120">
        <v>0.35388353466987998</v>
      </c>
      <c r="W120">
        <v>0.70261549949645996</v>
      </c>
      <c r="X120">
        <v>0.54895552051694996</v>
      </c>
      <c r="Y120">
        <v>113.20232794324203</v>
      </c>
      <c r="AB120" t="e">
        <v>#N/A</v>
      </c>
      <c r="AC120" t="e">
        <v>#N/A</v>
      </c>
    </row>
    <row r="121" spans="1:29">
      <c r="A121" t="s">
        <v>121</v>
      </c>
      <c r="B121" t="s">
        <v>24</v>
      </c>
      <c r="C121">
        <v>5443308</v>
      </c>
      <c r="D121" t="s">
        <v>122</v>
      </c>
      <c r="E121" t="str">
        <f t="shared" si="1"/>
        <v>Bogense Bygrunde186</v>
      </c>
      <c r="F121">
        <v>1</v>
      </c>
      <c r="G121" t="s">
        <v>3212</v>
      </c>
      <c r="M121">
        <v>1230.9250225919634</v>
      </c>
      <c r="N121">
        <v>349.48171623130651</v>
      </c>
      <c r="O121">
        <v>1580.40673882327</v>
      </c>
      <c r="P121">
        <v>17474.085811565325</v>
      </c>
      <c r="Q121" t="e">
        <v>#N/A</v>
      </c>
      <c r="R121" t="e">
        <v>#N/A</v>
      </c>
      <c r="T121">
        <v>294.18269599238999</v>
      </c>
      <c r="U121">
        <v>0</v>
      </c>
      <c r="V121">
        <v>0</v>
      </c>
      <c r="W121">
        <v>0</v>
      </c>
      <c r="X121">
        <v>0</v>
      </c>
      <c r="Y121">
        <v>0</v>
      </c>
      <c r="AB121" t="e">
        <v>#N/A</v>
      </c>
      <c r="AC121" t="e">
        <v>#N/A</v>
      </c>
    </row>
    <row r="122" spans="1:29">
      <c r="A122" t="s">
        <v>123</v>
      </c>
      <c r="B122" t="s">
        <v>24</v>
      </c>
      <c r="C122">
        <v>5442972</v>
      </c>
      <c r="D122" t="s">
        <v>124</v>
      </c>
      <c r="E122" t="str">
        <f t="shared" si="1"/>
        <v>Bogense Bygrunde17</v>
      </c>
      <c r="F122">
        <v>1</v>
      </c>
      <c r="G122" t="s">
        <v>3212</v>
      </c>
      <c r="M122">
        <v>1230.9250225919634</v>
      </c>
      <c r="N122">
        <v>349.48171623130651</v>
      </c>
      <c r="O122">
        <v>1580.40673882327</v>
      </c>
      <c r="P122">
        <v>17474.085811565325</v>
      </c>
      <c r="Q122" t="e">
        <v>#N/A</v>
      </c>
      <c r="R122" t="e">
        <v>#N/A</v>
      </c>
      <c r="T122">
        <v>395.46951550301998</v>
      </c>
      <c r="U122">
        <v>17.197700000000001</v>
      </c>
      <c r="V122">
        <v>0.31834799051285001</v>
      </c>
      <c r="W122">
        <v>0.65393811464310003</v>
      </c>
      <c r="X122">
        <v>0.50254406722692002</v>
      </c>
      <c r="Y122">
        <v>68.011660867662869</v>
      </c>
      <c r="AB122" t="e">
        <v>#N/A</v>
      </c>
      <c r="AC122" t="e">
        <v>#N/A</v>
      </c>
    </row>
    <row r="123" spans="1:29">
      <c r="A123" t="s">
        <v>125</v>
      </c>
      <c r="B123" t="s">
        <v>24</v>
      </c>
      <c r="C123">
        <v>5443307</v>
      </c>
      <c r="D123" t="s">
        <v>126</v>
      </c>
      <c r="E123" t="str">
        <f t="shared" si="1"/>
        <v>Bogense Bygrunde185</v>
      </c>
      <c r="F123">
        <v>1</v>
      </c>
      <c r="G123" t="s">
        <v>3212</v>
      </c>
      <c r="M123">
        <v>1230.9250225919634</v>
      </c>
      <c r="N123">
        <v>349.48171623130651</v>
      </c>
      <c r="O123">
        <v>1580.40673882327</v>
      </c>
      <c r="P123">
        <v>17474.085811565325</v>
      </c>
      <c r="Q123" t="e">
        <v>#N/A</v>
      </c>
      <c r="R123" t="e">
        <v>#N/A</v>
      </c>
      <c r="T123">
        <v>281.36428250836002</v>
      </c>
      <c r="U123">
        <v>0</v>
      </c>
      <c r="V123">
        <v>0</v>
      </c>
      <c r="W123">
        <v>0</v>
      </c>
      <c r="X123">
        <v>0</v>
      </c>
      <c r="Y123">
        <v>0</v>
      </c>
      <c r="AB123" t="e">
        <v>#N/A</v>
      </c>
      <c r="AC123" t="e">
        <v>#N/A</v>
      </c>
    </row>
    <row r="124" spans="1:29">
      <c r="A124" t="s">
        <v>129</v>
      </c>
      <c r="B124" t="s">
        <v>24</v>
      </c>
      <c r="C124">
        <v>5443306</v>
      </c>
      <c r="D124" t="s">
        <v>130</v>
      </c>
      <c r="E124" t="str">
        <f t="shared" si="1"/>
        <v>Bogense Bygrunde184</v>
      </c>
      <c r="F124">
        <v>1</v>
      </c>
      <c r="G124" t="s">
        <v>3212</v>
      </c>
      <c r="M124">
        <v>1230.9250225919634</v>
      </c>
      <c r="N124">
        <v>349.48171623130651</v>
      </c>
      <c r="O124">
        <v>1580.40673882327</v>
      </c>
      <c r="P124">
        <v>17474.085811565325</v>
      </c>
      <c r="Q124" t="e">
        <v>#N/A</v>
      </c>
      <c r="R124" t="e">
        <v>#N/A</v>
      </c>
      <c r="T124">
        <v>390.64641549995002</v>
      </c>
      <c r="U124">
        <v>0</v>
      </c>
      <c r="V124">
        <v>0</v>
      </c>
      <c r="W124">
        <v>0</v>
      </c>
      <c r="X124">
        <v>0</v>
      </c>
      <c r="Y124">
        <v>0</v>
      </c>
      <c r="AB124" t="e">
        <v>#N/A</v>
      </c>
      <c r="AC124" t="e">
        <v>#N/A</v>
      </c>
    </row>
    <row r="125" spans="1:29">
      <c r="A125" t="s">
        <v>133</v>
      </c>
      <c r="B125" t="s">
        <v>24</v>
      </c>
      <c r="C125">
        <v>5443305</v>
      </c>
      <c r="D125" t="s">
        <v>134</v>
      </c>
      <c r="E125" t="str">
        <f t="shared" si="1"/>
        <v>Bogense Bygrunde183</v>
      </c>
      <c r="F125">
        <v>1</v>
      </c>
      <c r="G125" t="s">
        <v>3212</v>
      </c>
      <c r="M125">
        <v>1230.9250225919634</v>
      </c>
      <c r="N125">
        <v>349.48171623130651</v>
      </c>
      <c r="O125">
        <v>1580.40673882327</v>
      </c>
      <c r="P125">
        <v>17474.085811565325</v>
      </c>
      <c r="Q125" t="e">
        <v>#N/A</v>
      </c>
      <c r="R125" t="e">
        <v>#N/A</v>
      </c>
      <c r="T125">
        <v>462.76390700213</v>
      </c>
      <c r="U125">
        <v>0</v>
      </c>
      <c r="V125">
        <v>0</v>
      </c>
      <c r="W125">
        <v>0</v>
      </c>
      <c r="X125">
        <v>0</v>
      </c>
      <c r="Y125">
        <v>0</v>
      </c>
      <c r="AB125" t="e">
        <v>#N/A</v>
      </c>
      <c r="AC125" t="e">
        <v>#N/A</v>
      </c>
    </row>
    <row r="126" spans="1:29">
      <c r="A126" t="s">
        <v>76</v>
      </c>
      <c r="B126" t="s">
        <v>24</v>
      </c>
      <c r="C126">
        <v>5443349</v>
      </c>
      <c r="D126" t="s">
        <v>77</v>
      </c>
      <c r="E126" t="str">
        <f t="shared" si="1"/>
        <v>Bogense Bygrunde220</v>
      </c>
      <c r="F126">
        <v>1</v>
      </c>
      <c r="G126" t="s">
        <v>3212</v>
      </c>
      <c r="M126">
        <v>1230.9250225919634</v>
      </c>
      <c r="N126">
        <v>349.48171623130651</v>
      </c>
      <c r="O126">
        <v>1580.40673882327</v>
      </c>
      <c r="P126">
        <v>17474.085811565325</v>
      </c>
      <c r="Q126" t="e">
        <v>#N/A</v>
      </c>
      <c r="R126" t="e">
        <v>#N/A</v>
      </c>
      <c r="T126">
        <v>314.31236999638003</v>
      </c>
      <c r="U126">
        <v>0</v>
      </c>
      <c r="V126">
        <v>0</v>
      </c>
      <c r="W126">
        <v>0</v>
      </c>
      <c r="X126">
        <v>0</v>
      </c>
      <c r="Y126">
        <v>0</v>
      </c>
      <c r="AB126" t="e">
        <v>#N/A</v>
      </c>
      <c r="AC126" t="e">
        <v>#N/A</v>
      </c>
    </row>
    <row r="127" spans="1:29">
      <c r="A127" t="s">
        <v>135</v>
      </c>
      <c r="B127" t="s">
        <v>24</v>
      </c>
      <c r="C127">
        <v>5442976</v>
      </c>
      <c r="D127" t="s">
        <v>136</v>
      </c>
      <c r="E127" t="str">
        <f t="shared" si="1"/>
        <v>Bogense Bygrunde20</v>
      </c>
      <c r="F127">
        <v>1.25</v>
      </c>
      <c r="G127" t="s">
        <v>3212</v>
      </c>
      <c r="H127" t="s">
        <v>3212</v>
      </c>
      <c r="M127">
        <v>1538.6562782399542</v>
      </c>
      <c r="N127">
        <v>436.85214528913315</v>
      </c>
      <c r="O127">
        <v>1975.5084235290874</v>
      </c>
      <c r="P127">
        <v>21842.607264456656</v>
      </c>
      <c r="Q127">
        <v>5.0819999999999999</v>
      </c>
      <c r="R127" t="e">
        <v>#N/A</v>
      </c>
      <c r="T127">
        <v>1735.7418344928001</v>
      </c>
      <c r="U127">
        <v>46.816899999999997</v>
      </c>
      <c r="V127">
        <v>8.4633469581604004E-2</v>
      </c>
      <c r="W127">
        <v>1.0424109697342001</v>
      </c>
      <c r="X127">
        <v>0.69158077400318996</v>
      </c>
      <c r="Y127">
        <v>812.62051891265958</v>
      </c>
      <c r="AB127">
        <v>5.0819999999999999</v>
      </c>
      <c r="AC127" t="s">
        <v>3228</v>
      </c>
    </row>
    <row r="128" spans="1:29">
      <c r="A128" t="s">
        <v>137</v>
      </c>
      <c r="B128" t="s">
        <v>24</v>
      </c>
      <c r="C128">
        <v>5443304</v>
      </c>
      <c r="D128" t="s">
        <v>138</v>
      </c>
      <c r="E128" t="str">
        <f t="shared" si="1"/>
        <v>Bogense Bygrunde182</v>
      </c>
      <c r="F128">
        <v>1</v>
      </c>
      <c r="G128" t="s">
        <v>3212</v>
      </c>
      <c r="M128">
        <v>1230.9250225919634</v>
      </c>
      <c r="N128">
        <v>349.48171623130651</v>
      </c>
      <c r="O128">
        <v>1580.40673882327</v>
      </c>
      <c r="P128">
        <v>17474.085811565325</v>
      </c>
      <c r="Q128" t="s">
        <v>3213</v>
      </c>
      <c r="R128" t="e">
        <v>#N/A</v>
      </c>
      <c r="T128">
        <v>301.02743900703001</v>
      </c>
      <c r="U128">
        <v>0</v>
      </c>
      <c r="V128">
        <v>0</v>
      </c>
      <c r="W128">
        <v>0</v>
      </c>
      <c r="X128">
        <v>0</v>
      </c>
      <c r="Y128">
        <v>0</v>
      </c>
      <c r="AB128" t="e">
        <v>#N/A</v>
      </c>
      <c r="AC128" t="e">
        <v>#N/A</v>
      </c>
    </row>
    <row r="129" spans="1:29">
      <c r="A129" t="s">
        <v>139</v>
      </c>
      <c r="B129" t="s">
        <v>24</v>
      </c>
      <c r="C129">
        <v>5442977</v>
      </c>
      <c r="D129" t="s">
        <v>140</v>
      </c>
      <c r="E129" t="str">
        <f t="shared" si="1"/>
        <v>Bogense Bygrunde21a</v>
      </c>
      <c r="F129">
        <v>1</v>
      </c>
      <c r="G129" t="s">
        <v>3212</v>
      </c>
      <c r="M129">
        <v>1230.9250225919634</v>
      </c>
      <c r="N129">
        <v>349.48171623130651</v>
      </c>
      <c r="O129">
        <v>1580.40673882327</v>
      </c>
      <c r="P129">
        <v>17474.085811565325</v>
      </c>
      <c r="R129" t="s">
        <v>3228</v>
      </c>
      <c r="T129">
        <v>1619.3872130031</v>
      </c>
      <c r="U129">
        <v>31.613399999999999</v>
      </c>
      <c r="V129">
        <v>0.28722810745239002</v>
      </c>
      <c r="W129">
        <v>0.86778217554091996</v>
      </c>
      <c r="X129">
        <v>0.55076236645381005</v>
      </c>
      <c r="Y129">
        <v>511.94335719552197</v>
      </c>
      <c r="AB129" t="e">
        <v>#N/A</v>
      </c>
      <c r="AC129" t="e">
        <v>#N/A</v>
      </c>
    </row>
    <row r="130" spans="1:29">
      <c r="A130" t="s">
        <v>141</v>
      </c>
      <c r="B130" t="s">
        <v>24</v>
      </c>
      <c r="C130">
        <v>5443303</v>
      </c>
      <c r="D130" t="s">
        <v>142</v>
      </c>
      <c r="E130" t="str">
        <f t="shared" ref="E130:E193" si="2">CONCATENATE(B130,A130)</f>
        <v>Bogense Bygrunde181</v>
      </c>
      <c r="F130">
        <v>1</v>
      </c>
      <c r="G130" t="s">
        <v>3212</v>
      </c>
      <c r="M130">
        <v>1230.9250225919634</v>
      </c>
      <c r="N130">
        <v>349.48171623130651</v>
      </c>
      <c r="O130">
        <v>1580.40673882327</v>
      </c>
      <c r="P130">
        <v>17474.085811565325</v>
      </c>
      <c r="Q130" t="e">
        <v>#N/A</v>
      </c>
      <c r="R130" t="e">
        <v>#N/A</v>
      </c>
      <c r="T130">
        <v>327.84993399447001</v>
      </c>
      <c r="U130">
        <v>0</v>
      </c>
      <c r="V130">
        <v>0</v>
      </c>
      <c r="W130">
        <v>0</v>
      </c>
      <c r="X130">
        <v>0</v>
      </c>
      <c r="Y130">
        <v>0</v>
      </c>
      <c r="AB130" t="e">
        <v>#N/A</v>
      </c>
      <c r="AC130" t="e">
        <v>#N/A</v>
      </c>
    </row>
    <row r="131" spans="1:29">
      <c r="A131" t="s">
        <v>143</v>
      </c>
      <c r="B131" t="s">
        <v>24</v>
      </c>
      <c r="C131">
        <v>5442978</v>
      </c>
      <c r="D131" t="s">
        <v>144</v>
      </c>
      <c r="E131" t="str">
        <f t="shared" si="2"/>
        <v>Bogense Bygrunde22a</v>
      </c>
      <c r="F131">
        <v>1</v>
      </c>
      <c r="G131" t="s">
        <v>3212</v>
      </c>
      <c r="M131">
        <v>1230.9250225919634</v>
      </c>
      <c r="N131">
        <v>349.48171623130651</v>
      </c>
      <c r="O131">
        <v>1580.40673882327</v>
      </c>
      <c r="P131">
        <v>17474.085811565325</v>
      </c>
      <c r="Q131" t="e">
        <v>#N/A</v>
      </c>
      <c r="R131" t="e">
        <v>#N/A</v>
      </c>
      <c r="T131">
        <v>535.58748849401002</v>
      </c>
      <c r="U131">
        <v>0</v>
      </c>
      <c r="V131">
        <v>0</v>
      </c>
      <c r="W131">
        <v>0</v>
      </c>
      <c r="X131">
        <v>0</v>
      </c>
      <c r="Y131">
        <v>0</v>
      </c>
      <c r="AB131" t="e">
        <v>#N/A</v>
      </c>
      <c r="AC131" t="e">
        <v>#N/A</v>
      </c>
    </row>
    <row r="132" spans="1:29">
      <c r="A132" t="s">
        <v>145</v>
      </c>
      <c r="B132" t="s">
        <v>24</v>
      </c>
      <c r="C132">
        <v>5443302</v>
      </c>
      <c r="D132" t="s">
        <v>146</v>
      </c>
      <c r="E132" t="str">
        <f t="shared" si="2"/>
        <v>Bogense Bygrunde180</v>
      </c>
      <c r="F132">
        <v>1</v>
      </c>
      <c r="G132" t="s">
        <v>3212</v>
      </c>
      <c r="M132">
        <v>1230.9250225919634</v>
      </c>
      <c r="N132">
        <v>349.48171623130651</v>
      </c>
      <c r="O132">
        <v>1580.40673882327</v>
      </c>
      <c r="P132">
        <v>17474.085811565325</v>
      </c>
      <c r="Q132" t="e">
        <v>#N/A</v>
      </c>
      <c r="R132" t="e">
        <v>#N/A</v>
      </c>
      <c r="T132">
        <v>187.4699519973</v>
      </c>
      <c r="U132">
        <v>0</v>
      </c>
      <c r="V132">
        <v>0</v>
      </c>
      <c r="W132">
        <v>0</v>
      </c>
      <c r="X132">
        <v>0</v>
      </c>
      <c r="Y132">
        <v>0</v>
      </c>
      <c r="AB132" t="e">
        <v>#N/A</v>
      </c>
      <c r="AC132" t="e">
        <v>#N/A</v>
      </c>
    </row>
    <row r="133" spans="1:29">
      <c r="A133" t="s">
        <v>147</v>
      </c>
      <c r="B133" t="s">
        <v>24</v>
      </c>
      <c r="C133">
        <v>5442980</v>
      </c>
      <c r="D133" t="s">
        <v>148</v>
      </c>
      <c r="E133" t="str">
        <f t="shared" si="2"/>
        <v>Bogense Bygrunde23a</v>
      </c>
      <c r="F133">
        <v>1.25</v>
      </c>
      <c r="G133" t="s">
        <v>3212</v>
      </c>
      <c r="H133" t="s">
        <v>3212</v>
      </c>
      <c r="M133">
        <v>1538.6562782399542</v>
      </c>
      <c r="N133">
        <v>436.85214528913315</v>
      </c>
      <c r="O133">
        <v>1975.5084235290874</v>
      </c>
      <c r="P133">
        <v>21842.607264456656</v>
      </c>
      <c r="Q133" t="e">
        <v>#N/A</v>
      </c>
      <c r="R133" t="e">
        <v>#N/A</v>
      </c>
      <c r="T133">
        <v>778.44805299796997</v>
      </c>
      <c r="U133">
        <v>49.802599999999998</v>
      </c>
      <c r="V133">
        <v>9.2728845775126995E-2</v>
      </c>
      <c r="W133">
        <v>0.86757189035416005</v>
      </c>
      <c r="X133">
        <v>0.45743587224657001</v>
      </c>
      <c r="Y133">
        <v>387.68737004236698</v>
      </c>
      <c r="AB133" t="e">
        <v>#N/A</v>
      </c>
      <c r="AC133" t="e">
        <v>#N/A</v>
      </c>
    </row>
    <row r="134" spans="1:29">
      <c r="A134" t="s">
        <v>149</v>
      </c>
      <c r="B134" t="s">
        <v>24</v>
      </c>
      <c r="C134">
        <v>5443301</v>
      </c>
      <c r="D134" t="s">
        <v>150</v>
      </c>
      <c r="E134" t="str">
        <f t="shared" si="2"/>
        <v>Bogense Bygrunde179</v>
      </c>
      <c r="F134">
        <v>1</v>
      </c>
      <c r="G134" t="s">
        <v>3212</v>
      </c>
      <c r="M134">
        <v>1230.9250225919634</v>
      </c>
      <c r="N134">
        <v>349.48171623130651</v>
      </c>
      <c r="O134">
        <v>1580.40673882327</v>
      </c>
      <c r="P134">
        <v>17474.085811565325</v>
      </c>
      <c r="Q134" t="e">
        <v>#N/A</v>
      </c>
      <c r="R134" t="e">
        <v>#N/A</v>
      </c>
      <c r="T134">
        <v>184.99693099947001</v>
      </c>
      <c r="U134">
        <v>0</v>
      </c>
      <c r="V134">
        <v>0</v>
      </c>
      <c r="W134">
        <v>0</v>
      </c>
      <c r="X134">
        <v>0</v>
      </c>
      <c r="Y134">
        <v>0</v>
      </c>
      <c r="AB134" t="e">
        <v>#N/A</v>
      </c>
      <c r="AC134" t="e">
        <v>#N/A</v>
      </c>
    </row>
    <row r="135" spans="1:29">
      <c r="A135" t="s">
        <v>151</v>
      </c>
      <c r="B135" t="s">
        <v>24</v>
      </c>
      <c r="C135">
        <v>5442982</v>
      </c>
      <c r="D135" t="s">
        <v>152</v>
      </c>
      <c r="E135" t="str">
        <f t="shared" si="2"/>
        <v>Bogense Bygrunde24a</v>
      </c>
      <c r="F135">
        <v>1</v>
      </c>
      <c r="G135" t="s">
        <v>3212</v>
      </c>
      <c r="M135">
        <v>1230.9250225919634</v>
      </c>
      <c r="N135">
        <v>349.48171623130651</v>
      </c>
      <c r="O135">
        <v>1580.40673882327</v>
      </c>
      <c r="P135">
        <v>17474.085811565325</v>
      </c>
      <c r="Q135" t="e">
        <v>#N/A</v>
      </c>
      <c r="R135" t="e">
        <v>#N/A</v>
      </c>
      <c r="T135">
        <v>409.65660850581003</v>
      </c>
      <c r="U135">
        <v>0</v>
      </c>
      <c r="V135">
        <v>0</v>
      </c>
      <c r="W135">
        <v>0</v>
      </c>
      <c r="X135">
        <v>0</v>
      </c>
      <c r="Y135">
        <v>0</v>
      </c>
      <c r="AB135" t="e">
        <v>#N/A</v>
      </c>
      <c r="AC135" t="e">
        <v>#N/A</v>
      </c>
    </row>
    <row r="136" spans="1:29">
      <c r="A136" t="s">
        <v>153</v>
      </c>
      <c r="B136" t="s">
        <v>24</v>
      </c>
      <c r="C136">
        <v>5443300</v>
      </c>
      <c r="D136" t="s">
        <v>154</v>
      </c>
      <c r="E136" t="str">
        <f t="shared" si="2"/>
        <v>Bogense Bygrunde178</v>
      </c>
      <c r="F136">
        <v>1</v>
      </c>
      <c r="G136" t="s">
        <v>3212</v>
      </c>
      <c r="M136">
        <v>1230.9250225919634</v>
      </c>
      <c r="N136">
        <v>349.48171623130651</v>
      </c>
      <c r="O136">
        <v>1580.40673882327</v>
      </c>
      <c r="P136">
        <v>17474.085811565325</v>
      </c>
      <c r="Q136" t="e">
        <v>#N/A</v>
      </c>
      <c r="R136" t="e">
        <v>#N/A</v>
      </c>
      <c r="T136">
        <v>215.56726500075001</v>
      </c>
      <c r="U136">
        <v>0</v>
      </c>
      <c r="V136">
        <v>0</v>
      </c>
      <c r="W136">
        <v>0</v>
      </c>
      <c r="X136">
        <v>0</v>
      </c>
      <c r="Y136">
        <v>0</v>
      </c>
      <c r="AB136" t="e">
        <v>#N/A</v>
      </c>
      <c r="AC136" t="e">
        <v>#N/A</v>
      </c>
    </row>
    <row r="137" spans="1:29">
      <c r="A137" t="s">
        <v>79</v>
      </c>
      <c r="B137" t="s">
        <v>24</v>
      </c>
      <c r="C137">
        <v>5442955</v>
      </c>
      <c r="D137" t="s">
        <v>80</v>
      </c>
      <c r="E137" t="str">
        <f t="shared" si="2"/>
        <v>Bogense Bygrunde5</v>
      </c>
      <c r="F137">
        <v>1.25</v>
      </c>
      <c r="G137" t="s">
        <v>3212</v>
      </c>
      <c r="H137" t="s">
        <v>3212</v>
      </c>
      <c r="M137">
        <v>1538.6562782399542</v>
      </c>
      <c r="N137">
        <v>436.85214528913315</v>
      </c>
      <c r="O137">
        <v>1975.5084235290874</v>
      </c>
      <c r="P137">
        <v>21842.607264456656</v>
      </c>
      <c r="Q137" t="e">
        <v>#N/A</v>
      </c>
      <c r="R137" t="e">
        <v>#N/A</v>
      </c>
      <c r="T137">
        <v>286.92681449600002</v>
      </c>
      <c r="U137">
        <v>44.665700000000001</v>
      </c>
      <c r="V137">
        <v>0.1045039370656</v>
      </c>
      <c r="W137">
        <v>0.44797915220260998</v>
      </c>
      <c r="X137">
        <v>0.30479496551884999</v>
      </c>
      <c r="Y137">
        <v>128.15787018233988</v>
      </c>
      <c r="AB137" t="e">
        <v>#N/A</v>
      </c>
      <c r="AC137" t="e">
        <v>#N/A</v>
      </c>
    </row>
    <row r="138" spans="1:29">
      <c r="A138" t="s">
        <v>155</v>
      </c>
      <c r="B138" t="s">
        <v>24</v>
      </c>
      <c r="C138">
        <v>5442984</v>
      </c>
      <c r="D138" t="s">
        <v>156</v>
      </c>
      <c r="E138" t="str">
        <f t="shared" si="2"/>
        <v>Bogense Bygrunde25a</v>
      </c>
      <c r="F138">
        <v>2.5499999999999998</v>
      </c>
      <c r="G138" t="s">
        <v>3212</v>
      </c>
      <c r="H138" t="s">
        <v>3212</v>
      </c>
      <c r="I138" t="s">
        <v>3212</v>
      </c>
      <c r="J138" t="s">
        <v>3212</v>
      </c>
      <c r="M138">
        <v>3138.8588076095066</v>
      </c>
      <c r="N138">
        <v>891.17837638983156</v>
      </c>
      <c r="O138">
        <v>4030.0371839993381</v>
      </c>
      <c r="P138">
        <v>44558.918819491577</v>
      </c>
      <c r="Q138">
        <v>2.1070000000000002</v>
      </c>
      <c r="R138">
        <v>1.8919999999999999</v>
      </c>
      <c r="T138">
        <v>938.53983449671</v>
      </c>
      <c r="U138">
        <v>22.886600000000001</v>
      </c>
      <c r="V138">
        <v>5.9506263583899002E-2</v>
      </c>
      <c r="W138">
        <v>0.65215080976485995</v>
      </c>
      <c r="X138">
        <v>0.43660956754216002</v>
      </c>
      <c r="Y138">
        <v>214.79985776192405</v>
      </c>
      <c r="AB138" t="e">
        <v>#N/A</v>
      </c>
      <c r="AC138" t="e">
        <v>#N/A</v>
      </c>
    </row>
    <row r="139" spans="1:29">
      <c r="A139" t="s">
        <v>157</v>
      </c>
      <c r="B139" t="s">
        <v>24</v>
      </c>
      <c r="C139">
        <v>5443299</v>
      </c>
      <c r="D139" t="s">
        <v>158</v>
      </c>
      <c r="E139" t="str">
        <f t="shared" si="2"/>
        <v>Bogense Bygrunde177</v>
      </c>
      <c r="F139">
        <v>1</v>
      </c>
      <c r="G139" t="s">
        <v>3212</v>
      </c>
      <c r="M139">
        <v>1230.9250225919634</v>
      </c>
      <c r="N139">
        <v>349.48171623130651</v>
      </c>
      <c r="O139">
        <v>1580.40673882327</v>
      </c>
      <c r="P139">
        <v>17474.085811565325</v>
      </c>
      <c r="Q139" t="e">
        <v>#N/A</v>
      </c>
      <c r="R139" t="e">
        <v>#N/A</v>
      </c>
      <c r="T139">
        <v>265.09516950436</v>
      </c>
      <c r="U139">
        <v>0</v>
      </c>
      <c r="V139">
        <v>0</v>
      </c>
      <c r="W139">
        <v>0</v>
      </c>
      <c r="X139">
        <v>0</v>
      </c>
      <c r="Y139">
        <v>0</v>
      </c>
      <c r="AB139" t="e">
        <v>#N/A</v>
      </c>
      <c r="AC139" t="e">
        <v>#N/A</v>
      </c>
    </row>
    <row r="140" spans="1:29">
      <c r="A140" t="s">
        <v>159</v>
      </c>
      <c r="B140" t="s">
        <v>24</v>
      </c>
      <c r="C140">
        <v>5442986</v>
      </c>
      <c r="D140" t="s">
        <v>160</v>
      </c>
      <c r="E140" t="str">
        <f t="shared" si="2"/>
        <v>Bogense Bygrunde26</v>
      </c>
      <c r="F140">
        <v>1</v>
      </c>
      <c r="G140" t="s">
        <v>3212</v>
      </c>
      <c r="M140">
        <v>1230.9250225919634</v>
      </c>
      <c r="N140">
        <v>349.48171623130651</v>
      </c>
      <c r="O140">
        <v>1580.40673882327</v>
      </c>
      <c r="P140">
        <v>17474.085811565325</v>
      </c>
      <c r="Q140" t="e">
        <v>#N/A</v>
      </c>
      <c r="R140" t="e">
        <v>#N/A</v>
      </c>
      <c r="T140">
        <v>483.67969099750002</v>
      </c>
      <c r="U140">
        <v>19.650400000000001</v>
      </c>
      <c r="V140">
        <v>0.29553374648094</v>
      </c>
      <c r="W140">
        <v>0.55458575487136996</v>
      </c>
      <c r="X140">
        <v>0.40722482154766998</v>
      </c>
      <c r="Y140">
        <v>95.044993999772743</v>
      </c>
      <c r="AB140" t="e">
        <v>#N/A</v>
      </c>
      <c r="AC140" t="e">
        <v>#N/A</v>
      </c>
    </row>
    <row r="141" spans="1:29">
      <c r="A141" t="s">
        <v>161</v>
      </c>
      <c r="B141" t="s">
        <v>24</v>
      </c>
      <c r="C141">
        <v>5443297</v>
      </c>
      <c r="D141" t="s">
        <v>162</v>
      </c>
      <c r="E141" t="str">
        <f t="shared" si="2"/>
        <v>Bogense Bygrunde176a</v>
      </c>
      <c r="F141">
        <v>1</v>
      </c>
      <c r="G141" t="s">
        <v>3212</v>
      </c>
      <c r="M141">
        <v>1230.9250225919634</v>
      </c>
      <c r="N141">
        <v>349.48171623130651</v>
      </c>
      <c r="O141">
        <v>1580.40673882327</v>
      </c>
      <c r="P141">
        <v>17474.085811565325</v>
      </c>
      <c r="Q141" t="e">
        <v>#N/A</v>
      </c>
      <c r="R141" t="e">
        <v>#N/A</v>
      </c>
      <c r="T141">
        <v>191.65863649939001</v>
      </c>
      <c r="U141">
        <v>0</v>
      </c>
      <c r="V141">
        <v>0</v>
      </c>
      <c r="W141">
        <v>0</v>
      </c>
      <c r="X141">
        <v>0</v>
      </c>
      <c r="Y141">
        <v>0</v>
      </c>
      <c r="AB141" t="e">
        <v>#N/A</v>
      </c>
      <c r="AC141" t="e">
        <v>#N/A</v>
      </c>
    </row>
    <row r="142" spans="1:29">
      <c r="A142" t="s">
        <v>163</v>
      </c>
      <c r="B142" t="s">
        <v>24</v>
      </c>
      <c r="C142">
        <v>5442987</v>
      </c>
      <c r="D142" t="s">
        <v>164</v>
      </c>
      <c r="E142" t="str">
        <f t="shared" si="2"/>
        <v>Bogense Bygrunde27a</v>
      </c>
      <c r="F142">
        <v>1</v>
      </c>
      <c r="G142" t="s">
        <v>3212</v>
      </c>
      <c r="M142">
        <v>1230.9250225919634</v>
      </c>
      <c r="N142">
        <v>349.48171623130651</v>
      </c>
      <c r="O142">
        <v>1580.40673882327</v>
      </c>
      <c r="P142">
        <v>17474.085811565325</v>
      </c>
      <c r="Q142" t="e">
        <v>#N/A</v>
      </c>
      <c r="R142" t="e">
        <v>#N/A</v>
      </c>
      <c r="T142">
        <v>1736.3303685000001</v>
      </c>
      <c r="U142">
        <v>15.1615</v>
      </c>
      <c r="V142">
        <v>5.7824109680950997E-3</v>
      </c>
      <c r="W142">
        <v>0.46406474709510998</v>
      </c>
      <c r="X142">
        <v>0.17919660203488</v>
      </c>
      <c r="Y142">
        <v>263.25372882012749</v>
      </c>
      <c r="AB142" t="e">
        <v>#N/A</v>
      </c>
      <c r="AC142" t="e">
        <v>#N/A</v>
      </c>
    </row>
    <row r="143" spans="1:29">
      <c r="A143" t="s">
        <v>165</v>
      </c>
      <c r="B143" t="s">
        <v>24</v>
      </c>
      <c r="C143">
        <v>5442988</v>
      </c>
      <c r="D143" t="s">
        <v>166</v>
      </c>
      <c r="E143" t="str">
        <f t="shared" si="2"/>
        <v>Bogense Bygrunde27b</v>
      </c>
      <c r="F143">
        <v>1</v>
      </c>
      <c r="G143" t="s">
        <v>3212</v>
      </c>
      <c r="M143">
        <v>1230.9250225919634</v>
      </c>
      <c r="N143">
        <v>349.48171623130651</v>
      </c>
      <c r="O143">
        <v>1580.40673882327</v>
      </c>
      <c r="P143">
        <v>17474.085811565325</v>
      </c>
      <c r="Q143" t="e">
        <v>#N/A</v>
      </c>
      <c r="R143" t="e">
        <v>#N/A</v>
      </c>
      <c r="T143">
        <v>152.57184799812001</v>
      </c>
      <c r="U143">
        <v>0</v>
      </c>
      <c r="V143">
        <v>0</v>
      </c>
      <c r="W143">
        <v>0</v>
      </c>
      <c r="X143">
        <v>0</v>
      </c>
      <c r="Y143">
        <v>0</v>
      </c>
      <c r="AB143" t="e">
        <v>#N/A</v>
      </c>
      <c r="AC143" t="e">
        <v>#N/A</v>
      </c>
    </row>
    <row r="144" spans="1:29">
      <c r="A144" t="s">
        <v>169</v>
      </c>
      <c r="B144" t="s">
        <v>24</v>
      </c>
      <c r="C144">
        <v>5442990</v>
      </c>
      <c r="D144" t="s">
        <v>170</v>
      </c>
      <c r="E144" t="str">
        <f t="shared" si="2"/>
        <v>Bogense Bygrunde28a</v>
      </c>
      <c r="F144">
        <v>1</v>
      </c>
      <c r="G144" t="s">
        <v>3212</v>
      </c>
      <c r="M144">
        <v>1230.9250225919634</v>
      </c>
      <c r="N144">
        <v>349.48171623130651</v>
      </c>
      <c r="O144">
        <v>1580.40673882327</v>
      </c>
      <c r="P144">
        <v>17474.085811565325</v>
      </c>
      <c r="Q144" t="e">
        <v>#N/A</v>
      </c>
      <c r="R144" t="e">
        <v>#N/A</v>
      </c>
      <c r="T144">
        <v>893.46346450971998</v>
      </c>
      <c r="U144">
        <v>17.871700000000001</v>
      </c>
      <c r="V144">
        <v>2.7440167963504999E-2</v>
      </c>
      <c r="W144">
        <v>0.32202771306038003</v>
      </c>
      <c r="X144">
        <v>0.14602464803361001</v>
      </c>
      <c r="Y144">
        <v>159.67710998678365</v>
      </c>
      <c r="AB144" t="e">
        <v>#N/A</v>
      </c>
      <c r="AC144" t="e">
        <v>#N/A</v>
      </c>
    </row>
    <row r="145" spans="1:29">
      <c r="A145" t="s">
        <v>171</v>
      </c>
      <c r="B145" t="s">
        <v>24</v>
      </c>
      <c r="C145">
        <v>5443290</v>
      </c>
      <c r="D145" t="s">
        <v>172</v>
      </c>
      <c r="E145" t="str">
        <f t="shared" si="2"/>
        <v>Bogense Bygrunde171a</v>
      </c>
      <c r="F145">
        <v>1</v>
      </c>
      <c r="G145" t="s">
        <v>3212</v>
      </c>
      <c r="M145">
        <v>1230.9250225919634</v>
      </c>
      <c r="N145">
        <v>349.48171623130651</v>
      </c>
      <c r="O145">
        <v>1580.40673882327</v>
      </c>
      <c r="P145">
        <v>17474.085811565325</v>
      </c>
      <c r="Q145" t="e">
        <v>#N/A</v>
      </c>
      <c r="R145" t="e">
        <v>#N/A</v>
      </c>
      <c r="T145">
        <v>1621.5184975095999</v>
      </c>
      <c r="U145">
        <v>0</v>
      </c>
      <c r="V145">
        <v>0</v>
      </c>
      <c r="W145">
        <v>0</v>
      </c>
      <c r="X145">
        <v>0</v>
      </c>
      <c r="Y145">
        <v>0</v>
      </c>
      <c r="AB145" t="e">
        <v>#N/A</v>
      </c>
      <c r="AC145" t="e">
        <v>#N/A</v>
      </c>
    </row>
    <row r="146" spans="1:29">
      <c r="A146" t="s">
        <v>81</v>
      </c>
      <c r="B146" t="s">
        <v>24</v>
      </c>
      <c r="C146">
        <v>5443350</v>
      </c>
      <c r="D146" t="s">
        <v>82</v>
      </c>
      <c r="E146" t="str">
        <f t="shared" si="2"/>
        <v>Bogense Bygrunde221</v>
      </c>
      <c r="F146">
        <v>1</v>
      </c>
      <c r="G146" t="s">
        <v>3212</v>
      </c>
      <c r="M146">
        <v>1230.9250225919634</v>
      </c>
      <c r="N146">
        <v>349.48171623130651</v>
      </c>
      <c r="O146">
        <v>1580.40673882327</v>
      </c>
      <c r="P146">
        <v>17474.085811565325</v>
      </c>
      <c r="Q146" t="e">
        <v>#N/A</v>
      </c>
      <c r="R146" t="e">
        <v>#N/A</v>
      </c>
      <c r="T146">
        <v>213.81908549631001</v>
      </c>
      <c r="U146">
        <v>0</v>
      </c>
      <c r="V146">
        <v>0</v>
      </c>
      <c r="W146">
        <v>0</v>
      </c>
      <c r="X146">
        <v>0</v>
      </c>
      <c r="Y146">
        <v>0</v>
      </c>
      <c r="AB146" t="e">
        <v>#N/A</v>
      </c>
      <c r="AC146" t="e">
        <v>#N/A</v>
      </c>
    </row>
    <row r="147" spans="1:29">
      <c r="A147" t="s">
        <v>173</v>
      </c>
      <c r="B147" t="s">
        <v>24</v>
      </c>
      <c r="C147">
        <v>5442995</v>
      </c>
      <c r="D147" t="s">
        <v>174</v>
      </c>
      <c r="E147" t="str">
        <f t="shared" si="2"/>
        <v>Bogense Bygrunde29a</v>
      </c>
      <c r="F147">
        <v>2.25</v>
      </c>
      <c r="G147" t="s">
        <v>3212</v>
      </c>
      <c r="H147" t="s">
        <v>3212</v>
      </c>
      <c r="I147" t="s">
        <v>3212</v>
      </c>
      <c r="M147">
        <v>2769.5813008319178</v>
      </c>
      <c r="N147">
        <v>786.33386152043965</v>
      </c>
      <c r="O147">
        <v>3555.9151623523576</v>
      </c>
      <c r="P147">
        <v>39316.693076021984</v>
      </c>
      <c r="Q147">
        <v>2.0609999999999999</v>
      </c>
      <c r="R147" t="s">
        <v>3228</v>
      </c>
      <c r="T147">
        <v>1275.5981799811</v>
      </c>
      <c r="U147">
        <v>43.892000000000003</v>
      </c>
      <c r="V147">
        <v>0.10303204506636</v>
      </c>
      <c r="W147">
        <v>0.51642185449599998</v>
      </c>
      <c r="X147">
        <v>0.32278758153587001</v>
      </c>
      <c r="Y147">
        <v>559.88555315730446</v>
      </c>
      <c r="AB147" t="e">
        <v>#N/A</v>
      </c>
      <c r="AC147" t="e">
        <v>#N/A</v>
      </c>
    </row>
    <row r="148" spans="1:29">
      <c r="A148" t="s">
        <v>175</v>
      </c>
      <c r="B148" t="s">
        <v>24</v>
      </c>
      <c r="C148">
        <v>5442998</v>
      </c>
      <c r="D148" t="s">
        <v>176</v>
      </c>
      <c r="E148" t="str">
        <f t="shared" si="2"/>
        <v>Bogense Bygrunde30a</v>
      </c>
      <c r="F148">
        <v>1.25</v>
      </c>
      <c r="G148" t="s">
        <v>3212</v>
      </c>
      <c r="H148" t="s">
        <v>3212</v>
      </c>
      <c r="M148">
        <v>1538.6562782399542</v>
      </c>
      <c r="N148">
        <v>436.85214528913315</v>
      </c>
      <c r="O148">
        <v>1975.5084235290874</v>
      </c>
      <c r="P148">
        <v>21842.607264456656</v>
      </c>
      <c r="Q148" t="s">
        <v>3213</v>
      </c>
      <c r="R148" t="s">
        <v>3228</v>
      </c>
      <c r="T148">
        <v>973.22488799782002</v>
      </c>
      <c r="U148">
        <v>59.971600000000002</v>
      </c>
      <c r="V148">
        <v>0.23140156269073001</v>
      </c>
      <c r="W148">
        <v>0.78577709197998002</v>
      </c>
      <c r="X148">
        <v>0.54019865940014999</v>
      </c>
      <c r="Y148">
        <v>583.65853693050065</v>
      </c>
      <c r="AB148" t="e">
        <v>#N/A</v>
      </c>
      <c r="AC148" t="e">
        <v>#N/A</v>
      </c>
    </row>
    <row r="149" spans="1:29">
      <c r="A149" t="s">
        <v>177</v>
      </c>
      <c r="B149" t="s">
        <v>24</v>
      </c>
      <c r="C149">
        <v>5443000</v>
      </c>
      <c r="D149" t="s">
        <v>178</v>
      </c>
      <c r="E149" t="str">
        <f t="shared" si="2"/>
        <v>Bogense Bygrunde31a</v>
      </c>
      <c r="F149">
        <v>1</v>
      </c>
      <c r="G149" t="s">
        <v>3212</v>
      </c>
      <c r="M149">
        <v>1230.9250225919634</v>
      </c>
      <c r="N149">
        <v>349.48171623130651</v>
      </c>
      <c r="O149">
        <v>1580.40673882327</v>
      </c>
      <c r="P149">
        <v>17474.085811565325</v>
      </c>
      <c r="Q149">
        <v>0.32100000000000001</v>
      </c>
      <c r="R149" t="s">
        <v>3228</v>
      </c>
      <c r="T149">
        <v>902.51788699873998</v>
      </c>
      <c r="U149">
        <v>34.142499999999998</v>
      </c>
      <c r="V149">
        <v>0.25600311160088002</v>
      </c>
      <c r="W149">
        <v>0.53871041536330999</v>
      </c>
      <c r="X149">
        <v>0.38528772032990999</v>
      </c>
      <c r="Y149">
        <v>308.14216956854477</v>
      </c>
      <c r="AB149" t="e">
        <v>#N/A</v>
      </c>
      <c r="AC149" t="e">
        <v>#N/A</v>
      </c>
    </row>
    <row r="150" spans="1:29">
      <c r="A150" t="s">
        <v>179</v>
      </c>
      <c r="B150" t="s">
        <v>24</v>
      </c>
      <c r="C150">
        <v>5443267</v>
      </c>
      <c r="D150" t="s">
        <v>180</v>
      </c>
      <c r="E150" t="str">
        <f t="shared" si="2"/>
        <v>Bogense Bygrunde154</v>
      </c>
      <c r="F150">
        <v>1</v>
      </c>
      <c r="G150" t="s">
        <v>3212</v>
      </c>
      <c r="M150">
        <v>1230.9250225919634</v>
      </c>
      <c r="N150">
        <v>349.48171623130651</v>
      </c>
      <c r="O150">
        <v>1580.40673882327</v>
      </c>
      <c r="P150">
        <v>17474.085811565325</v>
      </c>
      <c r="Q150" t="e">
        <v>#N/A</v>
      </c>
      <c r="R150" t="e">
        <v>#N/A</v>
      </c>
      <c r="T150">
        <v>203.70736300169</v>
      </c>
      <c r="U150">
        <v>0</v>
      </c>
      <c r="V150">
        <v>0</v>
      </c>
      <c r="W150">
        <v>0</v>
      </c>
      <c r="X150">
        <v>0</v>
      </c>
      <c r="Y150">
        <v>0</v>
      </c>
      <c r="AB150" t="e">
        <v>#N/A</v>
      </c>
      <c r="AC150" t="e">
        <v>#N/A</v>
      </c>
    </row>
    <row r="151" spans="1:29">
      <c r="A151" t="s">
        <v>182</v>
      </c>
      <c r="B151" t="s">
        <v>24</v>
      </c>
      <c r="C151">
        <v>5443003</v>
      </c>
      <c r="D151" t="s">
        <v>183</v>
      </c>
      <c r="E151" t="str">
        <f t="shared" si="2"/>
        <v>Bogense Bygrunde32b</v>
      </c>
      <c r="F151">
        <v>1.3</v>
      </c>
      <c r="G151" t="s">
        <v>3212</v>
      </c>
      <c r="J151" t="s">
        <v>3212</v>
      </c>
      <c r="M151">
        <v>1600.2025293695524</v>
      </c>
      <c r="N151">
        <v>454.32623110069846</v>
      </c>
      <c r="O151">
        <v>2054.5287604702507</v>
      </c>
      <c r="P151">
        <v>22716.311555034921</v>
      </c>
      <c r="Q151" t="e">
        <v>#N/A</v>
      </c>
      <c r="R151" t="e">
        <v>#N/A</v>
      </c>
      <c r="T151">
        <v>1142.1642050088999</v>
      </c>
      <c r="U151">
        <v>15.683400000000001</v>
      </c>
      <c r="V151">
        <v>0.13057735562325001</v>
      </c>
      <c r="W151">
        <v>0.42085435986518999</v>
      </c>
      <c r="X151">
        <v>0.30607623709686999</v>
      </c>
      <c r="Y151">
        <v>179.1301809283658</v>
      </c>
      <c r="AB151" t="e">
        <v>#N/A</v>
      </c>
      <c r="AC151" t="e">
        <v>#N/A</v>
      </c>
    </row>
    <row r="152" spans="1:29">
      <c r="A152" t="s">
        <v>184</v>
      </c>
      <c r="B152" t="s">
        <v>24</v>
      </c>
      <c r="C152">
        <v>5443013</v>
      </c>
      <c r="D152" t="s">
        <v>183</v>
      </c>
      <c r="E152" t="str">
        <f t="shared" si="2"/>
        <v>Bogense Bygrunde33k</v>
      </c>
      <c r="F152">
        <v>1</v>
      </c>
      <c r="G152" t="s">
        <v>3212</v>
      </c>
      <c r="M152">
        <v>1230.9250225919634</v>
      </c>
      <c r="N152">
        <v>349.48171623130651</v>
      </c>
      <c r="O152">
        <v>1580.40673882327</v>
      </c>
      <c r="P152">
        <v>17474.085811565325</v>
      </c>
      <c r="Q152">
        <v>3.2229999999999999</v>
      </c>
      <c r="R152">
        <v>0.69699999999999995</v>
      </c>
      <c r="T152">
        <v>1899.6329884941999</v>
      </c>
      <c r="U152">
        <v>7.1744000000000003</v>
      </c>
      <c r="V152">
        <v>0.16274857521057001</v>
      </c>
      <c r="W152">
        <v>0.39404502511023998</v>
      </c>
      <c r="X152">
        <v>0.28749654584743001</v>
      </c>
      <c r="Y152">
        <v>136.28726912652789</v>
      </c>
      <c r="AB152">
        <v>3.2229999999999999</v>
      </c>
      <c r="AC152">
        <v>0.69699999999999995</v>
      </c>
    </row>
    <row r="153" spans="1:29">
      <c r="A153" t="s">
        <v>185</v>
      </c>
      <c r="B153" t="s">
        <v>24</v>
      </c>
      <c r="C153">
        <v>5443268</v>
      </c>
      <c r="D153" t="s">
        <v>186</v>
      </c>
      <c r="E153" t="str">
        <f t="shared" si="2"/>
        <v>Bogense Bygrunde155</v>
      </c>
      <c r="F153">
        <v>1</v>
      </c>
      <c r="G153" t="s">
        <v>3212</v>
      </c>
      <c r="M153">
        <v>1230.9250225919634</v>
      </c>
      <c r="N153">
        <v>349.48171623130651</v>
      </c>
      <c r="O153">
        <v>1580.40673882327</v>
      </c>
      <c r="P153">
        <v>17474.085811565325</v>
      </c>
      <c r="Q153" t="e">
        <v>#N/A</v>
      </c>
      <c r="R153" t="e">
        <v>#N/A</v>
      </c>
      <c r="T153">
        <v>454.58973599352998</v>
      </c>
      <c r="U153">
        <v>0</v>
      </c>
      <c r="V153">
        <v>0</v>
      </c>
      <c r="W153">
        <v>0</v>
      </c>
      <c r="X153">
        <v>0</v>
      </c>
      <c r="Y153">
        <v>0</v>
      </c>
      <c r="AB153" t="e">
        <v>#N/A</v>
      </c>
      <c r="AC153" t="e">
        <v>#N/A</v>
      </c>
    </row>
    <row r="154" spans="1:29">
      <c r="A154" t="s">
        <v>187</v>
      </c>
      <c r="B154" t="s">
        <v>24</v>
      </c>
      <c r="C154">
        <v>5443021</v>
      </c>
      <c r="D154" t="s">
        <v>188</v>
      </c>
      <c r="E154" t="str">
        <f t="shared" si="2"/>
        <v>Bogense Bygrunde34</v>
      </c>
      <c r="F154">
        <v>1</v>
      </c>
      <c r="G154" t="s">
        <v>3212</v>
      </c>
      <c r="M154">
        <v>1230.9250225919634</v>
      </c>
      <c r="N154">
        <v>349.48171623130651</v>
      </c>
      <c r="O154">
        <v>1580.40673882327</v>
      </c>
      <c r="P154">
        <v>17474.085811565325</v>
      </c>
      <c r="Q154" t="e">
        <v>#N/A</v>
      </c>
      <c r="R154" t="e">
        <v>#N/A</v>
      </c>
      <c r="T154">
        <v>988.8197400043</v>
      </c>
      <c r="U154">
        <v>24.996300000000002</v>
      </c>
      <c r="V154">
        <v>0.22078296542167999</v>
      </c>
      <c r="W154">
        <v>0.52031183242797996</v>
      </c>
      <c r="X154">
        <v>0.33425359019678003</v>
      </c>
      <c r="Y154">
        <v>247.16834867069485</v>
      </c>
      <c r="AB154" t="e">
        <v>#N/A</v>
      </c>
      <c r="AC154" t="e">
        <v>#N/A</v>
      </c>
    </row>
    <row r="155" spans="1:29">
      <c r="A155" t="s">
        <v>189</v>
      </c>
      <c r="B155" t="s">
        <v>24</v>
      </c>
      <c r="C155">
        <v>5443269</v>
      </c>
      <c r="D155" t="s">
        <v>190</v>
      </c>
      <c r="E155" t="str">
        <f t="shared" si="2"/>
        <v>Bogense Bygrunde156</v>
      </c>
      <c r="F155">
        <v>1</v>
      </c>
      <c r="G155" t="s">
        <v>3212</v>
      </c>
      <c r="M155">
        <v>1230.9250225919634</v>
      </c>
      <c r="N155">
        <v>349.48171623130651</v>
      </c>
      <c r="O155">
        <v>1580.40673882327</v>
      </c>
      <c r="P155">
        <v>17474.085811565325</v>
      </c>
      <c r="Q155" t="e">
        <v>#N/A</v>
      </c>
      <c r="R155" t="e">
        <v>#N/A</v>
      </c>
      <c r="T155">
        <v>772.71519949231003</v>
      </c>
      <c r="U155">
        <v>0</v>
      </c>
      <c r="V155">
        <v>0</v>
      </c>
      <c r="W155">
        <v>0</v>
      </c>
      <c r="X155">
        <v>0</v>
      </c>
      <c r="Y155">
        <v>0</v>
      </c>
      <c r="AB155" t="e">
        <v>#N/A</v>
      </c>
      <c r="AC155" t="e">
        <v>#N/A</v>
      </c>
    </row>
    <row r="156" spans="1:29">
      <c r="A156" t="s">
        <v>83</v>
      </c>
      <c r="B156" t="s">
        <v>24</v>
      </c>
      <c r="C156">
        <v>5442956</v>
      </c>
      <c r="D156" t="s">
        <v>84</v>
      </c>
      <c r="E156" t="str">
        <f t="shared" si="2"/>
        <v>Bogense Bygrunde6a</v>
      </c>
      <c r="F156">
        <v>1</v>
      </c>
      <c r="G156" t="s">
        <v>3212</v>
      </c>
      <c r="M156">
        <v>1230.9250225919634</v>
      </c>
      <c r="N156">
        <v>349.48171623130651</v>
      </c>
      <c r="O156">
        <v>1580.40673882327</v>
      </c>
      <c r="P156">
        <v>17474.085811565325</v>
      </c>
      <c r="Q156" t="e">
        <v>#N/A</v>
      </c>
      <c r="R156" t="e">
        <v>#N/A</v>
      </c>
      <c r="T156">
        <v>244.11155799977001</v>
      </c>
      <c r="U156">
        <v>35.0503</v>
      </c>
      <c r="V156">
        <v>0.16253830492495999</v>
      </c>
      <c r="W156">
        <v>0.45165884494781</v>
      </c>
      <c r="X156">
        <v>0.34171339869499001</v>
      </c>
      <c r="Y156">
        <v>85.561833413593391</v>
      </c>
      <c r="AB156" t="e">
        <v>#N/A</v>
      </c>
      <c r="AC156" t="e">
        <v>#N/A</v>
      </c>
    </row>
    <row r="157" spans="1:29">
      <c r="A157" t="s">
        <v>191</v>
      </c>
      <c r="B157" t="s">
        <v>24</v>
      </c>
      <c r="C157">
        <v>5443022</v>
      </c>
      <c r="D157" t="s">
        <v>192</v>
      </c>
      <c r="E157" t="str">
        <f t="shared" si="2"/>
        <v>Bogense Bygrunde35</v>
      </c>
      <c r="F157">
        <v>1</v>
      </c>
      <c r="G157" t="s">
        <v>3212</v>
      </c>
      <c r="M157">
        <v>1230.9250225919634</v>
      </c>
      <c r="N157">
        <v>349.48171623130651</v>
      </c>
      <c r="O157">
        <v>1580.40673882327</v>
      </c>
      <c r="P157">
        <v>17474.085811565325</v>
      </c>
      <c r="Q157" t="e">
        <v>#N/A</v>
      </c>
      <c r="R157" t="e">
        <v>#N/A</v>
      </c>
      <c r="T157">
        <v>505.91330849720998</v>
      </c>
      <c r="U157">
        <v>31.036000000000001</v>
      </c>
      <c r="V157">
        <v>0.12963113188743999</v>
      </c>
      <c r="W157">
        <v>0.58181565999984997</v>
      </c>
      <c r="X157">
        <v>0.36452397029354999</v>
      </c>
      <c r="Y157">
        <v>157.01525442519412</v>
      </c>
      <c r="AB157" t="e">
        <v>#N/A</v>
      </c>
      <c r="AC157" t="e">
        <v>#N/A</v>
      </c>
    </row>
    <row r="158" spans="1:29">
      <c r="A158" t="s">
        <v>193</v>
      </c>
      <c r="B158" t="s">
        <v>24</v>
      </c>
      <c r="C158">
        <v>5443270</v>
      </c>
      <c r="D158" t="s">
        <v>194</v>
      </c>
      <c r="E158" t="str">
        <f t="shared" si="2"/>
        <v>Bogense Bygrunde157a</v>
      </c>
      <c r="F158">
        <v>1</v>
      </c>
      <c r="G158" t="s">
        <v>3212</v>
      </c>
      <c r="M158">
        <v>1230.9250225919634</v>
      </c>
      <c r="N158">
        <v>349.48171623130651</v>
      </c>
      <c r="O158">
        <v>1580.40673882327</v>
      </c>
      <c r="P158">
        <v>17474.085811565325</v>
      </c>
      <c r="Q158" t="e">
        <v>#N/A</v>
      </c>
      <c r="R158" t="e">
        <v>#N/A</v>
      </c>
      <c r="T158">
        <v>234.03398100160001</v>
      </c>
      <c r="U158">
        <v>0</v>
      </c>
      <c r="V158">
        <v>0</v>
      </c>
      <c r="W158">
        <v>0</v>
      </c>
      <c r="X158">
        <v>0</v>
      </c>
      <c r="Y158">
        <v>0</v>
      </c>
      <c r="AB158" t="e">
        <v>#N/A</v>
      </c>
      <c r="AC158" t="e">
        <v>#N/A</v>
      </c>
    </row>
    <row r="159" spans="1:29">
      <c r="A159" t="s">
        <v>196</v>
      </c>
      <c r="B159" t="s">
        <v>24</v>
      </c>
      <c r="C159">
        <v>5443023</v>
      </c>
      <c r="D159" t="s">
        <v>197</v>
      </c>
      <c r="E159" t="str">
        <f t="shared" si="2"/>
        <v>Bogense Bygrunde36</v>
      </c>
      <c r="F159">
        <v>1</v>
      </c>
      <c r="G159" t="s">
        <v>3212</v>
      </c>
      <c r="M159">
        <v>1230.9250225919634</v>
      </c>
      <c r="N159">
        <v>349.48171623130651</v>
      </c>
      <c r="O159">
        <v>1580.40673882327</v>
      </c>
      <c r="P159">
        <v>17474.085811565325</v>
      </c>
      <c r="Q159" t="e">
        <v>#N/A</v>
      </c>
      <c r="R159" t="e">
        <v>#N/A</v>
      </c>
      <c r="T159">
        <v>459.32682749880001</v>
      </c>
      <c r="U159">
        <v>32.228099999999998</v>
      </c>
      <c r="V159">
        <v>0.11280957609415</v>
      </c>
      <c r="W159">
        <v>0.57834619283676003</v>
      </c>
      <c r="X159">
        <v>0.35052716774198001</v>
      </c>
      <c r="Y159">
        <v>148.03230929314077</v>
      </c>
      <c r="AB159" t="e">
        <v>#N/A</v>
      </c>
      <c r="AC159" t="e">
        <v>#N/A</v>
      </c>
    </row>
    <row r="160" spans="1:29">
      <c r="A160" t="s">
        <v>198</v>
      </c>
      <c r="B160" t="s">
        <v>24</v>
      </c>
      <c r="C160">
        <v>5443272</v>
      </c>
      <c r="D160" t="s">
        <v>199</v>
      </c>
      <c r="E160" t="str">
        <f t="shared" si="2"/>
        <v>Bogense Bygrunde158</v>
      </c>
      <c r="F160">
        <v>1</v>
      </c>
      <c r="G160" t="s">
        <v>3212</v>
      </c>
      <c r="M160">
        <v>1230.9250225919634</v>
      </c>
      <c r="N160">
        <v>349.48171623130651</v>
      </c>
      <c r="O160">
        <v>1580.40673882327</v>
      </c>
      <c r="P160">
        <v>17474.085811565325</v>
      </c>
      <c r="Q160" t="e">
        <v>#N/A</v>
      </c>
      <c r="R160" t="e">
        <v>#N/A</v>
      </c>
      <c r="T160">
        <v>166.42376649906001</v>
      </c>
      <c r="U160">
        <v>0</v>
      </c>
      <c r="V160">
        <v>0</v>
      </c>
      <c r="W160">
        <v>0</v>
      </c>
      <c r="X160">
        <v>0</v>
      </c>
      <c r="Y160">
        <v>0</v>
      </c>
      <c r="AB160" t="e">
        <v>#N/A</v>
      </c>
      <c r="AC160" t="e">
        <v>#N/A</v>
      </c>
    </row>
    <row r="161" spans="1:29">
      <c r="A161" t="s">
        <v>201</v>
      </c>
      <c r="B161" t="s">
        <v>24</v>
      </c>
      <c r="C161">
        <v>5443024</v>
      </c>
      <c r="D161" t="s">
        <v>202</v>
      </c>
      <c r="E161" t="str">
        <f t="shared" si="2"/>
        <v>Bogense Bygrunde37a</v>
      </c>
      <c r="F161">
        <v>2.25</v>
      </c>
      <c r="G161" t="s">
        <v>3212</v>
      </c>
      <c r="H161" t="s">
        <v>3212</v>
      </c>
      <c r="I161" t="s">
        <v>3212</v>
      </c>
      <c r="M161">
        <v>2769.5813008319178</v>
      </c>
      <c r="N161">
        <v>786.33386152043965</v>
      </c>
      <c r="O161">
        <v>3555.9151623523576</v>
      </c>
      <c r="P161">
        <v>39316.693076021984</v>
      </c>
      <c r="Q161">
        <v>1.7310000000000001</v>
      </c>
      <c r="R161" t="s">
        <v>3228</v>
      </c>
      <c r="T161">
        <v>1947.8299639966999</v>
      </c>
      <c r="U161">
        <v>67.916499999999999</v>
      </c>
      <c r="V161">
        <v>8.2530774176120994E-2</v>
      </c>
      <c r="W161">
        <v>0.99667733907699996</v>
      </c>
      <c r="X161">
        <v>0.68200446596158004</v>
      </c>
      <c r="Y161">
        <v>1322.8979374978187</v>
      </c>
      <c r="AB161" t="e">
        <v>#N/A</v>
      </c>
      <c r="AC161" t="e">
        <v>#N/A</v>
      </c>
    </row>
    <row r="162" spans="1:29">
      <c r="A162" t="s">
        <v>204</v>
      </c>
      <c r="B162" t="s">
        <v>24</v>
      </c>
      <c r="C162">
        <v>5443273</v>
      </c>
      <c r="D162" t="s">
        <v>205</v>
      </c>
      <c r="E162" t="str">
        <f t="shared" si="2"/>
        <v>Bogense Bygrunde159</v>
      </c>
      <c r="F162">
        <v>1</v>
      </c>
      <c r="G162" t="s">
        <v>3212</v>
      </c>
      <c r="M162">
        <v>1230.9250225919634</v>
      </c>
      <c r="N162">
        <v>349.48171623130651</v>
      </c>
      <c r="O162">
        <v>1580.40673882327</v>
      </c>
      <c r="P162">
        <v>17474.085811565325</v>
      </c>
      <c r="Q162" t="e">
        <v>#N/A</v>
      </c>
      <c r="R162" t="e">
        <v>#N/A</v>
      </c>
      <c r="T162">
        <v>549.21232400204997</v>
      </c>
      <c r="U162">
        <v>0</v>
      </c>
      <c r="V162">
        <v>0</v>
      </c>
      <c r="W162">
        <v>0</v>
      </c>
      <c r="X162">
        <v>0</v>
      </c>
      <c r="Y162">
        <v>0</v>
      </c>
      <c r="AB162" t="e">
        <v>#N/A</v>
      </c>
      <c r="AC162" t="e">
        <v>#N/A</v>
      </c>
    </row>
    <row r="163" spans="1:29">
      <c r="A163" t="s">
        <v>206</v>
      </c>
      <c r="B163" t="s">
        <v>24</v>
      </c>
      <c r="C163">
        <v>5443026</v>
      </c>
      <c r="D163" t="s">
        <v>207</v>
      </c>
      <c r="E163" t="str">
        <f t="shared" si="2"/>
        <v>Bogense Bygrunde38a</v>
      </c>
      <c r="F163">
        <v>1.25</v>
      </c>
      <c r="G163" t="s">
        <v>3212</v>
      </c>
      <c r="H163" t="s">
        <v>3212</v>
      </c>
      <c r="M163">
        <v>1538.6562782399542</v>
      </c>
      <c r="N163">
        <v>436.85214528913315</v>
      </c>
      <c r="O163">
        <v>1975.5084235290874</v>
      </c>
      <c r="P163">
        <v>21842.607264456656</v>
      </c>
      <c r="Q163" t="s">
        <v>3213</v>
      </c>
      <c r="R163" t="s">
        <v>3228</v>
      </c>
      <c r="T163">
        <v>1748.2278699929</v>
      </c>
      <c r="U163">
        <v>75.551400000000001</v>
      </c>
      <c r="V163">
        <v>0.10734257102013001</v>
      </c>
      <c r="W163">
        <v>1.1107485294342001</v>
      </c>
      <c r="X163">
        <v>0.81782390078667</v>
      </c>
      <c r="Y163">
        <v>1320.8106309698157</v>
      </c>
      <c r="AB163" t="e">
        <v>#N/A</v>
      </c>
      <c r="AC163" t="e">
        <v>#N/A</v>
      </c>
    </row>
    <row r="164" spans="1:29">
      <c r="A164" t="s">
        <v>209</v>
      </c>
      <c r="B164" t="s">
        <v>24</v>
      </c>
      <c r="C164">
        <v>5443219</v>
      </c>
      <c r="D164" t="s">
        <v>210</v>
      </c>
      <c r="E164" t="str">
        <f t="shared" si="2"/>
        <v>Bogense Bygrunde118</v>
      </c>
      <c r="F164">
        <v>1</v>
      </c>
      <c r="G164" t="s">
        <v>3212</v>
      </c>
      <c r="M164">
        <v>1230.9250225919634</v>
      </c>
      <c r="N164">
        <v>349.48171623130651</v>
      </c>
      <c r="O164">
        <v>1580.40673882327</v>
      </c>
      <c r="P164">
        <v>17474.085811565325</v>
      </c>
      <c r="Q164" t="e">
        <v>#N/A</v>
      </c>
      <c r="R164" t="e">
        <v>#N/A</v>
      </c>
      <c r="T164">
        <v>128.38524900218999</v>
      </c>
      <c r="U164">
        <v>0</v>
      </c>
      <c r="V164">
        <v>0</v>
      </c>
      <c r="W164">
        <v>0</v>
      </c>
      <c r="X164">
        <v>0</v>
      </c>
      <c r="Y164">
        <v>0</v>
      </c>
      <c r="AB164" t="e">
        <v>#N/A</v>
      </c>
      <c r="AC164" t="e">
        <v>#N/A</v>
      </c>
    </row>
    <row r="165" spans="1:29">
      <c r="A165" t="s">
        <v>211</v>
      </c>
      <c r="B165" t="s">
        <v>24</v>
      </c>
      <c r="C165">
        <v>5443028</v>
      </c>
      <c r="D165" t="s">
        <v>212</v>
      </c>
      <c r="E165" t="str">
        <f t="shared" si="2"/>
        <v>Bogense Bygrunde39a</v>
      </c>
      <c r="F165">
        <v>1.25</v>
      </c>
      <c r="G165" t="s">
        <v>3212</v>
      </c>
      <c r="H165" t="s">
        <v>3212</v>
      </c>
      <c r="M165">
        <v>1538.6562782399542</v>
      </c>
      <c r="N165">
        <v>436.85214528913315</v>
      </c>
      <c r="O165">
        <v>1975.5084235290874</v>
      </c>
      <c r="P165">
        <v>21842.607264456656</v>
      </c>
      <c r="Q165" t="e">
        <v>#N/A</v>
      </c>
      <c r="R165" t="e">
        <v>#N/A</v>
      </c>
      <c r="T165">
        <v>1978.6275780028</v>
      </c>
      <c r="U165">
        <v>79.068200000000004</v>
      </c>
      <c r="V165">
        <v>4.0266606956719998E-2</v>
      </c>
      <c r="W165">
        <v>1.1102229356766</v>
      </c>
      <c r="X165">
        <v>0.72698433348437996</v>
      </c>
      <c r="Y165">
        <v>1564.46521063041</v>
      </c>
      <c r="AB165" t="e">
        <v>#N/A</v>
      </c>
      <c r="AC165" t="e">
        <v>#N/A</v>
      </c>
    </row>
    <row r="166" spans="1:29">
      <c r="A166" t="s">
        <v>213</v>
      </c>
      <c r="B166" t="s">
        <v>24</v>
      </c>
      <c r="C166">
        <v>5443217</v>
      </c>
      <c r="D166" t="s">
        <v>214</v>
      </c>
      <c r="E166" t="str">
        <f t="shared" si="2"/>
        <v>Bogense Bygrunde116</v>
      </c>
      <c r="F166">
        <v>1</v>
      </c>
      <c r="G166" t="s">
        <v>3212</v>
      </c>
      <c r="M166">
        <v>1230.9250225919634</v>
      </c>
      <c r="N166">
        <v>349.48171623130651</v>
      </c>
      <c r="O166">
        <v>1580.40673882327</v>
      </c>
      <c r="P166">
        <v>17474.085811565325</v>
      </c>
      <c r="Q166" t="e">
        <v>#N/A</v>
      </c>
      <c r="R166" t="e">
        <v>#N/A</v>
      </c>
      <c r="T166">
        <v>425.34657649853</v>
      </c>
      <c r="U166">
        <v>0</v>
      </c>
      <c r="V166">
        <v>0</v>
      </c>
      <c r="W166">
        <v>0</v>
      </c>
      <c r="X166">
        <v>0</v>
      </c>
      <c r="Y166">
        <v>0</v>
      </c>
      <c r="AB166" t="e">
        <v>#N/A</v>
      </c>
      <c r="AC166" t="e">
        <v>#N/A</v>
      </c>
    </row>
    <row r="167" spans="1:29">
      <c r="A167" t="s">
        <v>86</v>
      </c>
      <c r="B167" t="s">
        <v>24</v>
      </c>
      <c r="C167">
        <v>5443351</v>
      </c>
      <c r="D167" t="s">
        <v>87</v>
      </c>
      <c r="E167" t="str">
        <f t="shared" si="2"/>
        <v>Bogense Bygrunde222a</v>
      </c>
      <c r="F167">
        <v>1</v>
      </c>
      <c r="G167" t="s">
        <v>3212</v>
      </c>
      <c r="M167">
        <v>1230.9250225919634</v>
      </c>
      <c r="N167">
        <v>349.48171623130651</v>
      </c>
      <c r="O167">
        <v>1580.40673882327</v>
      </c>
      <c r="P167">
        <v>17474.085811565325</v>
      </c>
      <c r="Q167" t="e">
        <v>#N/A</v>
      </c>
      <c r="R167" t="e">
        <v>#N/A</v>
      </c>
      <c r="T167">
        <v>641.38591749571003</v>
      </c>
      <c r="U167">
        <v>0</v>
      </c>
      <c r="V167">
        <v>0</v>
      </c>
      <c r="W167">
        <v>0</v>
      </c>
      <c r="X167">
        <v>0</v>
      </c>
      <c r="Y167">
        <v>0</v>
      </c>
      <c r="AB167" t="e">
        <v>#N/A</v>
      </c>
      <c r="AC167" t="e">
        <v>#N/A</v>
      </c>
    </row>
    <row r="168" spans="1:29">
      <c r="A168" t="s">
        <v>215</v>
      </c>
      <c r="B168" t="s">
        <v>24</v>
      </c>
      <c r="C168">
        <v>5443030</v>
      </c>
      <c r="D168" t="s">
        <v>216</v>
      </c>
      <c r="E168" t="str">
        <f t="shared" si="2"/>
        <v>Bogense Bygrunde40</v>
      </c>
      <c r="F168">
        <v>1.25</v>
      </c>
      <c r="G168" t="s">
        <v>3212</v>
      </c>
      <c r="H168" t="s">
        <v>3212</v>
      </c>
      <c r="M168">
        <v>1538.6562782399542</v>
      </c>
      <c r="N168">
        <v>436.85214528913315</v>
      </c>
      <c r="O168">
        <v>1975.5084235290874</v>
      </c>
      <c r="P168">
        <v>21842.607264456656</v>
      </c>
      <c r="Q168">
        <v>2.8889999999999998</v>
      </c>
      <c r="R168" t="s">
        <v>3228</v>
      </c>
      <c r="T168">
        <v>627.89610200433003</v>
      </c>
      <c r="U168">
        <v>67.543000000000006</v>
      </c>
      <c r="V168">
        <v>4.2159032076596999E-2</v>
      </c>
      <c r="W168">
        <v>0.83098500967026001</v>
      </c>
      <c r="X168">
        <v>0.39426971475283001</v>
      </c>
      <c r="Y168">
        <v>424.09986417678471</v>
      </c>
      <c r="AB168" t="e">
        <v>#N/A</v>
      </c>
      <c r="AC168" t="e">
        <v>#N/A</v>
      </c>
    </row>
    <row r="169" spans="1:29">
      <c r="A169" t="s">
        <v>217</v>
      </c>
      <c r="B169" t="s">
        <v>24</v>
      </c>
      <c r="C169">
        <v>5443216</v>
      </c>
      <c r="D169" t="s">
        <v>218</v>
      </c>
      <c r="E169" t="str">
        <f t="shared" si="2"/>
        <v>Bogense Bygrunde115</v>
      </c>
      <c r="F169">
        <v>1</v>
      </c>
      <c r="G169" t="s">
        <v>3212</v>
      </c>
      <c r="M169">
        <v>1230.9250225919634</v>
      </c>
      <c r="N169">
        <v>349.48171623130651</v>
      </c>
      <c r="O169">
        <v>1580.40673882327</v>
      </c>
      <c r="P169">
        <v>17474.085811565325</v>
      </c>
      <c r="Q169" t="e">
        <v>#N/A</v>
      </c>
      <c r="R169" t="e">
        <v>#N/A</v>
      </c>
      <c r="T169">
        <v>835.68476700061001</v>
      </c>
      <c r="U169">
        <v>0</v>
      </c>
      <c r="V169">
        <v>0</v>
      </c>
      <c r="W169">
        <v>0</v>
      </c>
      <c r="X169">
        <v>0</v>
      </c>
      <c r="Y169">
        <v>0</v>
      </c>
      <c r="AB169" t="e">
        <v>#N/A</v>
      </c>
      <c r="AC169" t="e">
        <v>#N/A</v>
      </c>
    </row>
    <row r="170" spans="1:29">
      <c r="A170" t="s">
        <v>224</v>
      </c>
      <c r="B170" t="s">
        <v>24</v>
      </c>
      <c r="C170">
        <v>5443036</v>
      </c>
      <c r="D170" t="s">
        <v>222</v>
      </c>
      <c r="E170" t="str">
        <f t="shared" si="2"/>
        <v>Bogense Bygrunde46</v>
      </c>
      <c r="F170">
        <v>1.25</v>
      </c>
      <c r="G170" t="s">
        <v>3212</v>
      </c>
      <c r="H170" t="s">
        <v>3212</v>
      </c>
      <c r="M170">
        <v>1538.6562782399542</v>
      </c>
      <c r="N170">
        <v>436.85214528913315</v>
      </c>
      <c r="O170">
        <v>1975.5084235290874</v>
      </c>
      <c r="P170">
        <v>21842.607264456656</v>
      </c>
      <c r="T170">
        <v>107.52012700003</v>
      </c>
      <c r="U170">
        <v>100</v>
      </c>
      <c r="V170">
        <v>0.10523987561464</v>
      </c>
      <c r="W170">
        <v>0.30751910805701999</v>
      </c>
      <c r="X170">
        <v>0.18347943406931999</v>
      </c>
      <c r="Y170">
        <v>107.52012700005</v>
      </c>
      <c r="AB170" t="e">
        <v>#N/A</v>
      </c>
      <c r="AC170" t="e">
        <v>#N/A</v>
      </c>
    </row>
    <row r="171" spans="1:29">
      <c r="A171" t="s">
        <v>221</v>
      </c>
      <c r="B171" t="s">
        <v>24</v>
      </c>
      <c r="C171">
        <v>9428418</v>
      </c>
      <c r="D171" t="s">
        <v>222</v>
      </c>
      <c r="E171" t="str">
        <f t="shared" si="2"/>
        <v>Bogense Bygrunde42a</v>
      </c>
      <c r="F171">
        <v>2.25</v>
      </c>
      <c r="G171" t="s">
        <v>3212</v>
      </c>
      <c r="H171" t="s">
        <v>3212</v>
      </c>
      <c r="I171" t="s">
        <v>3212</v>
      </c>
      <c r="M171">
        <v>2769.5813008319178</v>
      </c>
      <c r="N171">
        <v>786.33386152043965</v>
      </c>
      <c r="O171">
        <v>3555.9151623523576</v>
      </c>
      <c r="P171">
        <v>39316.693076021984</v>
      </c>
      <c r="Q171">
        <v>2.181</v>
      </c>
      <c r="R171" t="s">
        <v>3228</v>
      </c>
      <c r="T171">
        <v>508.96444699556997</v>
      </c>
      <c r="U171">
        <v>98.700500000000005</v>
      </c>
      <c r="V171">
        <v>7.6222687959671007E-2</v>
      </c>
      <c r="W171">
        <v>0.68348097801207996</v>
      </c>
      <c r="X171">
        <v>0.36736356765032002</v>
      </c>
      <c r="Y171">
        <v>502.35045400686255</v>
      </c>
      <c r="AB171" t="e">
        <v>#N/A</v>
      </c>
      <c r="AC171" t="e">
        <v>#N/A</v>
      </c>
    </row>
    <row r="172" spans="1:29">
      <c r="A172" t="s">
        <v>219</v>
      </c>
      <c r="B172" t="s">
        <v>24</v>
      </c>
      <c r="C172">
        <v>5443214</v>
      </c>
      <c r="D172" t="s">
        <v>220</v>
      </c>
      <c r="E172" t="str">
        <f t="shared" si="2"/>
        <v>Bogense Bygrunde114a</v>
      </c>
      <c r="F172">
        <v>1</v>
      </c>
      <c r="G172" t="s">
        <v>3212</v>
      </c>
      <c r="M172">
        <v>1230.9250225919634</v>
      </c>
      <c r="N172">
        <v>349.48171623130651</v>
      </c>
      <c r="O172">
        <v>1580.40673882327</v>
      </c>
      <c r="P172">
        <v>17474.085811565325</v>
      </c>
      <c r="Q172" t="e">
        <v>#N/A</v>
      </c>
      <c r="R172" t="e">
        <v>#N/A</v>
      </c>
      <c r="T172">
        <v>798.13075999889998</v>
      </c>
      <c r="U172">
        <v>0</v>
      </c>
      <c r="V172">
        <v>0</v>
      </c>
      <c r="W172">
        <v>0</v>
      </c>
      <c r="X172">
        <v>0</v>
      </c>
      <c r="Y172">
        <v>0</v>
      </c>
      <c r="AB172" t="e">
        <v>#N/A</v>
      </c>
      <c r="AC172" t="e">
        <v>#N/A</v>
      </c>
    </row>
    <row r="173" spans="1:29">
      <c r="A173" t="s">
        <v>99</v>
      </c>
      <c r="B173" t="s">
        <v>24</v>
      </c>
      <c r="C173">
        <v>5443213</v>
      </c>
      <c r="D173" t="s">
        <v>225</v>
      </c>
      <c r="E173" t="str">
        <f t="shared" si="2"/>
        <v>Bogense Bygrunde113</v>
      </c>
      <c r="F173">
        <v>1</v>
      </c>
      <c r="G173" t="s">
        <v>3212</v>
      </c>
      <c r="M173">
        <v>1230.9250225919634</v>
      </c>
      <c r="N173">
        <v>349.48171623130651</v>
      </c>
      <c r="O173">
        <v>1580.40673882327</v>
      </c>
      <c r="P173">
        <v>17474.085811565325</v>
      </c>
      <c r="Q173" t="e">
        <v>#N/A</v>
      </c>
      <c r="R173" t="e">
        <v>#N/A</v>
      </c>
      <c r="T173">
        <v>417.44353399558997</v>
      </c>
      <c r="U173">
        <v>0</v>
      </c>
      <c r="V173">
        <v>0</v>
      </c>
      <c r="W173">
        <v>0</v>
      </c>
      <c r="X173">
        <v>0</v>
      </c>
      <c r="Y173">
        <v>0</v>
      </c>
      <c r="AB173" t="e">
        <v>#N/A</v>
      </c>
      <c r="AC173" t="e">
        <v>#N/A</v>
      </c>
    </row>
    <row r="174" spans="1:29">
      <c r="A174" t="s">
        <v>226</v>
      </c>
      <c r="B174" t="s">
        <v>24</v>
      </c>
      <c r="C174">
        <v>5443212</v>
      </c>
      <c r="D174" t="s">
        <v>227</v>
      </c>
      <c r="E174" t="str">
        <f t="shared" si="2"/>
        <v>Bogense Bygrunde112</v>
      </c>
      <c r="F174">
        <v>1</v>
      </c>
      <c r="G174" t="s">
        <v>3212</v>
      </c>
      <c r="M174">
        <v>1230.9250225919634</v>
      </c>
      <c r="N174">
        <v>349.48171623130651</v>
      </c>
      <c r="O174">
        <v>1580.40673882327</v>
      </c>
      <c r="P174">
        <v>17474.085811565325</v>
      </c>
      <c r="Q174" t="e">
        <v>#N/A</v>
      </c>
      <c r="R174" t="e">
        <v>#N/A</v>
      </c>
      <c r="T174">
        <v>810.50433500322004</v>
      </c>
      <c r="U174">
        <v>0</v>
      </c>
      <c r="V174">
        <v>0</v>
      </c>
      <c r="W174">
        <v>0</v>
      </c>
      <c r="X174">
        <v>0</v>
      </c>
      <c r="Y174">
        <v>0</v>
      </c>
      <c r="AB174" t="e">
        <v>#N/A</v>
      </c>
      <c r="AC174" t="e">
        <v>#N/A</v>
      </c>
    </row>
    <row r="175" spans="1:29">
      <c r="A175" t="s">
        <v>231</v>
      </c>
      <c r="B175" t="s">
        <v>24</v>
      </c>
      <c r="C175">
        <v>5443038</v>
      </c>
      <c r="D175" t="s">
        <v>229</v>
      </c>
      <c r="E175" t="str">
        <f t="shared" si="2"/>
        <v>Bogense Bygrunde48</v>
      </c>
      <c r="F175">
        <v>1.25</v>
      </c>
      <c r="G175" t="s">
        <v>3212</v>
      </c>
      <c r="H175" t="s">
        <v>3212</v>
      </c>
      <c r="M175">
        <v>1538.6562782399542</v>
      </c>
      <c r="N175">
        <v>436.85214528913315</v>
      </c>
      <c r="O175">
        <v>1975.5084235290874</v>
      </c>
      <c r="P175">
        <v>21842.607264456656</v>
      </c>
      <c r="T175">
        <v>175.74392300069999</v>
      </c>
      <c r="U175">
        <v>100</v>
      </c>
      <c r="V175">
        <v>0.26115471124648998</v>
      </c>
      <c r="W175">
        <v>0.54932904243469005</v>
      </c>
      <c r="X175">
        <v>0.38215277322701002</v>
      </c>
      <c r="Y175">
        <v>175.74392300116</v>
      </c>
      <c r="AB175" t="e">
        <v>#N/A</v>
      </c>
      <c r="AC175" t="e">
        <v>#N/A</v>
      </c>
    </row>
    <row r="176" spans="1:29">
      <c r="A176" t="s">
        <v>228</v>
      </c>
      <c r="B176" t="s">
        <v>24</v>
      </c>
      <c r="C176">
        <v>5443034</v>
      </c>
      <c r="D176" t="s">
        <v>229</v>
      </c>
      <c r="E176" t="str">
        <f t="shared" si="2"/>
        <v>Bogense Bygrunde44</v>
      </c>
      <c r="F176">
        <v>1</v>
      </c>
      <c r="G176" t="s">
        <v>3212</v>
      </c>
      <c r="H176" t="s">
        <v>3213</v>
      </c>
      <c r="M176">
        <v>1230.9250225919634</v>
      </c>
      <c r="N176">
        <v>349.48171623130651</v>
      </c>
      <c r="O176">
        <v>1580.40673882327</v>
      </c>
      <c r="P176">
        <v>17474.085811565325</v>
      </c>
      <c r="Q176">
        <v>2.33</v>
      </c>
      <c r="R176" t="s">
        <v>3228</v>
      </c>
      <c r="T176">
        <v>65.898584494554001</v>
      </c>
      <c r="U176">
        <v>100</v>
      </c>
      <c r="V176">
        <v>0.13972407579422</v>
      </c>
      <c r="W176">
        <v>0.19386845827103</v>
      </c>
      <c r="X176">
        <v>0.16816483232481999</v>
      </c>
      <c r="Y176">
        <v>65.898584494554001</v>
      </c>
      <c r="AB176" t="e">
        <v>#N/A</v>
      </c>
      <c r="AC176" t="e">
        <v>#N/A</v>
      </c>
    </row>
    <row r="177" spans="1:29">
      <c r="A177" t="s">
        <v>232</v>
      </c>
      <c r="B177" t="s">
        <v>24</v>
      </c>
      <c r="C177">
        <v>5443202</v>
      </c>
      <c r="D177" t="s">
        <v>233</v>
      </c>
      <c r="E177" t="str">
        <f t="shared" si="2"/>
        <v>Bogense Bygrunde108a</v>
      </c>
      <c r="F177">
        <v>1</v>
      </c>
      <c r="G177" t="s">
        <v>3212</v>
      </c>
      <c r="M177">
        <v>1230.9250225919634</v>
      </c>
      <c r="N177">
        <v>349.48171623130651</v>
      </c>
      <c r="O177">
        <v>1580.40673882327</v>
      </c>
      <c r="P177">
        <v>17474.085811565325</v>
      </c>
      <c r="T177">
        <v>146.20067450021</v>
      </c>
      <c r="U177">
        <v>0</v>
      </c>
      <c r="V177">
        <v>0</v>
      </c>
      <c r="W177">
        <v>0</v>
      </c>
      <c r="X177">
        <v>0</v>
      </c>
      <c r="Y177">
        <v>0</v>
      </c>
      <c r="AB177" t="e">
        <v>#N/A</v>
      </c>
      <c r="AC177" t="e">
        <v>#N/A</v>
      </c>
    </row>
    <row r="178" spans="1:29">
      <c r="A178" t="s">
        <v>234</v>
      </c>
      <c r="B178" t="s">
        <v>24</v>
      </c>
      <c r="C178">
        <v>5443211</v>
      </c>
      <c r="D178" t="s">
        <v>233</v>
      </c>
      <c r="E178" t="str">
        <f t="shared" si="2"/>
        <v>Bogense Bygrunde111</v>
      </c>
      <c r="F178">
        <v>1</v>
      </c>
      <c r="G178" t="s">
        <v>3212</v>
      </c>
      <c r="M178">
        <v>1230.9250225919634</v>
      </c>
      <c r="N178">
        <v>349.48171623130651</v>
      </c>
      <c r="O178">
        <v>1580.40673882327</v>
      </c>
      <c r="P178">
        <v>17474.085811565325</v>
      </c>
      <c r="Q178" t="e">
        <v>#N/A</v>
      </c>
      <c r="R178" t="e">
        <v>#N/A</v>
      </c>
      <c r="T178">
        <v>367.65726850132</v>
      </c>
      <c r="U178">
        <v>0</v>
      </c>
      <c r="V178">
        <v>0</v>
      </c>
      <c r="W178">
        <v>0</v>
      </c>
      <c r="X178">
        <v>0</v>
      </c>
      <c r="Y178">
        <v>0</v>
      </c>
      <c r="AB178" t="e">
        <v>#N/A</v>
      </c>
      <c r="AC178" t="e">
        <v>#N/A</v>
      </c>
    </row>
    <row r="179" spans="1:29">
      <c r="A179" t="s">
        <v>88</v>
      </c>
      <c r="B179" t="s">
        <v>24</v>
      </c>
      <c r="C179">
        <v>5442957</v>
      </c>
      <c r="D179" t="s">
        <v>89</v>
      </c>
      <c r="E179" t="str">
        <f t="shared" si="2"/>
        <v>Bogense Bygrunde6b</v>
      </c>
      <c r="F179">
        <v>1</v>
      </c>
      <c r="G179" t="s">
        <v>3212</v>
      </c>
      <c r="M179">
        <v>1230.9250225919634</v>
      </c>
      <c r="N179">
        <v>349.48171623130651</v>
      </c>
      <c r="O179">
        <v>1580.40673882327</v>
      </c>
      <c r="P179">
        <v>17474.085811565325</v>
      </c>
      <c r="Q179" t="e">
        <v>#N/A</v>
      </c>
      <c r="R179" t="e">
        <v>#N/A</v>
      </c>
      <c r="T179">
        <v>241.96105000121</v>
      </c>
      <c r="U179">
        <v>27.3521</v>
      </c>
      <c r="V179">
        <v>0.21594676375388999</v>
      </c>
      <c r="W179">
        <v>0.48750978708267001</v>
      </c>
      <c r="X179">
        <v>0.40863926984645998</v>
      </c>
      <c r="Y179">
        <v>66.181428357380966</v>
      </c>
      <c r="AB179" t="e">
        <v>#N/A</v>
      </c>
      <c r="AC179" t="e">
        <v>#N/A</v>
      </c>
    </row>
    <row r="180" spans="1:29">
      <c r="A180" t="s">
        <v>235</v>
      </c>
      <c r="B180" t="s">
        <v>24</v>
      </c>
      <c r="C180">
        <v>5443041</v>
      </c>
      <c r="D180" t="s">
        <v>236</v>
      </c>
      <c r="E180" t="str">
        <f t="shared" si="2"/>
        <v>Bogense Bygrunde49c</v>
      </c>
      <c r="F180">
        <v>1.25</v>
      </c>
      <c r="G180" t="s">
        <v>3212</v>
      </c>
      <c r="H180" t="s">
        <v>3212</v>
      </c>
      <c r="M180">
        <v>1538.6562782399542</v>
      </c>
      <c r="N180">
        <v>436.85214528913315</v>
      </c>
      <c r="O180">
        <v>1975.5084235290874</v>
      </c>
      <c r="P180">
        <v>21842.607264456656</v>
      </c>
      <c r="Q180">
        <v>2.3580000000000001</v>
      </c>
      <c r="R180" t="s">
        <v>3228</v>
      </c>
      <c r="T180">
        <v>459.90874799186997</v>
      </c>
      <c r="U180">
        <v>100</v>
      </c>
      <c r="V180">
        <v>0.1709490865469</v>
      </c>
      <c r="W180">
        <v>0.29574403166771002</v>
      </c>
      <c r="X180">
        <v>0.21644291128606</v>
      </c>
      <c r="Y180">
        <v>459.90874799186997</v>
      </c>
      <c r="AB180" t="e">
        <v>#N/A</v>
      </c>
      <c r="AC180" t="e">
        <v>#N/A</v>
      </c>
    </row>
    <row r="181" spans="1:29">
      <c r="A181" t="s">
        <v>237</v>
      </c>
      <c r="B181" t="s">
        <v>24</v>
      </c>
      <c r="C181">
        <v>5443210</v>
      </c>
      <c r="D181" t="s">
        <v>238</v>
      </c>
      <c r="E181" t="str">
        <f t="shared" si="2"/>
        <v>Bogense Bygrunde110</v>
      </c>
      <c r="F181">
        <v>1</v>
      </c>
      <c r="G181" t="s">
        <v>3212</v>
      </c>
      <c r="M181">
        <v>1230.9250225919634</v>
      </c>
      <c r="N181">
        <v>349.48171623130651</v>
      </c>
      <c r="O181">
        <v>1580.40673882327</v>
      </c>
      <c r="P181">
        <v>17474.085811565325</v>
      </c>
      <c r="Q181" t="e">
        <v>#N/A</v>
      </c>
      <c r="R181" t="e">
        <v>#N/A</v>
      </c>
      <c r="T181">
        <v>145.58065149578999</v>
      </c>
      <c r="U181">
        <v>0</v>
      </c>
      <c r="V181">
        <v>0</v>
      </c>
      <c r="W181">
        <v>0</v>
      </c>
      <c r="X181">
        <v>0</v>
      </c>
      <c r="Y181">
        <v>0</v>
      </c>
      <c r="AB181" t="e">
        <v>#N/A</v>
      </c>
      <c r="AC181" t="e">
        <v>#N/A</v>
      </c>
    </row>
    <row r="182" spans="1:29">
      <c r="A182" t="s">
        <v>240</v>
      </c>
      <c r="B182" t="s">
        <v>24</v>
      </c>
      <c r="C182">
        <v>5443039</v>
      </c>
      <c r="D182" t="s">
        <v>241</v>
      </c>
      <c r="E182" t="str">
        <f t="shared" si="2"/>
        <v>Bogense Bygrunde49a</v>
      </c>
      <c r="F182">
        <v>2.25</v>
      </c>
      <c r="G182" t="s">
        <v>3212</v>
      </c>
      <c r="H182" t="s">
        <v>3212</v>
      </c>
      <c r="I182" t="s">
        <v>3212</v>
      </c>
      <c r="M182">
        <v>2769.5813008319178</v>
      </c>
      <c r="N182">
        <v>786.33386152043965</v>
      </c>
      <c r="O182">
        <v>3555.9151623523576</v>
      </c>
      <c r="P182">
        <v>39316.693076021984</v>
      </c>
      <c r="Q182">
        <v>2.0699999999999998</v>
      </c>
      <c r="R182" t="s">
        <v>3228</v>
      </c>
      <c r="T182">
        <v>360.99602300207999</v>
      </c>
      <c r="U182">
        <v>100</v>
      </c>
      <c r="V182">
        <v>0.18367040157317999</v>
      </c>
      <c r="W182">
        <v>0.38258531689643999</v>
      </c>
      <c r="X182">
        <v>0.28493533742428001</v>
      </c>
      <c r="Y182">
        <v>360.99602300207999</v>
      </c>
      <c r="AB182" t="e">
        <v>#N/A</v>
      </c>
      <c r="AC182" t="e">
        <v>#N/A</v>
      </c>
    </row>
    <row r="183" spans="1:29">
      <c r="A183" t="s">
        <v>243</v>
      </c>
      <c r="B183" t="s">
        <v>24</v>
      </c>
      <c r="C183">
        <v>5443209</v>
      </c>
      <c r="D183" t="s">
        <v>242</v>
      </c>
      <c r="E183" t="str">
        <f t="shared" si="2"/>
        <v>Bogense Bygrunde109b</v>
      </c>
      <c r="F183">
        <v>1</v>
      </c>
      <c r="G183" t="s">
        <v>3212</v>
      </c>
      <c r="M183">
        <v>1230.9250225919634</v>
      </c>
      <c r="N183">
        <v>349.48171623130651</v>
      </c>
      <c r="O183">
        <v>1580.40673882327</v>
      </c>
      <c r="P183">
        <v>17474.085811565325</v>
      </c>
      <c r="Q183" t="e">
        <v>#N/A</v>
      </c>
      <c r="R183" t="e">
        <v>#N/A</v>
      </c>
      <c r="T183">
        <v>83.546262501675997</v>
      </c>
      <c r="U183">
        <v>0</v>
      </c>
      <c r="V183">
        <v>0</v>
      </c>
      <c r="W183">
        <v>0</v>
      </c>
      <c r="X183">
        <v>0</v>
      </c>
      <c r="Y183">
        <v>0</v>
      </c>
      <c r="AB183" t="e">
        <v>#N/A</v>
      </c>
      <c r="AC183" t="e">
        <v>#N/A</v>
      </c>
    </row>
    <row r="184" spans="1:29">
      <c r="A184" t="s">
        <v>244</v>
      </c>
      <c r="B184" t="s">
        <v>24</v>
      </c>
      <c r="C184">
        <v>5443042</v>
      </c>
      <c r="D184" t="s">
        <v>245</v>
      </c>
      <c r="E184" t="str">
        <f t="shared" si="2"/>
        <v>Bogense Bygrunde49d</v>
      </c>
      <c r="F184">
        <v>2.25</v>
      </c>
      <c r="G184" t="s">
        <v>3212</v>
      </c>
      <c r="H184" t="s">
        <v>3212</v>
      </c>
      <c r="I184" t="s">
        <v>3212</v>
      </c>
      <c r="M184">
        <v>2769.5813008319178</v>
      </c>
      <c r="N184">
        <v>786.33386152043965</v>
      </c>
      <c r="O184">
        <v>3555.9151623523576</v>
      </c>
      <c r="P184">
        <v>39316.693076021984</v>
      </c>
      <c r="Q184">
        <v>1.9930000000000001</v>
      </c>
      <c r="R184" t="s">
        <v>3228</v>
      </c>
      <c r="T184">
        <v>1083.0871830034</v>
      </c>
      <c r="U184">
        <v>100</v>
      </c>
      <c r="V184">
        <v>0.27860707044601002</v>
      </c>
      <c r="W184">
        <v>1.1496484279632999</v>
      </c>
      <c r="X184">
        <v>0.74182839919929999</v>
      </c>
      <c r="Y184">
        <v>1083.0871830034</v>
      </c>
      <c r="AB184" t="e">
        <v>#N/A</v>
      </c>
      <c r="AC184" t="e">
        <v>#N/A</v>
      </c>
    </row>
    <row r="185" spans="1:29">
      <c r="A185" t="s">
        <v>246</v>
      </c>
      <c r="B185" t="s">
        <v>24</v>
      </c>
      <c r="C185">
        <v>5443208</v>
      </c>
      <c r="D185" t="s">
        <v>247</v>
      </c>
      <c r="E185" t="str">
        <f t="shared" si="2"/>
        <v>Bogense Bygrunde109a</v>
      </c>
      <c r="F185">
        <v>1</v>
      </c>
      <c r="G185" t="s">
        <v>3212</v>
      </c>
      <c r="M185">
        <v>1230.9250225919634</v>
      </c>
      <c r="N185">
        <v>349.48171623130651</v>
      </c>
      <c r="O185">
        <v>1580.40673882327</v>
      </c>
      <c r="P185">
        <v>17474.085811565325</v>
      </c>
      <c r="Q185" t="e">
        <v>#N/A</v>
      </c>
      <c r="R185" t="e">
        <v>#N/A</v>
      </c>
      <c r="T185">
        <v>181.51147000097001</v>
      </c>
      <c r="U185">
        <v>0</v>
      </c>
      <c r="V185">
        <v>0</v>
      </c>
      <c r="W185">
        <v>0</v>
      </c>
      <c r="X185">
        <v>0</v>
      </c>
      <c r="Y185">
        <v>0</v>
      </c>
      <c r="AB185" t="e">
        <v>#N/A</v>
      </c>
      <c r="AC185" t="e">
        <v>#N/A</v>
      </c>
    </row>
    <row r="186" spans="1:29">
      <c r="A186" t="s">
        <v>250</v>
      </c>
      <c r="B186" t="s">
        <v>24</v>
      </c>
      <c r="C186">
        <v>5443043</v>
      </c>
      <c r="D186" t="s">
        <v>249</v>
      </c>
      <c r="E186" t="str">
        <f t="shared" si="2"/>
        <v>Bogense Bygrunde49e</v>
      </c>
      <c r="F186">
        <v>1.25</v>
      </c>
      <c r="G186" t="s">
        <v>3212</v>
      </c>
      <c r="H186" t="s">
        <v>3212</v>
      </c>
      <c r="J186">
        <v>2.29</v>
      </c>
      <c r="M186">
        <v>1538.6562782399542</v>
      </c>
      <c r="N186">
        <v>436.85214528913315</v>
      </c>
      <c r="O186">
        <v>1975.5084235290874</v>
      </c>
      <c r="P186">
        <v>21842.607264456656</v>
      </c>
      <c r="T186">
        <v>390.79995449682002</v>
      </c>
      <c r="U186">
        <v>100</v>
      </c>
      <c r="V186">
        <v>0.26819872856139998</v>
      </c>
      <c r="W186">
        <v>0.75139802694321001</v>
      </c>
      <c r="X186">
        <v>0.48448660948293998</v>
      </c>
      <c r="Y186">
        <v>390.79995449547999</v>
      </c>
      <c r="AB186">
        <v>2.2850000000000001</v>
      </c>
      <c r="AC186">
        <v>0</v>
      </c>
    </row>
    <row r="187" spans="1:29">
      <c r="A187" t="s">
        <v>251</v>
      </c>
      <c r="B187" t="s">
        <v>24</v>
      </c>
      <c r="C187">
        <v>5443045</v>
      </c>
      <c r="D187" t="s">
        <v>249</v>
      </c>
      <c r="E187" t="str">
        <f t="shared" si="2"/>
        <v>Bogense Bygrunde50a</v>
      </c>
      <c r="F187">
        <v>2.25</v>
      </c>
      <c r="G187" t="s">
        <v>3212</v>
      </c>
      <c r="H187" t="s">
        <v>3212</v>
      </c>
      <c r="I187" t="s">
        <v>3212</v>
      </c>
      <c r="M187">
        <v>2769.5813008319178</v>
      </c>
      <c r="N187">
        <v>786.33386152043965</v>
      </c>
      <c r="O187">
        <v>3555.9151623523576</v>
      </c>
      <c r="P187">
        <v>39316.693076021984</v>
      </c>
      <c r="Q187">
        <v>2.1030000000000002</v>
      </c>
      <c r="R187" t="s">
        <v>3228</v>
      </c>
      <c r="T187">
        <v>138.40603400884001</v>
      </c>
      <c r="U187">
        <v>100</v>
      </c>
      <c r="V187">
        <v>0.2653600871563</v>
      </c>
      <c r="W187">
        <v>0.57792568206786998</v>
      </c>
      <c r="X187">
        <v>0.34640416838753002</v>
      </c>
      <c r="Y187">
        <v>138.40603400884001</v>
      </c>
      <c r="AB187" t="e">
        <v>#N/A</v>
      </c>
      <c r="AC187" t="e">
        <v>#N/A</v>
      </c>
    </row>
    <row r="188" spans="1:29">
      <c r="A188" t="s">
        <v>252</v>
      </c>
      <c r="B188" t="s">
        <v>24</v>
      </c>
      <c r="C188">
        <v>5443168</v>
      </c>
      <c r="D188" t="s">
        <v>253</v>
      </c>
      <c r="E188" t="str">
        <f t="shared" si="2"/>
        <v>Bogense Bygrunde86a</v>
      </c>
      <c r="F188">
        <v>1</v>
      </c>
      <c r="G188" t="s">
        <v>3212</v>
      </c>
      <c r="M188">
        <v>1230.9250225919634</v>
      </c>
      <c r="N188">
        <v>349.48171623130651</v>
      </c>
      <c r="O188">
        <v>1580.40673882327</v>
      </c>
      <c r="P188">
        <v>17474.085811565325</v>
      </c>
      <c r="Q188" t="s">
        <v>3213</v>
      </c>
      <c r="R188" t="s">
        <v>3228</v>
      </c>
      <c r="T188">
        <v>973.28075750025005</v>
      </c>
      <c r="U188">
        <v>21.225200000000001</v>
      </c>
      <c r="V188">
        <v>3.7217698991299002E-2</v>
      </c>
      <c r="W188">
        <v>0.18020094931125999</v>
      </c>
      <c r="X188">
        <v>0.11036943476046</v>
      </c>
      <c r="Y188">
        <v>206.58078734094306</v>
      </c>
      <c r="AB188" t="e">
        <v>#N/A</v>
      </c>
      <c r="AC188" t="e">
        <v>#N/A</v>
      </c>
    </row>
    <row r="189" spans="1:29">
      <c r="A189" t="s">
        <v>254</v>
      </c>
      <c r="B189" t="s">
        <v>24</v>
      </c>
      <c r="C189">
        <v>5443044</v>
      </c>
      <c r="D189" t="s">
        <v>255</v>
      </c>
      <c r="E189" t="str">
        <f t="shared" si="2"/>
        <v>Bogense Bygrunde49f</v>
      </c>
      <c r="F189">
        <v>1.25</v>
      </c>
      <c r="G189" t="s">
        <v>3212</v>
      </c>
      <c r="H189" t="s">
        <v>3212</v>
      </c>
      <c r="M189">
        <v>1538.6562782399542</v>
      </c>
      <c r="N189">
        <v>436.85214528913315</v>
      </c>
      <c r="O189">
        <v>1975.5084235290874</v>
      </c>
      <c r="P189">
        <v>21842.607264456656</v>
      </c>
      <c r="T189">
        <v>204.02695349826999</v>
      </c>
      <c r="U189">
        <v>100</v>
      </c>
      <c r="V189">
        <v>0.57613837718964001</v>
      </c>
      <c r="W189">
        <v>0.86462813615798995</v>
      </c>
      <c r="X189">
        <v>0.74214902805954996</v>
      </c>
      <c r="Y189">
        <v>204.02695349788999</v>
      </c>
      <c r="AB189" t="e">
        <v>#N/A</v>
      </c>
      <c r="AC189" t="e">
        <v>#N/A</v>
      </c>
    </row>
    <row r="190" spans="1:29">
      <c r="A190" t="s">
        <v>256</v>
      </c>
      <c r="B190" t="s">
        <v>24</v>
      </c>
      <c r="C190">
        <v>5443046</v>
      </c>
      <c r="D190" t="s">
        <v>255</v>
      </c>
      <c r="E190" t="str">
        <f t="shared" si="2"/>
        <v>Bogense Bygrunde50b</v>
      </c>
      <c r="F190">
        <v>2.25</v>
      </c>
      <c r="G190" t="s">
        <v>3212</v>
      </c>
      <c r="H190" t="s">
        <v>3212</v>
      </c>
      <c r="I190" t="s">
        <v>3212</v>
      </c>
      <c r="M190">
        <v>2769.5813008319178</v>
      </c>
      <c r="N190">
        <v>786.33386152043965</v>
      </c>
      <c r="O190">
        <v>3555.9151623523576</v>
      </c>
      <c r="P190">
        <v>39316.693076021984</v>
      </c>
      <c r="Q190">
        <v>2.2490000000000001</v>
      </c>
      <c r="R190" t="s">
        <v>3228</v>
      </c>
      <c r="T190">
        <v>382.21241550539003</v>
      </c>
      <c r="U190">
        <v>100</v>
      </c>
      <c r="V190">
        <v>0.24717177450656999</v>
      </c>
      <c r="W190">
        <v>0.71470600366591996</v>
      </c>
      <c r="X190">
        <v>0.37645192879896999</v>
      </c>
      <c r="Y190">
        <v>382.21241550539003</v>
      </c>
      <c r="AB190" t="e">
        <v>#N/A</v>
      </c>
      <c r="AC190" t="e">
        <v>#N/A</v>
      </c>
    </row>
    <row r="191" spans="1:29">
      <c r="A191" t="s">
        <v>257</v>
      </c>
      <c r="B191" t="s">
        <v>24</v>
      </c>
      <c r="C191">
        <v>5443166</v>
      </c>
      <c r="D191" t="s">
        <v>258</v>
      </c>
      <c r="E191" t="str">
        <f t="shared" si="2"/>
        <v>Bogense Bygrunde85a</v>
      </c>
      <c r="F191">
        <v>1.25</v>
      </c>
      <c r="G191" t="s">
        <v>3212</v>
      </c>
      <c r="H191" t="s">
        <v>3212</v>
      </c>
      <c r="M191">
        <v>1538.6562782399542</v>
      </c>
      <c r="N191">
        <v>436.85214528913315</v>
      </c>
      <c r="O191">
        <v>1975.5084235290874</v>
      </c>
      <c r="P191">
        <v>21842.607264456656</v>
      </c>
      <c r="Q191">
        <v>2.294</v>
      </c>
      <c r="R191" t="s">
        <v>3228</v>
      </c>
      <c r="T191">
        <v>361.58693850032</v>
      </c>
      <c r="U191">
        <v>100</v>
      </c>
      <c r="V191">
        <v>0.19555062055587999</v>
      </c>
      <c r="W191">
        <v>0.41360008716583002</v>
      </c>
      <c r="X191">
        <v>0.29108831298847998</v>
      </c>
      <c r="Y191">
        <v>361.58693850032</v>
      </c>
      <c r="AB191" t="e">
        <v>#N/A</v>
      </c>
      <c r="AC191" t="e">
        <v>#N/A</v>
      </c>
    </row>
    <row r="192" spans="1:29">
      <c r="A192" t="s">
        <v>92</v>
      </c>
      <c r="B192" t="s">
        <v>24</v>
      </c>
      <c r="C192">
        <v>5443353</v>
      </c>
      <c r="D192" t="s">
        <v>93</v>
      </c>
      <c r="E192" t="str">
        <f t="shared" si="2"/>
        <v>Bogense Bygrunde223</v>
      </c>
      <c r="F192">
        <v>1</v>
      </c>
      <c r="G192" t="s">
        <v>3212</v>
      </c>
      <c r="M192">
        <v>1230.9250225919634</v>
      </c>
      <c r="N192">
        <v>349.48171623130651</v>
      </c>
      <c r="O192">
        <v>1580.40673882327</v>
      </c>
      <c r="P192">
        <v>17474.085811565325</v>
      </c>
      <c r="Q192" t="e">
        <v>#N/A</v>
      </c>
      <c r="R192" t="e">
        <v>#N/A</v>
      </c>
      <c r="T192">
        <v>88.217912500183004</v>
      </c>
      <c r="U192">
        <v>0</v>
      </c>
      <c r="V192">
        <v>0</v>
      </c>
      <c r="W192">
        <v>0</v>
      </c>
      <c r="X192">
        <v>0</v>
      </c>
      <c r="Y192">
        <v>0</v>
      </c>
      <c r="AB192" t="e">
        <v>#N/A</v>
      </c>
      <c r="AC192" t="e">
        <v>#N/A</v>
      </c>
    </row>
    <row r="193" spans="1:29">
      <c r="A193" t="s">
        <v>259</v>
      </c>
      <c r="B193" t="s">
        <v>24</v>
      </c>
      <c r="C193">
        <v>5443047</v>
      </c>
      <c r="D193" t="s">
        <v>260</v>
      </c>
      <c r="E193" t="str">
        <f t="shared" si="2"/>
        <v>Bogense Bygrunde51</v>
      </c>
      <c r="F193">
        <v>2.25</v>
      </c>
      <c r="G193" t="s">
        <v>3212</v>
      </c>
      <c r="H193" t="s">
        <v>3212</v>
      </c>
      <c r="I193" t="s">
        <v>3212</v>
      </c>
      <c r="M193">
        <v>2769.5813008319178</v>
      </c>
      <c r="N193">
        <v>786.33386152043965</v>
      </c>
      <c r="O193">
        <v>3555.9151623523576</v>
      </c>
      <c r="P193">
        <v>39316.693076021984</v>
      </c>
      <c r="Q193">
        <v>2.181</v>
      </c>
      <c r="R193" t="s">
        <v>3228</v>
      </c>
      <c r="T193">
        <v>2024.4855240228001</v>
      </c>
      <c r="U193">
        <v>100</v>
      </c>
      <c r="V193">
        <v>0.25347986817360002</v>
      </c>
      <c r="W193">
        <v>1.2725509405136</v>
      </c>
      <c r="X193">
        <v>0.80040801649614002</v>
      </c>
      <c r="Y193">
        <v>2024.4855240228001</v>
      </c>
      <c r="AB193" t="e">
        <v>#N/A</v>
      </c>
      <c r="AC193" t="e">
        <v>#N/A</v>
      </c>
    </row>
    <row r="194" spans="1:29">
      <c r="A194" t="s">
        <v>261</v>
      </c>
      <c r="B194" t="s">
        <v>24</v>
      </c>
      <c r="C194">
        <v>5443165</v>
      </c>
      <c r="D194" t="s">
        <v>262</v>
      </c>
      <c r="E194" t="str">
        <f t="shared" ref="E194:E257" si="3">CONCATENATE(B194,A194)</f>
        <v>Bogense Bygrunde84</v>
      </c>
      <c r="F194">
        <v>1.55</v>
      </c>
      <c r="G194" t="s">
        <v>3212</v>
      </c>
      <c r="H194" t="s">
        <v>3212</v>
      </c>
      <c r="J194" t="s">
        <v>3212</v>
      </c>
      <c r="M194">
        <v>1907.9337850175434</v>
      </c>
      <c r="N194">
        <v>541.69666015852511</v>
      </c>
      <c r="O194">
        <v>2449.6304451760684</v>
      </c>
      <c r="P194">
        <v>27084.833007926252</v>
      </c>
      <c r="Q194">
        <v>2.343</v>
      </c>
      <c r="R194">
        <v>1.881</v>
      </c>
      <c r="T194">
        <v>102.80758500181</v>
      </c>
      <c r="U194">
        <v>100</v>
      </c>
      <c r="V194">
        <v>0.29027703404427002</v>
      </c>
      <c r="W194">
        <v>0.38679072260857</v>
      </c>
      <c r="X194">
        <v>0.33689639866352</v>
      </c>
      <c r="Y194">
        <v>102.80758500181</v>
      </c>
      <c r="AB194" t="e">
        <v>#N/A</v>
      </c>
      <c r="AC194" t="e">
        <v>#N/A</v>
      </c>
    </row>
    <row r="195" spans="1:29">
      <c r="A195" t="s">
        <v>264</v>
      </c>
      <c r="B195" t="s">
        <v>24</v>
      </c>
      <c r="C195">
        <v>5443048</v>
      </c>
      <c r="D195" t="s">
        <v>265</v>
      </c>
      <c r="E195" t="str">
        <f t="shared" si="3"/>
        <v>Bogense Bygrunde52</v>
      </c>
      <c r="F195">
        <v>1.25</v>
      </c>
      <c r="G195" t="s">
        <v>3212</v>
      </c>
      <c r="H195" t="s">
        <v>3212</v>
      </c>
      <c r="M195">
        <v>1538.6562782399542</v>
      </c>
      <c r="N195">
        <v>436.85214528913315</v>
      </c>
      <c r="O195">
        <v>1975.5084235290874</v>
      </c>
      <c r="P195">
        <v>21842.607264456656</v>
      </c>
      <c r="Q195">
        <v>2.2000000000000002</v>
      </c>
      <c r="R195" t="s">
        <v>3228</v>
      </c>
      <c r="T195">
        <v>959.00480897524994</v>
      </c>
      <c r="U195">
        <v>100</v>
      </c>
      <c r="V195">
        <v>0.26493954658508001</v>
      </c>
      <c r="W195">
        <v>1.2998859882355001</v>
      </c>
      <c r="X195">
        <v>0.80729650501161998</v>
      </c>
      <c r="Y195">
        <v>959.00480897524994</v>
      </c>
      <c r="AB195" t="e">
        <v>#N/A</v>
      </c>
      <c r="AC195" t="e">
        <v>#N/A</v>
      </c>
    </row>
    <row r="196" spans="1:29">
      <c r="A196" t="s">
        <v>282</v>
      </c>
      <c r="B196" t="s">
        <v>24</v>
      </c>
      <c r="C196">
        <v>7138501</v>
      </c>
      <c r="D196" t="s">
        <v>283</v>
      </c>
      <c r="E196" t="str">
        <f t="shared" si="3"/>
        <v>Bogense Bygrunde83b</v>
      </c>
      <c r="F196">
        <v>2.25</v>
      </c>
      <c r="G196" t="s">
        <v>3212</v>
      </c>
      <c r="H196" t="s">
        <v>3212</v>
      </c>
      <c r="I196" t="s">
        <v>3212</v>
      </c>
      <c r="M196">
        <v>2769.5813008319178</v>
      </c>
      <c r="N196">
        <v>786.33386152043965</v>
      </c>
      <c r="O196">
        <v>3555.9151623523576</v>
      </c>
      <c r="P196">
        <v>39316.693076021984</v>
      </c>
      <c r="Q196">
        <v>2.181</v>
      </c>
      <c r="R196" t="s">
        <v>3228</v>
      </c>
      <c r="T196">
        <v>436.46082349791999</v>
      </c>
      <c r="U196">
        <v>100</v>
      </c>
      <c r="V196">
        <v>0.32570743560790999</v>
      </c>
      <c r="W196">
        <v>0.45165884494781</v>
      </c>
      <c r="X196">
        <v>0.38701291815609001</v>
      </c>
      <c r="Y196">
        <v>436.46082349791999</v>
      </c>
      <c r="AB196" t="e">
        <v>#N/A</v>
      </c>
      <c r="AC196" t="e">
        <v>#N/A</v>
      </c>
    </row>
    <row r="197" spans="1:29">
      <c r="A197" t="s">
        <v>270</v>
      </c>
      <c r="B197" t="s">
        <v>24</v>
      </c>
      <c r="C197">
        <v>5443055</v>
      </c>
      <c r="D197" t="s">
        <v>269</v>
      </c>
      <c r="E197" t="str">
        <f t="shared" si="3"/>
        <v>Bogense Bygrunde53g</v>
      </c>
      <c r="F197">
        <v>1.25</v>
      </c>
      <c r="G197" t="s">
        <v>3212</v>
      </c>
      <c r="H197" t="s">
        <v>3212</v>
      </c>
      <c r="M197">
        <v>1538.6562782399542</v>
      </c>
      <c r="N197">
        <v>436.85214528913315</v>
      </c>
      <c r="O197">
        <v>1975.5084235290874</v>
      </c>
      <c r="P197">
        <v>21842.607264456656</v>
      </c>
      <c r="T197">
        <v>435.30266648603998</v>
      </c>
      <c r="U197">
        <v>100</v>
      </c>
      <c r="V197">
        <v>0.82846176624297996</v>
      </c>
      <c r="W197">
        <v>1.3201769590378001</v>
      </c>
      <c r="X197">
        <v>1.1728799431412</v>
      </c>
      <c r="Y197">
        <v>435.30266648151002</v>
      </c>
      <c r="AB197" t="e">
        <v>#N/A</v>
      </c>
      <c r="AC197" t="e">
        <v>#N/A</v>
      </c>
    </row>
    <row r="198" spans="1:29">
      <c r="A198" t="s">
        <v>268</v>
      </c>
      <c r="B198" t="s">
        <v>24</v>
      </c>
      <c r="C198">
        <v>5443050</v>
      </c>
      <c r="D198" t="s">
        <v>269</v>
      </c>
      <c r="E198" t="str">
        <f t="shared" si="3"/>
        <v>Bogense Bygrunde53b</v>
      </c>
      <c r="F198">
        <v>2.25</v>
      </c>
      <c r="G198" t="s">
        <v>3212</v>
      </c>
      <c r="H198" t="s">
        <v>3212</v>
      </c>
      <c r="I198" t="s">
        <v>3212</v>
      </c>
      <c r="M198">
        <v>2769.5813008319178</v>
      </c>
      <c r="N198">
        <v>786.33386152043965</v>
      </c>
      <c r="O198">
        <v>3555.9151623523576</v>
      </c>
      <c r="P198">
        <v>39316.693076021984</v>
      </c>
      <c r="Q198">
        <v>2.173</v>
      </c>
      <c r="R198" t="s">
        <v>3228</v>
      </c>
      <c r="T198">
        <v>357.67695398899002</v>
      </c>
      <c r="U198">
        <v>100</v>
      </c>
      <c r="V198">
        <v>0.30909612774848999</v>
      </c>
      <c r="W198">
        <v>0.88870400190353005</v>
      </c>
      <c r="X198">
        <v>0.53458794321471004</v>
      </c>
      <c r="Y198">
        <v>357.67695398899002</v>
      </c>
      <c r="AB198" t="e">
        <v>#N/A</v>
      </c>
      <c r="AC198" t="e">
        <v>#N/A</v>
      </c>
    </row>
    <row r="199" spans="1:29">
      <c r="A199" t="s">
        <v>274</v>
      </c>
      <c r="B199" t="s">
        <v>24</v>
      </c>
      <c r="C199">
        <v>5443053</v>
      </c>
      <c r="D199" t="s">
        <v>273</v>
      </c>
      <c r="E199" t="str">
        <f t="shared" si="3"/>
        <v>Bogense Bygrunde53e</v>
      </c>
      <c r="F199">
        <v>1.25</v>
      </c>
      <c r="G199" t="s">
        <v>3212</v>
      </c>
      <c r="H199" t="s">
        <v>3212</v>
      </c>
      <c r="M199">
        <v>1538.6562782399542</v>
      </c>
      <c r="N199">
        <v>436.85214528913315</v>
      </c>
      <c r="O199">
        <v>1975.5084235290874</v>
      </c>
      <c r="P199">
        <v>21842.607264456656</v>
      </c>
      <c r="T199">
        <v>108.91248400128001</v>
      </c>
      <c r="U199">
        <v>100</v>
      </c>
      <c r="V199">
        <v>0.32486635446548001</v>
      </c>
      <c r="W199">
        <v>0.91036170721053999</v>
      </c>
      <c r="X199">
        <v>0.52059748600113998</v>
      </c>
      <c r="Y199">
        <v>108.91248400537</v>
      </c>
      <c r="AB199" t="e">
        <v>#N/A</v>
      </c>
      <c r="AC199" t="e">
        <v>#N/A</v>
      </c>
    </row>
    <row r="200" spans="1:29">
      <c r="A200" t="s">
        <v>275</v>
      </c>
      <c r="B200" t="s">
        <v>24</v>
      </c>
      <c r="C200">
        <v>5443054</v>
      </c>
      <c r="D200" t="s">
        <v>273</v>
      </c>
      <c r="E200" t="str">
        <f t="shared" si="3"/>
        <v>Bogense Bygrunde53f</v>
      </c>
      <c r="F200">
        <v>1.25</v>
      </c>
      <c r="G200" t="s">
        <v>3212</v>
      </c>
      <c r="H200" t="s">
        <v>3212</v>
      </c>
      <c r="M200">
        <v>1538.6562782399542</v>
      </c>
      <c r="N200">
        <v>436.85214528913315</v>
      </c>
      <c r="O200">
        <v>1975.5084235290874</v>
      </c>
      <c r="P200">
        <v>21842.607264456656</v>
      </c>
      <c r="T200">
        <v>113.72137600502001</v>
      </c>
      <c r="U200">
        <v>100</v>
      </c>
      <c r="V200">
        <v>0.85863542556762995</v>
      </c>
      <c r="W200">
        <v>1.107804775238</v>
      </c>
      <c r="X200">
        <v>1.0124171959029</v>
      </c>
      <c r="Y200">
        <v>113.72137600581</v>
      </c>
      <c r="AB200" t="e">
        <v>#N/A</v>
      </c>
      <c r="AC200" t="e">
        <v>#N/A</v>
      </c>
    </row>
    <row r="201" spans="1:29">
      <c r="A201" t="s">
        <v>272</v>
      </c>
      <c r="B201" t="s">
        <v>24</v>
      </c>
      <c r="C201">
        <v>5443051</v>
      </c>
      <c r="D201" t="s">
        <v>273</v>
      </c>
      <c r="E201" t="str">
        <f t="shared" si="3"/>
        <v>Bogense Bygrunde53c</v>
      </c>
      <c r="F201">
        <v>1.25</v>
      </c>
      <c r="G201" t="s">
        <v>3212</v>
      </c>
      <c r="H201" t="s">
        <v>3212</v>
      </c>
      <c r="M201">
        <v>1538.6562782399542</v>
      </c>
      <c r="N201">
        <v>436.85214528913315</v>
      </c>
      <c r="O201">
        <v>1975.5084235290874</v>
      </c>
      <c r="P201">
        <v>21842.607264456656</v>
      </c>
      <c r="Q201">
        <v>2.1930000000000001</v>
      </c>
      <c r="R201" t="s">
        <v>3228</v>
      </c>
      <c r="T201">
        <v>256.63031100342999</v>
      </c>
      <c r="U201">
        <v>100</v>
      </c>
      <c r="V201">
        <v>0.33348739147186002</v>
      </c>
      <c r="W201">
        <v>0.91877251863480003</v>
      </c>
      <c r="X201">
        <v>0.56542571124277996</v>
      </c>
      <c r="Y201">
        <v>256.63031100342999</v>
      </c>
      <c r="AB201" t="e">
        <v>#N/A</v>
      </c>
      <c r="AC201" t="e">
        <v>#N/A</v>
      </c>
    </row>
    <row r="202" spans="1:29">
      <c r="A202" t="s">
        <v>276</v>
      </c>
      <c r="B202" t="s">
        <v>24</v>
      </c>
      <c r="C202">
        <v>5443162</v>
      </c>
      <c r="D202" t="s">
        <v>277</v>
      </c>
      <c r="E202" t="str">
        <f t="shared" si="3"/>
        <v>Bogense Bygrunde81</v>
      </c>
      <c r="F202">
        <v>2.25</v>
      </c>
      <c r="G202" t="s">
        <v>3212</v>
      </c>
      <c r="H202" t="s">
        <v>3212</v>
      </c>
      <c r="I202" t="s">
        <v>3212</v>
      </c>
      <c r="M202">
        <v>2769.5813008319178</v>
      </c>
      <c r="N202">
        <v>786.33386152043965</v>
      </c>
      <c r="O202">
        <v>3555.9151623523576</v>
      </c>
      <c r="P202">
        <v>39316.693076021984</v>
      </c>
      <c r="Q202">
        <v>2.1320000000000001</v>
      </c>
      <c r="R202" t="s">
        <v>3228</v>
      </c>
      <c r="T202">
        <v>425.81398650569002</v>
      </c>
      <c r="U202">
        <v>100</v>
      </c>
      <c r="V202">
        <v>0.26367792487143998</v>
      </c>
      <c r="W202">
        <v>0.51516026258469005</v>
      </c>
      <c r="X202">
        <v>0.34492404738518001</v>
      </c>
      <c r="Y202">
        <v>425.81398650569002</v>
      </c>
      <c r="AB202" t="e">
        <v>#N/A</v>
      </c>
      <c r="AC202" t="e">
        <v>#N/A</v>
      </c>
    </row>
    <row r="203" spans="1:29">
      <c r="A203" t="s">
        <v>280</v>
      </c>
      <c r="B203" t="s">
        <v>24</v>
      </c>
      <c r="C203">
        <v>5443056</v>
      </c>
      <c r="D203" t="s">
        <v>281</v>
      </c>
      <c r="E203" t="str">
        <f t="shared" si="3"/>
        <v>Bogense Bygrunde53h</v>
      </c>
      <c r="F203">
        <v>2.5499999999999998</v>
      </c>
      <c r="G203" t="s">
        <v>3212</v>
      </c>
      <c r="H203" t="s">
        <v>3212</v>
      </c>
      <c r="I203" t="s">
        <v>3212</v>
      </c>
      <c r="J203" t="s">
        <v>3212</v>
      </c>
      <c r="M203">
        <v>3138.8588076095066</v>
      </c>
      <c r="N203">
        <v>891.17837638983156</v>
      </c>
      <c r="O203">
        <v>4030.0371839993381</v>
      </c>
      <c r="P203">
        <v>44558.918819491577</v>
      </c>
      <c r="Q203">
        <v>2.0830000000000002</v>
      </c>
      <c r="R203">
        <v>2.0230000000000001</v>
      </c>
      <c r="T203">
        <v>611.82943699968996</v>
      </c>
      <c r="U203">
        <v>100</v>
      </c>
      <c r="V203">
        <v>0.32707417011260997</v>
      </c>
      <c r="W203">
        <v>0.99920058250427002</v>
      </c>
      <c r="X203">
        <v>0.61601575757010996</v>
      </c>
      <c r="Y203">
        <v>611.82943699968996</v>
      </c>
      <c r="AB203" t="e">
        <v>#N/A</v>
      </c>
      <c r="AC203" t="e">
        <v>#N/A</v>
      </c>
    </row>
    <row r="204" spans="1:29">
      <c r="A204" t="s">
        <v>407</v>
      </c>
      <c r="B204" t="s">
        <v>8</v>
      </c>
      <c r="C204">
        <v>5444409</v>
      </c>
      <c r="D204" t="s">
        <v>408</v>
      </c>
      <c r="E204" t="str">
        <f t="shared" si="3"/>
        <v>Bogense Markjorder39bc</v>
      </c>
      <c r="F204">
        <v>2.5499999999999998</v>
      </c>
      <c r="G204" t="s">
        <v>3212</v>
      </c>
      <c r="H204" t="s">
        <v>3212</v>
      </c>
      <c r="I204" t="s">
        <v>3212</v>
      </c>
      <c r="J204" t="s">
        <v>3212</v>
      </c>
      <c r="M204">
        <v>3138.8588076095066</v>
      </c>
      <c r="N204">
        <v>891.17837638983156</v>
      </c>
      <c r="O204">
        <v>4030.0371839993381</v>
      </c>
      <c r="P204">
        <v>44558.918819491577</v>
      </c>
      <c r="Q204">
        <v>1.107</v>
      </c>
      <c r="R204">
        <v>0.90800000000000003</v>
      </c>
      <c r="T204">
        <v>1272.1603080212001</v>
      </c>
      <c r="U204">
        <v>100</v>
      </c>
      <c r="V204">
        <v>1.1712009906769001</v>
      </c>
      <c r="W204">
        <v>1.5550479888916</v>
      </c>
      <c r="X204">
        <v>1.3402817748778</v>
      </c>
      <c r="Y204">
        <v>1272.1603080212001</v>
      </c>
      <c r="AB204" t="e">
        <v>#N/A</v>
      </c>
      <c r="AC204" t="e">
        <v>#N/A</v>
      </c>
    </row>
    <row r="205" spans="1:29">
      <c r="A205" t="s">
        <v>425</v>
      </c>
      <c r="B205" t="s">
        <v>8</v>
      </c>
      <c r="C205">
        <v>5444407</v>
      </c>
      <c r="D205" t="s">
        <v>426</v>
      </c>
      <c r="E205" t="str">
        <f t="shared" si="3"/>
        <v>Bogense Markjorder39ba</v>
      </c>
      <c r="F205">
        <v>2.25</v>
      </c>
      <c r="G205" t="s">
        <v>3212</v>
      </c>
      <c r="H205" t="s">
        <v>3212</v>
      </c>
      <c r="I205" t="s">
        <v>3212</v>
      </c>
      <c r="M205">
        <v>2769.5813008319178</v>
      </c>
      <c r="N205">
        <v>786.33386152043965</v>
      </c>
      <c r="O205">
        <v>3555.9151623523576</v>
      </c>
      <c r="P205">
        <v>39316.693076021984</v>
      </c>
      <c r="Q205">
        <v>0.91900000000000004</v>
      </c>
      <c r="R205" t="s">
        <v>3228</v>
      </c>
      <c r="T205">
        <v>699.51039300360003</v>
      </c>
      <c r="U205">
        <v>100</v>
      </c>
      <c r="V205">
        <v>1.6736400127411</v>
      </c>
      <c r="W205">
        <v>2.0417168140410999</v>
      </c>
      <c r="X205">
        <v>1.8707506790394</v>
      </c>
      <c r="Y205">
        <v>699.51039300360003</v>
      </c>
      <c r="AB205" t="e">
        <v>#N/A</v>
      </c>
      <c r="AC205" t="e">
        <v>#N/A</v>
      </c>
    </row>
    <row r="206" spans="1:29">
      <c r="A206" t="s">
        <v>427</v>
      </c>
      <c r="B206" t="s">
        <v>8</v>
      </c>
      <c r="C206">
        <v>5444415</v>
      </c>
      <c r="D206" t="s">
        <v>428</v>
      </c>
      <c r="E206" t="str">
        <f t="shared" si="3"/>
        <v>Bogense Markjorder39bi</v>
      </c>
      <c r="F206">
        <v>2.25</v>
      </c>
      <c r="G206" t="s">
        <v>3212</v>
      </c>
      <c r="H206" t="s">
        <v>3212</v>
      </c>
      <c r="I206" t="s">
        <v>3212</v>
      </c>
      <c r="M206">
        <v>2769.5813008319178</v>
      </c>
      <c r="N206">
        <v>786.33386152043965</v>
      </c>
      <c r="O206">
        <v>3555.9151623523576</v>
      </c>
      <c r="P206">
        <v>39316.693076021984</v>
      </c>
      <c r="Q206">
        <v>0.67100000000000004</v>
      </c>
      <c r="R206" t="s">
        <v>3228</v>
      </c>
      <c r="T206">
        <v>1145.4424910045</v>
      </c>
      <c r="U206">
        <v>100</v>
      </c>
      <c r="V206">
        <v>1.7249456644058001</v>
      </c>
      <c r="W206">
        <v>1.9987165927887001</v>
      </c>
      <c r="X206">
        <v>1.8597137113897</v>
      </c>
      <c r="Y206">
        <v>1145.4424910045</v>
      </c>
      <c r="AB206" t="e">
        <v>#N/A</v>
      </c>
      <c r="AC206" t="e">
        <v>#N/A</v>
      </c>
    </row>
    <row r="207" spans="1:29">
      <c r="A207" t="s">
        <v>429</v>
      </c>
      <c r="B207" t="s">
        <v>8</v>
      </c>
      <c r="C207">
        <v>5444408</v>
      </c>
      <c r="D207" t="s">
        <v>430</v>
      </c>
      <c r="E207" t="str">
        <f t="shared" si="3"/>
        <v>Bogense Markjorder39bb</v>
      </c>
      <c r="F207">
        <v>2.25</v>
      </c>
      <c r="G207" t="s">
        <v>3212</v>
      </c>
      <c r="H207" t="s">
        <v>3212</v>
      </c>
      <c r="I207" t="s">
        <v>3212</v>
      </c>
      <c r="M207">
        <v>2769.5813008319178</v>
      </c>
      <c r="N207">
        <v>786.33386152043965</v>
      </c>
      <c r="O207">
        <v>3555.9151623523576</v>
      </c>
      <c r="P207">
        <v>39316.693076021984</v>
      </c>
      <c r="Q207">
        <v>0.37</v>
      </c>
      <c r="R207" t="s">
        <v>3228</v>
      </c>
      <c r="T207">
        <v>1069.3648205079</v>
      </c>
      <c r="U207">
        <v>100</v>
      </c>
      <c r="V207">
        <v>1.7329359054564999</v>
      </c>
      <c r="W207">
        <v>2.0796704292296999</v>
      </c>
      <c r="X207">
        <v>1.9552025228250001</v>
      </c>
      <c r="Y207">
        <v>1069.3648205079</v>
      </c>
      <c r="AB207" t="e">
        <v>#N/A</v>
      </c>
      <c r="AC207" t="e">
        <v>#N/A</v>
      </c>
    </row>
    <row r="208" spans="1:29">
      <c r="A208" t="s">
        <v>2336</v>
      </c>
      <c r="B208" t="s">
        <v>8</v>
      </c>
      <c r="C208">
        <v>5444110</v>
      </c>
      <c r="D208" t="s">
        <v>2337</v>
      </c>
      <c r="E208" t="str">
        <f t="shared" si="3"/>
        <v>Bogense Markjorder24ar</v>
      </c>
      <c r="F208">
        <v>2.25</v>
      </c>
      <c r="G208" t="s">
        <v>3212</v>
      </c>
      <c r="H208" t="s">
        <v>3212</v>
      </c>
      <c r="I208" t="s">
        <v>3212</v>
      </c>
      <c r="M208">
        <v>2769.5813008319178</v>
      </c>
      <c r="N208">
        <v>786.33386152043965</v>
      </c>
      <c r="O208">
        <v>3555.9151623523576</v>
      </c>
      <c r="P208">
        <v>39316.693076021984</v>
      </c>
      <c r="Q208">
        <v>0.35499999999999998</v>
      </c>
      <c r="R208" t="s">
        <v>3228</v>
      </c>
      <c r="T208">
        <v>1024.1456854769999</v>
      </c>
      <c r="U208">
        <v>100</v>
      </c>
      <c r="V208">
        <v>1.9390000104903999</v>
      </c>
      <c r="W208">
        <v>2.1316068172454998</v>
      </c>
      <c r="X208">
        <v>2.0321193475916002</v>
      </c>
      <c r="Y208">
        <v>1024.1456854769999</v>
      </c>
      <c r="AB208" t="e">
        <v>#N/A</v>
      </c>
      <c r="AC208" t="e">
        <v>#N/A</v>
      </c>
    </row>
    <row r="209" spans="1:29">
      <c r="A209" t="s">
        <v>2325</v>
      </c>
      <c r="B209" t="s">
        <v>8</v>
      </c>
      <c r="C209">
        <v>9428424</v>
      </c>
      <c r="D209" t="s">
        <v>3222</v>
      </c>
      <c r="E209" t="str">
        <f t="shared" si="3"/>
        <v>Bogense Markjorder24an</v>
      </c>
      <c r="F209">
        <v>2.25</v>
      </c>
      <c r="G209" t="s">
        <v>3212</v>
      </c>
      <c r="H209" t="s">
        <v>3212</v>
      </c>
      <c r="I209" t="s">
        <v>3212</v>
      </c>
      <c r="M209">
        <v>2769.5813008319178</v>
      </c>
      <c r="N209">
        <v>786.33386152043965</v>
      </c>
      <c r="O209">
        <v>3555.9151623523576</v>
      </c>
      <c r="P209">
        <v>39316.693076021984</v>
      </c>
      <c r="Q209">
        <v>0.63</v>
      </c>
      <c r="R209" t="s">
        <v>3228</v>
      </c>
      <c r="T209">
        <v>5760.3217974565996</v>
      </c>
      <c r="U209">
        <v>100</v>
      </c>
      <c r="V209">
        <v>1.8437479734421001</v>
      </c>
      <c r="W209">
        <v>2.2157146930695002</v>
      </c>
      <c r="X209">
        <v>1.9798314136048001</v>
      </c>
      <c r="Y209">
        <v>5760.3217974565996</v>
      </c>
      <c r="AB209" t="e">
        <v>#N/A</v>
      </c>
      <c r="AC209" t="e">
        <v>#N/A</v>
      </c>
    </row>
    <row r="210" spans="1:29">
      <c r="A210" t="s">
        <v>2334</v>
      </c>
      <c r="B210" t="s">
        <v>8</v>
      </c>
      <c r="C210">
        <v>5444109</v>
      </c>
      <c r="D210" t="s">
        <v>2335</v>
      </c>
      <c r="E210" t="str">
        <f t="shared" si="3"/>
        <v>Bogense Markjorder24aq</v>
      </c>
      <c r="F210">
        <v>2.25</v>
      </c>
      <c r="G210" t="s">
        <v>3212</v>
      </c>
      <c r="H210" t="s">
        <v>3212</v>
      </c>
      <c r="I210" t="s">
        <v>3212</v>
      </c>
      <c r="M210">
        <v>2769.5813008319178</v>
      </c>
      <c r="N210">
        <v>786.33386152043965</v>
      </c>
      <c r="O210">
        <v>3555.9151623523576</v>
      </c>
      <c r="P210">
        <v>39316.693076021984</v>
      </c>
      <c r="Q210">
        <v>0.10299999999999999</v>
      </c>
      <c r="R210" t="s">
        <v>3228</v>
      </c>
      <c r="T210">
        <v>1147.8372134919</v>
      </c>
      <c r="U210">
        <v>100</v>
      </c>
      <c r="V210">
        <v>2.02237200737</v>
      </c>
      <c r="W210">
        <v>2.3693165779114</v>
      </c>
      <c r="X210">
        <v>2.2122699830553998</v>
      </c>
      <c r="Y210">
        <v>1147.8372134919</v>
      </c>
      <c r="AB210" t="e">
        <v>#N/A</v>
      </c>
      <c r="AC210" t="e">
        <v>#N/A</v>
      </c>
    </row>
    <row r="211" spans="1:29">
      <c r="A211" t="s">
        <v>409</v>
      </c>
      <c r="B211" t="s">
        <v>8</v>
      </c>
      <c r="C211">
        <v>5444403</v>
      </c>
      <c r="D211" t="s">
        <v>410</v>
      </c>
      <c r="E211" t="str">
        <f t="shared" si="3"/>
        <v>Bogense Markjorder39ay</v>
      </c>
      <c r="F211">
        <v>2.25</v>
      </c>
      <c r="G211" t="s">
        <v>3212</v>
      </c>
      <c r="H211" t="s">
        <v>3212</v>
      </c>
      <c r="I211" t="s">
        <v>3212</v>
      </c>
      <c r="M211">
        <v>2769.5813008319178</v>
      </c>
      <c r="N211">
        <v>786.33386152043965</v>
      </c>
      <c r="O211">
        <v>3555.9151623523576</v>
      </c>
      <c r="P211">
        <v>39316.693076021984</v>
      </c>
      <c r="Q211">
        <v>0.996</v>
      </c>
      <c r="R211" t="s">
        <v>3228</v>
      </c>
      <c r="T211">
        <v>698.46438349242999</v>
      </c>
      <c r="U211">
        <v>100</v>
      </c>
      <c r="V211">
        <v>1.2611963748932</v>
      </c>
      <c r="W211">
        <v>1.6941412687302</v>
      </c>
      <c r="X211">
        <v>1.4174195230007001</v>
      </c>
      <c r="Y211">
        <v>698.46438349242999</v>
      </c>
      <c r="AB211" t="e">
        <v>#N/A</v>
      </c>
      <c r="AC211" t="e">
        <v>#N/A</v>
      </c>
    </row>
    <row r="212" spans="1:29">
      <c r="A212" t="s">
        <v>2326</v>
      </c>
      <c r="B212" t="s">
        <v>8</v>
      </c>
      <c r="C212">
        <v>9428424</v>
      </c>
      <c r="D212" t="s">
        <v>3223</v>
      </c>
      <c r="E212" t="str">
        <f t="shared" si="3"/>
        <v>Bogense Markjorder24cz</v>
      </c>
      <c r="F212">
        <v>2.25</v>
      </c>
      <c r="G212" t="s">
        <v>3212</v>
      </c>
      <c r="H212" t="s">
        <v>3212</v>
      </c>
      <c r="I212" t="s">
        <v>3212</v>
      </c>
      <c r="M212">
        <v>2769.5813008319178</v>
      </c>
      <c r="N212">
        <v>786.33386152043965</v>
      </c>
      <c r="O212">
        <v>3555.9151623523576</v>
      </c>
      <c r="P212">
        <v>39316.693076021984</v>
      </c>
      <c r="Q212">
        <v>0.36799999999999999</v>
      </c>
      <c r="R212" t="s">
        <v>3228</v>
      </c>
      <c r="T212">
        <v>1941.7499905078</v>
      </c>
      <c r="U212">
        <v>100</v>
      </c>
      <c r="V212">
        <v>1.9754818677902</v>
      </c>
      <c r="W212">
        <v>2.3431379795074001</v>
      </c>
      <c r="X212">
        <v>2.1242336213919999</v>
      </c>
      <c r="Y212">
        <v>1941.7499905078</v>
      </c>
      <c r="AB212" t="e">
        <v>#N/A</v>
      </c>
      <c r="AC212" t="e">
        <v>#N/A</v>
      </c>
    </row>
    <row r="213" spans="1:29">
      <c r="A213" t="s">
        <v>2458</v>
      </c>
      <c r="B213" t="s">
        <v>8</v>
      </c>
      <c r="C213">
        <v>5444127</v>
      </c>
      <c r="D213" t="s">
        <v>2459</v>
      </c>
      <c r="E213" t="str">
        <f t="shared" si="3"/>
        <v>Bogense Markjorder24bh</v>
      </c>
      <c r="F213">
        <v>2.25</v>
      </c>
      <c r="G213" t="s">
        <v>3212</v>
      </c>
      <c r="H213" t="s">
        <v>3212</v>
      </c>
      <c r="I213" t="s">
        <v>3212</v>
      </c>
      <c r="M213">
        <v>2769.5813008319178</v>
      </c>
      <c r="N213">
        <v>786.33386152043965</v>
      </c>
      <c r="O213">
        <v>3555.9151623523576</v>
      </c>
      <c r="P213">
        <v>39316.693076021984</v>
      </c>
      <c r="Q213">
        <v>2.1999999999999999E-2</v>
      </c>
      <c r="R213" t="s">
        <v>3228</v>
      </c>
      <c r="T213">
        <v>481.72906100388002</v>
      </c>
      <c r="U213">
        <v>100</v>
      </c>
      <c r="V213">
        <v>2.3585927486420002</v>
      </c>
      <c r="W213">
        <v>2.5028376579285001</v>
      </c>
      <c r="X213">
        <v>2.4186297332917999</v>
      </c>
      <c r="Y213">
        <v>481.72906100388002</v>
      </c>
      <c r="AB213" t="e">
        <v>#N/A</v>
      </c>
      <c r="AC213" t="e">
        <v>#N/A</v>
      </c>
    </row>
    <row r="214" spans="1:29">
      <c r="A214" t="s">
        <v>2460</v>
      </c>
      <c r="B214" t="s">
        <v>8</v>
      </c>
      <c r="C214">
        <v>5444128</v>
      </c>
      <c r="D214" t="s">
        <v>2461</v>
      </c>
      <c r="E214" t="str">
        <f t="shared" si="3"/>
        <v>Bogense Markjorder24bi</v>
      </c>
      <c r="F214">
        <v>2.25</v>
      </c>
      <c r="G214" t="s">
        <v>3212</v>
      </c>
      <c r="H214" t="s">
        <v>3212</v>
      </c>
      <c r="I214" t="s">
        <v>3212</v>
      </c>
      <c r="M214">
        <v>2769.5813008319178</v>
      </c>
      <c r="N214">
        <v>786.33386152043965</v>
      </c>
      <c r="O214">
        <v>3555.9151623523576</v>
      </c>
      <c r="P214">
        <v>39316.693076021984</v>
      </c>
      <c r="Q214">
        <v>2.5000000000000001E-2</v>
      </c>
      <c r="R214" t="s">
        <v>3228</v>
      </c>
      <c r="T214">
        <v>318.41220200782999</v>
      </c>
      <c r="U214">
        <v>100</v>
      </c>
      <c r="V214">
        <v>2.3412456512450999</v>
      </c>
      <c r="W214">
        <v>2.3947591781616002</v>
      </c>
      <c r="X214">
        <v>2.3741247245244002</v>
      </c>
      <c r="Y214">
        <v>318.41220200782999</v>
      </c>
      <c r="AB214" t="e">
        <v>#N/A</v>
      </c>
      <c r="AC214" t="e">
        <v>#N/A</v>
      </c>
    </row>
    <row r="215" spans="1:29">
      <c r="A215" t="s">
        <v>2462</v>
      </c>
      <c r="B215" t="s">
        <v>8</v>
      </c>
      <c r="C215">
        <v>5444129</v>
      </c>
      <c r="D215" t="s">
        <v>2463</v>
      </c>
      <c r="E215" t="str">
        <f t="shared" si="3"/>
        <v>Bogense Markjorder24bk</v>
      </c>
      <c r="F215">
        <v>2.25</v>
      </c>
      <c r="G215" t="s">
        <v>3212</v>
      </c>
      <c r="H215" t="s">
        <v>3212</v>
      </c>
      <c r="I215" t="s">
        <v>3212</v>
      </c>
      <c r="M215">
        <v>2769.5813008319178</v>
      </c>
      <c r="N215">
        <v>786.33386152043965</v>
      </c>
      <c r="O215">
        <v>3555.9151623523576</v>
      </c>
      <c r="P215">
        <v>39316.693076021984</v>
      </c>
      <c r="Q215">
        <v>2.5999999999999999E-2</v>
      </c>
      <c r="R215" t="s">
        <v>3228</v>
      </c>
      <c r="T215">
        <v>315.21631500148999</v>
      </c>
      <c r="U215">
        <v>100</v>
      </c>
      <c r="V215">
        <v>2.3313629627228001</v>
      </c>
      <c r="W215">
        <v>2.3805658817291002</v>
      </c>
      <c r="X215">
        <v>2.3645086724025002</v>
      </c>
      <c r="Y215">
        <v>315.21631500148999</v>
      </c>
      <c r="AB215" t="e">
        <v>#N/A</v>
      </c>
      <c r="AC215" t="e">
        <v>#N/A</v>
      </c>
    </row>
    <row r="216" spans="1:29">
      <c r="A216" t="s">
        <v>411</v>
      </c>
      <c r="B216" t="s">
        <v>8</v>
      </c>
      <c r="C216">
        <v>5444411</v>
      </c>
      <c r="D216" t="s">
        <v>412</v>
      </c>
      <c r="E216" t="str">
        <f t="shared" si="3"/>
        <v>Bogense Markjorder39be</v>
      </c>
      <c r="F216">
        <v>2.25</v>
      </c>
      <c r="G216" t="s">
        <v>3212</v>
      </c>
      <c r="H216" t="s">
        <v>3212</v>
      </c>
      <c r="I216" t="s">
        <v>3212</v>
      </c>
      <c r="M216">
        <v>2769.5813008319178</v>
      </c>
      <c r="N216">
        <v>786.33386152043965</v>
      </c>
      <c r="O216">
        <v>3555.9151623523576</v>
      </c>
      <c r="P216">
        <v>39316.693076021984</v>
      </c>
      <c r="Q216">
        <v>0.9</v>
      </c>
      <c r="R216" t="s">
        <v>3228</v>
      </c>
      <c r="T216">
        <v>825.39440300256001</v>
      </c>
      <c r="U216">
        <v>100</v>
      </c>
      <c r="V216">
        <v>1.4346686601639</v>
      </c>
      <c r="W216">
        <v>1.7153784036635999</v>
      </c>
      <c r="X216">
        <v>1.5150687346856</v>
      </c>
      <c r="Y216">
        <v>825.39440300256001</v>
      </c>
      <c r="AB216" t="e">
        <v>#N/A</v>
      </c>
      <c r="AC216" t="e">
        <v>#N/A</v>
      </c>
    </row>
    <row r="217" spans="1:29">
      <c r="A217" t="s">
        <v>2464</v>
      </c>
      <c r="B217" t="s">
        <v>8</v>
      </c>
      <c r="C217">
        <v>2.17</v>
      </c>
      <c r="D217" t="s">
        <v>2465</v>
      </c>
      <c r="E217" t="str">
        <f t="shared" si="3"/>
        <v>Bogense Markjorder24bl</v>
      </c>
      <c r="F217">
        <v>2.25</v>
      </c>
      <c r="G217" t="s">
        <v>3212</v>
      </c>
      <c r="H217" t="s">
        <v>3212</v>
      </c>
      <c r="I217" t="s">
        <v>3212</v>
      </c>
      <c r="M217">
        <v>2769.5813008319178</v>
      </c>
      <c r="N217">
        <v>786.33386152043965</v>
      </c>
      <c r="O217">
        <v>3555.9151623523576</v>
      </c>
      <c r="P217">
        <v>39316.693076021984</v>
      </c>
      <c r="Q217">
        <v>0.02</v>
      </c>
      <c r="R217" t="s">
        <v>3228</v>
      </c>
      <c r="T217" t="e">
        <v>#N/A</v>
      </c>
      <c r="U217">
        <v>100</v>
      </c>
      <c r="V217">
        <v>2.3250548839568999</v>
      </c>
      <c r="W217">
        <v>2.3645853996277002</v>
      </c>
      <c r="X217">
        <v>2.3503413495329002</v>
      </c>
      <c r="Y217" t="e">
        <v>#N/A</v>
      </c>
      <c r="AB217" t="e">
        <v>#N/A</v>
      </c>
      <c r="AC217" t="e">
        <v>#N/A</v>
      </c>
    </row>
    <row r="218" spans="1:29">
      <c r="A218" t="s">
        <v>2466</v>
      </c>
      <c r="B218" t="s">
        <v>8</v>
      </c>
      <c r="C218">
        <v>5444131</v>
      </c>
      <c r="D218" t="s">
        <v>2467</v>
      </c>
      <c r="E218" t="str">
        <f t="shared" si="3"/>
        <v>Bogense Markjorder24bm</v>
      </c>
      <c r="F218">
        <v>2.25</v>
      </c>
      <c r="G218" t="s">
        <v>3212</v>
      </c>
      <c r="H218" t="s">
        <v>3212</v>
      </c>
      <c r="I218" t="s">
        <v>3212</v>
      </c>
      <c r="M218">
        <v>2769.5813008319178</v>
      </c>
      <c r="N218">
        <v>786.33386152043965</v>
      </c>
      <c r="O218">
        <v>3555.9151623523576</v>
      </c>
      <c r="P218">
        <v>39316.693076021984</v>
      </c>
      <c r="Q218">
        <v>2.1000000000000001E-2</v>
      </c>
      <c r="R218" t="s">
        <v>3228</v>
      </c>
      <c r="T218">
        <v>404.51142099504</v>
      </c>
      <c r="U218">
        <v>100</v>
      </c>
      <c r="V218">
        <v>2.308128118515</v>
      </c>
      <c r="W218">
        <v>2.3547027111053001</v>
      </c>
      <c r="X218">
        <v>2.3399392601072999</v>
      </c>
      <c r="Y218">
        <v>404.51142099504</v>
      </c>
      <c r="AB218" t="e">
        <v>#N/A</v>
      </c>
      <c r="AC218" t="e">
        <v>#N/A</v>
      </c>
    </row>
    <row r="219" spans="1:29">
      <c r="A219" t="s">
        <v>2452</v>
      </c>
      <c r="B219" t="s">
        <v>8</v>
      </c>
      <c r="C219">
        <v>5444124</v>
      </c>
      <c r="D219" t="s">
        <v>2453</v>
      </c>
      <c r="E219" t="str">
        <f t="shared" si="3"/>
        <v>Bogense Markjorder24be</v>
      </c>
      <c r="F219">
        <v>2.25</v>
      </c>
      <c r="G219" t="s">
        <v>3212</v>
      </c>
      <c r="H219" t="s">
        <v>3212</v>
      </c>
      <c r="I219" t="s">
        <v>3212</v>
      </c>
      <c r="M219">
        <v>2769.5813008319178</v>
      </c>
      <c r="N219">
        <v>786.33386152043965</v>
      </c>
      <c r="O219">
        <v>3555.9151623523576</v>
      </c>
      <c r="P219">
        <v>39316.693076021984</v>
      </c>
      <c r="Q219">
        <v>4.5999999999999999E-2</v>
      </c>
      <c r="R219" t="s">
        <v>3228</v>
      </c>
      <c r="T219">
        <v>532.44536600797005</v>
      </c>
      <c r="U219">
        <v>100</v>
      </c>
      <c r="V219">
        <v>2.2700693607329998</v>
      </c>
      <c r="W219">
        <v>2.5150332450867001</v>
      </c>
      <c r="X219">
        <v>2.3472158196496</v>
      </c>
      <c r="Y219">
        <v>532.44536600797005</v>
      </c>
      <c r="AB219" t="e">
        <v>#N/A</v>
      </c>
      <c r="AC219" t="e">
        <v>#N/A</v>
      </c>
    </row>
    <row r="220" spans="1:29">
      <c r="A220" t="s">
        <v>2628</v>
      </c>
      <c r="B220" t="s">
        <v>8</v>
      </c>
      <c r="C220">
        <v>5444154</v>
      </c>
      <c r="D220" t="s">
        <v>2629</v>
      </c>
      <c r="E220" t="str">
        <f t="shared" si="3"/>
        <v>Bogense Markjorder24ci</v>
      </c>
      <c r="F220">
        <v>2.25</v>
      </c>
      <c r="G220" t="s">
        <v>3212</v>
      </c>
      <c r="H220" t="s">
        <v>3212</v>
      </c>
      <c r="I220" t="s">
        <v>3212</v>
      </c>
      <c r="M220">
        <v>2769.5813008319178</v>
      </c>
      <c r="N220">
        <v>786.33386152043965</v>
      </c>
      <c r="O220">
        <v>3555.9151623523576</v>
      </c>
      <c r="P220">
        <v>39316.693076021984</v>
      </c>
      <c r="Q220">
        <v>0.16300000000000001</v>
      </c>
      <c r="R220" t="s">
        <v>3228</v>
      </c>
      <c r="T220">
        <v>334.51732849963003</v>
      </c>
      <c r="U220">
        <v>100</v>
      </c>
      <c r="V220">
        <v>2.1695604324340998</v>
      </c>
      <c r="W220">
        <v>2.3604853153229</v>
      </c>
      <c r="X220">
        <v>2.2571287768228001</v>
      </c>
      <c r="Y220">
        <v>334.51732849963003</v>
      </c>
      <c r="AB220" t="e">
        <v>#N/A</v>
      </c>
      <c r="AC220" t="e">
        <v>#N/A</v>
      </c>
    </row>
    <row r="221" spans="1:29">
      <c r="A221" t="s">
        <v>2454</v>
      </c>
      <c r="B221" t="s">
        <v>8</v>
      </c>
      <c r="C221">
        <v>5444125</v>
      </c>
      <c r="D221" t="s">
        <v>2455</v>
      </c>
      <c r="E221" t="str">
        <f t="shared" si="3"/>
        <v>Bogense Markjorder24bf</v>
      </c>
      <c r="F221">
        <v>2.25</v>
      </c>
      <c r="G221" t="s">
        <v>3212</v>
      </c>
      <c r="H221" t="s">
        <v>3212</v>
      </c>
      <c r="I221" t="s">
        <v>3212</v>
      </c>
      <c r="M221">
        <v>2769.5813008319178</v>
      </c>
      <c r="N221">
        <v>786.33386152043965</v>
      </c>
      <c r="O221">
        <v>3555.9151623523576</v>
      </c>
      <c r="P221">
        <v>39316.693076021984</v>
      </c>
      <c r="Q221">
        <v>3.5999999999999997E-2</v>
      </c>
      <c r="R221" t="s">
        <v>3228</v>
      </c>
      <c r="T221">
        <v>303.16674948615997</v>
      </c>
      <c r="U221">
        <v>100</v>
      </c>
      <c r="V221">
        <v>2.2717514038086</v>
      </c>
      <c r="W221">
        <v>2.3622725009918</v>
      </c>
      <c r="X221">
        <v>2.2988033246020998</v>
      </c>
      <c r="Y221">
        <v>303.16674948615997</v>
      </c>
      <c r="AB221" t="e">
        <v>#N/A</v>
      </c>
      <c r="AC221" t="e">
        <v>#N/A</v>
      </c>
    </row>
    <row r="222" spans="1:29">
      <c r="A222" t="s">
        <v>2630</v>
      </c>
      <c r="B222" t="s">
        <v>8</v>
      </c>
      <c r="C222">
        <v>5444155</v>
      </c>
      <c r="D222" t="s">
        <v>2631</v>
      </c>
      <c r="E222" t="str">
        <f t="shared" si="3"/>
        <v>Bogense Markjorder24ck</v>
      </c>
      <c r="F222">
        <v>2.25</v>
      </c>
      <c r="G222" t="s">
        <v>3212</v>
      </c>
      <c r="H222" t="s">
        <v>3212</v>
      </c>
      <c r="I222" t="s">
        <v>3212</v>
      </c>
      <c r="M222">
        <v>2769.5813008319178</v>
      </c>
      <c r="N222">
        <v>786.33386152043965</v>
      </c>
      <c r="O222">
        <v>3555.9151623523576</v>
      </c>
      <c r="P222">
        <v>39316.693076021984</v>
      </c>
      <c r="Q222">
        <v>0.16700000000000001</v>
      </c>
      <c r="R222" t="s">
        <v>3228</v>
      </c>
      <c r="T222">
        <v>300.03719649824001</v>
      </c>
      <c r="U222">
        <v>100</v>
      </c>
      <c r="V222">
        <v>2.1599931716918999</v>
      </c>
      <c r="W222">
        <v>2.2700693607329998</v>
      </c>
      <c r="X222">
        <v>2.1963302067348001</v>
      </c>
      <c r="Y222">
        <v>300.03719649824001</v>
      </c>
      <c r="AB222" t="e">
        <v>#N/A</v>
      </c>
      <c r="AC222" t="e">
        <v>#N/A</v>
      </c>
    </row>
    <row r="223" spans="1:29">
      <c r="A223" t="s">
        <v>2456</v>
      </c>
      <c r="B223" t="s">
        <v>8</v>
      </c>
      <c r="C223">
        <v>5444126</v>
      </c>
      <c r="D223" t="s">
        <v>2457</v>
      </c>
      <c r="E223" t="str">
        <f t="shared" si="3"/>
        <v>Bogense Markjorder24bg</v>
      </c>
      <c r="F223">
        <v>2.25</v>
      </c>
      <c r="G223" t="s">
        <v>3212</v>
      </c>
      <c r="H223" t="s">
        <v>3212</v>
      </c>
      <c r="I223" t="s">
        <v>3212</v>
      </c>
      <c r="M223">
        <v>2769.5813008319178</v>
      </c>
      <c r="N223">
        <v>786.33386152043965</v>
      </c>
      <c r="O223">
        <v>3555.9151623523576</v>
      </c>
      <c r="P223">
        <v>39316.693076021984</v>
      </c>
      <c r="Q223">
        <v>2.5000000000000001E-2</v>
      </c>
      <c r="R223" t="s">
        <v>3228</v>
      </c>
      <c r="T223">
        <v>611.90115749325003</v>
      </c>
      <c r="U223">
        <v>100</v>
      </c>
      <c r="V223">
        <v>2.2725925445557</v>
      </c>
      <c r="W223">
        <v>2.3555438518524001</v>
      </c>
      <c r="X223">
        <v>2.3056655572010998</v>
      </c>
      <c r="Y223">
        <v>611.90115749325003</v>
      </c>
      <c r="AB223" t="e">
        <v>#N/A</v>
      </c>
      <c r="AC223" t="e">
        <v>#N/A</v>
      </c>
    </row>
    <row r="224" spans="1:29">
      <c r="A224" t="s">
        <v>413</v>
      </c>
      <c r="B224" t="s">
        <v>8</v>
      </c>
      <c r="C224">
        <v>5444404</v>
      </c>
      <c r="D224" t="s">
        <v>414</v>
      </c>
      <c r="E224" t="str">
        <f t="shared" si="3"/>
        <v>Bogense Markjorder39az</v>
      </c>
      <c r="F224">
        <v>2.25</v>
      </c>
      <c r="G224" t="s">
        <v>3212</v>
      </c>
      <c r="H224" t="s">
        <v>3212</v>
      </c>
      <c r="I224" t="s">
        <v>3212</v>
      </c>
      <c r="M224">
        <v>2769.5813008319178</v>
      </c>
      <c r="N224">
        <v>786.33386152043965</v>
      </c>
      <c r="O224">
        <v>3555.9151623523576</v>
      </c>
      <c r="P224">
        <v>39316.693076021984</v>
      </c>
      <c r="Q224">
        <v>0.90600000000000003</v>
      </c>
      <c r="R224" t="s">
        <v>3228</v>
      </c>
      <c r="T224">
        <v>699.51732900224999</v>
      </c>
      <c r="U224">
        <v>100</v>
      </c>
      <c r="V224">
        <v>1.4097517728805999</v>
      </c>
      <c r="W224">
        <v>1.7671047449112001</v>
      </c>
      <c r="X224">
        <v>1.5825937882209999</v>
      </c>
      <c r="Y224">
        <v>699.51732900224999</v>
      </c>
      <c r="AB224" t="e">
        <v>#N/A</v>
      </c>
      <c r="AC224" t="e">
        <v>#N/A</v>
      </c>
    </row>
    <row r="225" spans="1:29">
      <c r="A225" t="s">
        <v>2632</v>
      </c>
      <c r="B225" t="s">
        <v>8</v>
      </c>
      <c r="C225">
        <v>5444156</v>
      </c>
      <c r="D225" t="s">
        <v>2633</v>
      </c>
      <c r="E225" t="str">
        <f t="shared" si="3"/>
        <v>Bogense Markjorder24cl</v>
      </c>
      <c r="F225">
        <v>2.25</v>
      </c>
      <c r="G225" t="s">
        <v>3212</v>
      </c>
      <c r="H225" t="s">
        <v>3212</v>
      </c>
      <c r="I225" t="s">
        <v>3212</v>
      </c>
      <c r="M225">
        <v>2769.5813008319178</v>
      </c>
      <c r="N225">
        <v>786.33386152043965</v>
      </c>
      <c r="O225">
        <v>3555.9151623523576</v>
      </c>
      <c r="P225">
        <v>39316.693076021984</v>
      </c>
      <c r="Q225">
        <v>0.154</v>
      </c>
      <c r="R225" t="s">
        <v>3228</v>
      </c>
      <c r="T225">
        <v>300.04185299846</v>
      </c>
      <c r="U225">
        <v>100</v>
      </c>
      <c r="V225">
        <v>2.1591522693634002</v>
      </c>
      <c r="W225">
        <v>2.2275948524475</v>
      </c>
      <c r="X225">
        <v>2.1859508339240001</v>
      </c>
      <c r="Y225">
        <v>300.04185299846</v>
      </c>
      <c r="AB225" t="e">
        <v>#N/A</v>
      </c>
      <c r="AC225" t="e">
        <v>#N/A</v>
      </c>
    </row>
    <row r="226" spans="1:29">
      <c r="A226" t="s">
        <v>2634</v>
      </c>
      <c r="B226" t="s">
        <v>8</v>
      </c>
      <c r="C226">
        <v>5444157</v>
      </c>
      <c r="D226" t="s">
        <v>2635</v>
      </c>
      <c r="E226" t="str">
        <f t="shared" si="3"/>
        <v>Bogense Markjorder24cm</v>
      </c>
      <c r="F226">
        <v>2.25</v>
      </c>
      <c r="G226" t="s">
        <v>3212</v>
      </c>
      <c r="H226" t="s">
        <v>3212</v>
      </c>
      <c r="I226" t="s">
        <v>3212</v>
      </c>
      <c r="M226">
        <v>2769.5813008319178</v>
      </c>
      <c r="N226">
        <v>786.33386152043965</v>
      </c>
      <c r="O226">
        <v>3555.9151623523576</v>
      </c>
      <c r="P226">
        <v>39316.693076021984</v>
      </c>
      <c r="Q226">
        <v>0.157</v>
      </c>
      <c r="R226" t="s">
        <v>3228</v>
      </c>
      <c r="T226">
        <v>300.06960600300999</v>
      </c>
      <c r="U226">
        <v>100</v>
      </c>
      <c r="V226">
        <v>2.1584162712096999</v>
      </c>
      <c r="W226">
        <v>2.2259128093718998</v>
      </c>
      <c r="X226">
        <v>2.1933590300539998</v>
      </c>
      <c r="Y226">
        <v>300.06960600300999</v>
      </c>
      <c r="AB226" t="e">
        <v>#N/A</v>
      </c>
      <c r="AC226" t="e">
        <v>#N/A</v>
      </c>
    </row>
    <row r="227" spans="1:29">
      <c r="A227" t="s">
        <v>2636</v>
      </c>
      <c r="B227" t="s">
        <v>8</v>
      </c>
      <c r="C227">
        <v>5444158</v>
      </c>
      <c r="D227" t="s">
        <v>2637</v>
      </c>
      <c r="E227" t="str">
        <f t="shared" si="3"/>
        <v>Bogense Markjorder24cn</v>
      </c>
      <c r="F227">
        <v>2.25</v>
      </c>
      <c r="G227" t="s">
        <v>3212</v>
      </c>
      <c r="H227" t="s">
        <v>3212</v>
      </c>
      <c r="I227" t="s">
        <v>3212</v>
      </c>
      <c r="M227">
        <v>2769.5813008319178</v>
      </c>
      <c r="N227">
        <v>786.33386152043965</v>
      </c>
      <c r="O227">
        <v>3555.9151623523576</v>
      </c>
      <c r="P227">
        <v>39316.693076021984</v>
      </c>
      <c r="Q227">
        <v>0.157</v>
      </c>
      <c r="R227" t="s">
        <v>3228</v>
      </c>
      <c r="T227">
        <v>338.24344799616</v>
      </c>
      <c r="U227">
        <v>100</v>
      </c>
      <c r="V227">
        <v>2.1107902526854998</v>
      </c>
      <c r="W227">
        <v>2.2155044078827002</v>
      </c>
      <c r="X227">
        <v>2.1649457376736998</v>
      </c>
      <c r="Y227">
        <v>338.24344799616</v>
      </c>
      <c r="AB227" t="e">
        <v>#N/A</v>
      </c>
      <c r="AC227" t="e">
        <v>#N/A</v>
      </c>
    </row>
    <row r="228" spans="1:29">
      <c r="A228" t="s">
        <v>2618</v>
      </c>
      <c r="B228" t="s">
        <v>8</v>
      </c>
      <c r="C228">
        <v>5444149</v>
      </c>
      <c r="D228" t="s">
        <v>2619</v>
      </c>
      <c r="E228" t="str">
        <f t="shared" si="3"/>
        <v>Bogense Markjorder24cd</v>
      </c>
      <c r="F228">
        <v>2.25</v>
      </c>
      <c r="G228" t="s">
        <v>3212</v>
      </c>
      <c r="H228" t="s">
        <v>3212</v>
      </c>
      <c r="I228" t="s">
        <v>3212</v>
      </c>
      <c r="M228">
        <v>2769.5813008319178</v>
      </c>
      <c r="N228">
        <v>786.33386152043965</v>
      </c>
      <c r="O228">
        <v>3555.9151623523576</v>
      </c>
      <c r="P228">
        <v>39316.693076021984</v>
      </c>
      <c r="Q228">
        <v>0.15</v>
      </c>
      <c r="R228" t="s">
        <v>3228</v>
      </c>
      <c r="T228">
        <v>333.68245299313998</v>
      </c>
      <c r="U228">
        <v>100</v>
      </c>
      <c r="V228">
        <v>2.2632355690002002</v>
      </c>
      <c r="W228">
        <v>2.3551232814789</v>
      </c>
      <c r="X228">
        <v>2.3036023828219001</v>
      </c>
      <c r="Y228">
        <v>333.68245299313998</v>
      </c>
      <c r="AB228" t="e">
        <v>#N/A</v>
      </c>
      <c r="AC228" t="e">
        <v>#N/A</v>
      </c>
    </row>
    <row r="229" spans="1:29">
      <c r="A229" t="s">
        <v>2620</v>
      </c>
      <c r="B229" t="s">
        <v>8</v>
      </c>
      <c r="C229">
        <v>5444150</v>
      </c>
      <c r="D229" t="s">
        <v>2621</v>
      </c>
      <c r="E229" t="str">
        <f t="shared" si="3"/>
        <v>Bogense Markjorder24ce</v>
      </c>
      <c r="F229">
        <v>2.25</v>
      </c>
      <c r="G229" t="s">
        <v>3212</v>
      </c>
      <c r="H229" t="s">
        <v>3212</v>
      </c>
      <c r="I229" t="s">
        <v>3212</v>
      </c>
      <c r="M229">
        <v>2769.5813008319178</v>
      </c>
      <c r="N229">
        <v>786.33386152043965</v>
      </c>
      <c r="O229">
        <v>3555.9151623523576</v>
      </c>
      <c r="P229">
        <v>39316.693076021984</v>
      </c>
      <c r="Q229">
        <v>0.14499999999999999</v>
      </c>
      <c r="R229" t="s">
        <v>3228</v>
      </c>
      <c r="T229">
        <v>300.03107199919998</v>
      </c>
      <c r="U229">
        <v>100</v>
      </c>
      <c r="V229">
        <v>2.2310643196106001</v>
      </c>
      <c r="W229">
        <v>2.3232674598693999</v>
      </c>
      <c r="X229">
        <v>2.2800057008861998</v>
      </c>
      <c r="Y229">
        <v>300.03107199919998</v>
      </c>
      <c r="AB229" t="e">
        <v>#N/A</v>
      </c>
      <c r="AC229" t="e">
        <v>#N/A</v>
      </c>
    </row>
    <row r="230" spans="1:29">
      <c r="A230" t="s">
        <v>415</v>
      </c>
      <c r="B230" t="s">
        <v>8</v>
      </c>
      <c r="C230">
        <v>5444412</v>
      </c>
      <c r="D230" t="s">
        <v>416</v>
      </c>
      <c r="E230" t="str">
        <f t="shared" si="3"/>
        <v>Bogense Markjorder39bf</v>
      </c>
      <c r="F230">
        <v>2.25</v>
      </c>
      <c r="G230" t="s">
        <v>3212</v>
      </c>
      <c r="H230" t="s">
        <v>3212</v>
      </c>
      <c r="I230" t="s">
        <v>3212</v>
      </c>
      <c r="M230">
        <v>2769.5813008319178</v>
      </c>
      <c r="N230">
        <v>786.33386152043965</v>
      </c>
      <c r="O230">
        <v>3555.9151623523576</v>
      </c>
      <c r="P230">
        <v>39316.693076021984</v>
      </c>
      <c r="Q230">
        <v>0.87</v>
      </c>
      <c r="R230" t="s">
        <v>3228</v>
      </c>
      <c r="T230">
        <v>699.48388699963004</v>
      </c>
      <c r="U230">
        <v>100</v>
      </c>
      <c r="V230">
        <v>1.4716761112212999</v>
      </c>
      <c r="W230">
        <v>1.7714152336121001</v>
      </c>
      <c r="X230">
        <v>1.6003584838495</v>
      </c>
      <c r="Y230">
        <v>699.48388699963004</v>
      </c>
      <c r="AB230" t="e">
        <v>#N/A</v>
      </c>
      <c r="AC230" t="e">
        <v>#N/A</v>
      </c>
    </row>
    <row r="231" spans="1:29">
      <c r="A231" t="s">
        <v>2622</v>
      </c>
      <c r="B231" t="s">
        <v>8</v>
      </c>
      <c r="C231">
        <v>5444151</v>
      </c>
      <c r="D231" t="s">
        <v>2623</v>
      </c>
      <c r="E231" t="str">
        <f t="shared" si="3"/>
        <v>Bogense Markjorder24cf</v>
      </c>
      <c r="F231">
        <v>2.25</v>
      </c>
      <c r="G231" t="s">
        <v>3212</v>
      </c>
      <c r="H231" t="s">
        <v>3212</v>
      </c>
      <c r="I231" t="s">
        <v>3212</v>
      </c>
      <c r="M231">
        <v>2769.5813008319178</v>
      </c>
      <c r="N231">
        <v>786.33386152043965</v>
      </c>
      <c r="O231">
        <v>3555.9151623523576</v>
      </c>
      <c r="P231">
        <v>39316.693076021984</v>
      </c>
      <c r="Q231">
        <v>0.14599999999999999</v>
      </c>
      <c r="R231" t="s">
        <v>3228</v>
      </c>
      <c r="T231">
        <v>300.01563451219999</v>
      </c>
      <c r="U231">
        <v>100</v>
      </c>
      <c r="V231">
        <v>2.2268590927124001</v>
      </c>
      <c r="W231">
        <v>2.3276832103728999</v>
      </c>
      <c r="X231">
        <v>2.2667005772286002</v>
      </c>
      <c r="Y231">
        <v>300.01563451219999</v>
      </c>
      <c r="AB231" t="e">
        <v>#N/A</v>
      </c>
      <c r="AC231" t="e">
        <v>#N/A</v>
      </c>
    </row>
    <row r="232" spans="1:29">
      <c r="A232" t="s">
        <v>2624</v>
      </c>
      <c r="B232" t="s">
        <v>8</v>
      </c>
      <c r="C232">
        <v>5444152</v>
      </c>
      <c r="D232" t="s">
        <v>2625</v>
      </c>
      <c r="E232" t="str">
        <f t="shared" si="3"/>
        <v>Bogense Markjorder24cg</v>
      </c>
      <c r="F232">
        <v>2.25</v>
      </c>
      <c r="G232" t="s">
        <v>3212</v>
      </c>
      <c r="H232" t="s">
        <v>3212</v>
      </c>
      <c r="I232" t="s">
        <v>3212</v>
      </c>
      <c r="M232">
        <v>2769.5813008319178</v>
      </c>
      <c r="N232">
        <v>786.33386152043965</v>
      </c>
      <c r="O232">
        <v>3555.9151623523576</v>
      </c>
      <c r="P232">
        <v>39316.693076021984</v>
      </c>
      <c r="Q232">
        <v>0.14799999999999999</v>
      </c>
      <c r="R232" t="s">
        <v>3228</v>
      </c>
      <c r="T232">
        <v>300.04191699099999</v>
      </c>
      <c r="U232">
        <v>100</v>
      </c>
      <c r="V232">
        <v>2.1441178321838001</v>
      </c>
      <c r="W232">
        <v>2.2835266590118</v>
      </c>
      <c r="X232">
        <v>2.2116717906912999</v>
      </c>
      <c r="Y232">
        <v>300.04191699099999</v>
      </c>
      <c r="AB232" t="e">
        <v>#N/A</v>
      </c>
      <c r="AC232" t="e">
        <v>#N/A</v>
      </c>
    </row>
    <row r="233" spans="1:29">
      <c r="A233" t="s">
        <v>2626</v>
      </c>
      <c r="B233" t="s">
        <v>8</v>
      </c>
      <c r="C233">
        <v>5444153</v>
      </c>
      <c r="D233" t="s">
        <v>2627</v>
      </c>
      <c r="E233" t="str">
        <f t="shared" si="3"/>
        <v>Bogense Markjorder24ch</v>
      </c>
      <c r="F233">
        <v>2.25</v>
      </c>
      <c r="G233" t="s">
        <v>3212</v>
      </c>
      <c r="H233" t="s">
        <v>3212</v>
      </c>
      <c r="I233" t="s">
        <v>3212</v>
      </c>
      <c r="M233">
        <v>2769.5813008319178</v>
      </c>
      <c r="N233">
        <v>786.33386152043965</v>
      </c>
      <c r="O233">
        <v>3555.9151623523576</v>
      </c>
      <c r="P233">
        <v>39316.693076021984</v>
      </c>
      <c r="Q233">
        <v>0.14099999999999999</v>
      </c>
      <c r="R233" t="s">
        <v>3228</v>
      </c>
      <c r="T233">
        <v>338.92268100075</v>
      </c>
      <c r="U233">
        <v>100</v>
      </c>
      <c r="V233">
        <v>2.0282595157622998</v>
      </c>
      <c r="W233">
        <v>2.2033088207245002</v>
      </c>
      <c r="X233">
        <v>2.1178197729477999</v>
      </c>
      <c r="Y233">
        <v>338.92268100075</v>
      </c>
      <c r="AB233" t="e">
        <v>#N/A</v>
      </c>
      <c r="AC233" t="e">
        <v>#N/A</v>
      </c>
    </row>
    <row r="234" spans="1:29">
      <c r="A234" t="s">
        <v>2638</v>
      </c>
      <c r="B234" t="s">
        <v>8</v>
      </c>
      <c r="C234">
        <v>5444159</v>
      </c>
      <c r="D234" t="s">
        <v>2639</v>
      </c>
      <c r="E234" t="str">
        <f t="shared" si="3"/>
        <v>Bogense Markjorder24co</v>
      </c>
      <c r="F234">
        <v>2.25</v>
      </c>
      <c r="G234" t="s">
        <v>3212</v>
      </c>
      <c r="H234" t="s">
        <v>3212</v>
      </c>
      <c r="I234" t="s">
        <v>3212</v>
      </c>
      <c r="M234">
        <v>2769.5813008319178</v>
      </c>
      <c r="N234">
        <v>786.33386152043965</v>
      </c>
      <c r="O234">
        <v>3555.9151623523576</v>
      </c>
      <c r="P234">
        <v>39316.693076021984</v>
      </c>
      <c r="Q234">
        <v>0.17</v>
      </c>
      <c r="R234" t="s">
        <v>3228</v>
      </c>
      <c r="T234">
        <v>266.83726549451001</v>
      </c>
      <c r="U234">
        <v>100</v>
      </c>
      <c r="V234">
        <v>2.2294874191284002</v>
      </c>
      <c r="W234">
        <v>2.3503923416138002</v>
      </c>
      <c r="X234">
        <v>2.2873733732435002</v>
      </c>
      <c r="Y234">
        <v>266.83726549451001</v>
      </c>
      <c r="AB234" t="e">
        <v>#N/A</v>
      </c>
      <c r="AC234" t="e">
        <v>#N/A</v>
      </c>
    </row>
    <row r="235" spans="1:29">
      <c r="A235" t="s">
        <v>2640</v>
      </c>
      <c r="B235" t="s">
        <v>8</v>
      </c>
      <c r="C235">
        <v>5444160</v>
      </c>
      <c r="D235" t="s">
        <v>2641</v>
      </c>
      <c r="E235" t="str">
        <f t="shared" si="3"/>
        <v>Bogense Markjorder24cp</v>
      </c>
      <c r="F235">
        <v>1.25</v>
      </c>
      <c r="G235" t="s">
        <v>3214</v>
      </c>
      <c r="H235" t="s">
        <v>3212</v>
      </c>
      <c r="I235" t="s">
        <v>3212</v>
      </c>
      <c r="M235">
        <v>1538.6562782399542</v>
      </c>
      <c r="N235">
        <v>436.85214528913315</v>
      </c>
      <c r="O235">
        <v>1975.5084235290874</v>
      </c>
      <c r="P235">
        <v>21842.607264456656</v>
      </c>
      <c r="Q235">
        <v>0.16700000000000001</v>
      </c>
      <c r="R235" t="s">
        <v>3228</v>
      </c>
      <c r="T235">
        <v>236.27733499115001</v>
      </c>
      <c r="U235">
        <v>100</v>
      </c>
      <c r="V235">
        <v>2.2193944454193</v>
      </c>
      <c r="W235">
        <v>2.3123335838318</v>
      </c>
      <c r="X235">
        <v>2.2562993779967</v>
      </c>
      <c r="Y235">
        <v>236.27733499115001</v>
      </c>
      <c r="AB235" t="e">
        <v>#N/A</v>
      </c>
      <c r="AC235" t="e">
        <v>#N/A</v>
      </c>
    </row>
    <row r="236" spans="1:29">
      <c r="A236" t="s">
        <v>417</v>
      </c>
      <c r="B236" t="s">
        <v>8</v>
      </c>
      <c r="C236">
        <v>5444405</v>
      </c>
      <c r="D236" t="s">
        <v>418</v>
      </c>
      <c r="E236" t="str">
        <f t="shared" si="3"/>
        <v>Bogense Markjorder39aæ</v>
      </c>
      <c r="F236">
        <v>2.25</v>
      </c>
      <c r="G236" t="s">
        <v>3212</v>
      </c>
      <c r="H236" t="s">
        <v>3212</v>
      </c>
      <c r="I236" t="s">
        <v>3212</v>
      </c>
      <c r="M236">
        <v>2769.5813008319178</v>
      </c>
      <c r="N236">
        <v>786.33386152043965</v>
      </c>
      <c r="O236">
        <v>3555.9151623523576</v>
      </c>
      <c r="P236">
        <v>39316.693076021984</v>
      </c>
      <c r="Q236">
        <v>0.81</v>
      </c>
      <c r="R236" t="s">
        <v>3228</v>
      </c>
      <c r="T236">
        <v>699.51732900224999</v>
      </c>
      <c r="U236">
        <v>100</v>
      </c>
      <c r="V236">
        <v>1.5413804054260001</v>
      </c>
      <c r="W236">
        <v>1.8788629770278999</v>
      </c>
      <c r="X236">
        <v>1.6646055582093</v>
      </c>
      <c r="Y236">
        <v>699.51732900224999</v>
      </c>
      <c r="AB236" t="e">
        <v>#N/A</v>
      </c>
      <c r="AC236" t="e">
        <v>#N/A</v>
      </c>
    </row>
    <row r="237" spans="1:29">
      <c r="A237" t="s">
        <v>2642</v>
      </c>
      <c r="B237" t="s">
        <v>8</v>
      </c>
      <c r="C237">
        <v>5444161</v>
      </c>
      <c r="D237" t="s">
        <v>2643</v>
      </c>
      <c r="E237" t="str">
        <f t="shared" si="3"/>
        <v>Bogense Markjorder24cq</v>
      </c>
      <c r="F237">
        <v>2.25</v>
      </c>
      <c r="G237" t="s">
        <v>3212</v>
      </c>
      <c r="H237" t="s">
        <v>3212</v>
      </c>
      <c r="I237" t="s">
        <v>3212</v>
      </c>
      <c r="M237">
        <v>2769.5813008319178</v>
      </c>
      <c r="N237">
        <v>786.33386152043965</v>
      </c>
      <c r="O237">
        <v>3555.9151623523576</v>
      </c>
      <c r="P237">
        <v>39316.693076021984</v>
      </c>
      <c r="Q237">
        <v>0.151</v>
      </c>
      <c r="R237" t="s">
        <v>3228</v>
      </c>
      <c r="T237">
        <v>236.29351601620999</v>
      </c>
      <c r="U237">
        <v>100</v>
      </c>
      <c r="V237">
        <v>2.1871180534363002</v>
      </c>
      <c r="W237">
        <v>2.3234777450561999</v>
      </c>
      <c r="X237">
        <v>2.2501666641234999</v>
      </c>
      <c r="Y237">
        <v>236.29351601620999</v>
      </c>
      <c r="AB237" t="e">
        <v>#N/A</v>
      </c>
      <c r="AC237" t="e">
        <v>#N/A</v>
      </c>
    </row>
    <row r="238" spans="1:29">
      <c r="A238" t="s">
        <v>2644</v>
      </c>
      <c r="B238" t="s">
        <v>8</v>
      </c>
      <c r="C238">
        <v>5444162</v>
      </c>
      <c r="D238" t="s">
        <v>2645</v>
      </c>
      <c r="E238" t="str">
        <f t="shared" si="3"/>
        <v>Bogense Markjorder24cr</v>
      </c>
      <c r="F238">
        <v>2.25</v>
      </c>
      <c r="G238" t="s">
        <v>3212</v>
      </c>
      <c r="H238" t="s">
        <v>3212</v>
      </c>
      <c r="I238" t="s">
        <v>3212</v>
      </c>
      <c r="M238">
        <v>2769.5813008319178</v>
      </c>
      <c r="N238">
        <v>786.33386152043965</v>
      </c>
      <c r="O238">
        <v>3555.9151623523576</v>
      </c>
      <c r="P238">
        <v>39316.693076021984</v>
      </c>
      <c r="Q238">
        <v>0.157</v>
      </c>
      <c r="R238" t="s">
        <v>3228</v>
      </c>
      <c r="T238">
        <v>356.30755799495</v>
      </c>
      <c r="U238">
        <v>100</v>
      </c>
      <c r="V238">
        <v>2.0858733654021999</v>
      </c>
      <c r="W238">
        <v>2.3031868934631001</v>
      </c>
      <c r="X238">
        <v>2.1934685560695</v>
      </c>
      <c r="Y238">
        <v>356.30755799495</v>
      </c>
      <c r="AB238" t="e">
        <v>#N/A</v>
      </c>
      <c r="AC238" t="e">
        <v>#N/A</v>
      </c>
    </row>
    <row r="239" spans="1:29">
      <c r="A239" t="s">
        <v>2646</v>
      </c>
      <c r="B239" t="s">
        <v>8</v>
      </c>
      <c r="C239">
        <v>5444163</v>
      </c>
      <c r="D239" t="s">
        <v>2647</v>
      </c>
      <c r="E239" t="str">
        <f t="shared" si="3"/>
        <v>Bogense Markjorder24cs</v>
      </c>
      <c r="F239">
        <v>2.25</v>
      </c>
      <c r="G239" t="s">
        <v>3212</v>
      </c>
      <c r="H239" t="s">
        <v>3212</v>
      </c>
      <c r="I239" t="s">
        <v>3212</v>
      </c>
      <c r="M239">
        <v>2769.5813008319178</v>
      </c>
      <c r="N239">
        <v>786.33386152043965</v>
      </c>
      <c r="O239">
        <v>3555.9151623523576</v>
      </c>
      <c r="P239">
        <v>39316.693076021984</v>
      </c>
      <c r="Q239">
        <v>0.17</v>
      </c>
      <c r="R239" t="s">
        <v>3228</v>
      </c>
      <c r="T239">
        <v>237.28457250558</v>
      </c>
      <c r="U239">
        <v>100</v>
      </c>
      <c r="V239">
        <v>2.2463088035582999</v>
      </c>
      <c r="W239">
        <v>2.3521795272827002</v>
      </c>
      <c r="X239">
        <v>2.2886992275715001</v>
      </c>
      <c r="Y239">
        <v>237.28457250558</v>
      </c>
      <c r="AB239" t="e">
        <v>#N/A</v>
      </c>
      <c r="AC239" t="e">
        <v>#N/A</v>
      </c>
    </row>
    <row r="240" spans="1:29">
      <c r="A240" t="s">
        <v>2648</v>
      </c>
      <c r="B240" t="s">
        <v>8</v>
      </c>
      <c r="C240">
        <v>5444164</v>
      </c>
      <c r="D240" t="s">
        <v>2649</v>
      </c>
      <c r="E240" t="str">
        <f t="shared" si="3"/>
        <v>Bogense Markjorder24ct</v>
      </c>
      <c r="F240">
        <v>2.25</v>
      </c>
      <c r="G240" t="s">
        <v>3212</v>
      </c>
      <c r="H240" t="s">
        <v>3212</v>
      </c>
      <c r="I240" t="s">
        <v>3212</v>
      </c>
      <c r="M240">
        <v>2769.5813008319178</v>
      </c>
      <c r="N240">
        <v>786.33386152043965</v>
      </c>
      <c r="O240">
        <v>3555.9151623523576</v>
      </c>
      <c r="P240">
        <v>39316.693076021984</v>
      </c>
      <c r="Q240">
        <v>0.16600000000000001</v>
      </c>
      <c r="R240" t="s">
        <v>3228</v>
      </c>
      <c r="T240">
        <v>206.77216800989001</v>
      </c>
      <c r="U240">
        <v>100</v>
      </c>
      <c r="V240">
        <v>2.2109835147857999</v>
      </c>
      <c r="W240">
        <v>2.2901501655579</v>
      </c>
      <c r="X240">
        <v>2.2388005024857001</v>
      </c>
      <c r="Y240">
        <v>206.77216800989001</v>
      </c>
      <c r="AB240" t="e">
        <v>#N/A</v>
      </c>
      <c r="AC240" t="e">
        <v>#N/A</v>
      </c>
    </row>
    <row r="241" spans="1:29">
      <c r="A241" t="s">
        <v>2650</v>
      </c>
      <c r="B241" t="s">
        <v>8</v>
      </c>
      <c r="C241">
        <v>5444165</v>
      </c>
      <c r="D241" t="s">
        <v>2651</v>
      </c>
      <c r="E241" t="str">
        <f t="shared" si="3"/>
        <v>Bogense Markjorder24cu</v>
      </c>
      <c r="F241">
        <v>2.25</v>
      </c>
      <c r="G241" t="s">
        <v>3212</v>
      </c>
      <c r="H241" t="s">
        <v>3212</v>
      </c>
      <c r="I241" t="s">
        <v>3212</v>
      </c>
      <c r="M241">
        <v>2769.5813008319178</v>
      </c>
      <c r="N241">
        <v>786.33386152043965</v>
      </c>
      <c r="O241">
        <v>3555.9151623523576</v>
      </c>
      <c r="P241">
        <v>39316.693076021984</v>
      </c>
      <c r="Q241">
        <v>0.16700000000000001</v>
      </c>
      <c r="R241" t="s">
        <v>3228</v>
      </c>
      <c r="T241">
        <v>206.74672299451001</v>
      </c>
      <c r="U241">
        <v>100</v>
      </c>
      <c r="V241">
        <v>2.1815459728240998</v>
      </c>
      <c r="W241">
        <v>2.2459936141968</v>
      </c>
      <c r="X241">
        <v>2.2038684368134001</v>
      </c>
      <c r="Y241">
        <v>206.74672299451001</v>
      </c>
      <c r="AB241" t="e">
        <v>#N/A</v>
      </c>
      <c r="AC241" t="e">
        <v>#N/A</v>
      </c>
    </row>
    <row r="242" spans="1:29">
      <c r="A242" t="s">
        <v>419</v>
      </c>
      <c r="B242" t="s">
        <v>8</v>
      </c>
      <c r="C242">
        <v>5444413</v>
      </c>
      <c r="D242" t="s">
        <v>420</v>
      </c>
      <c r="E242" t="str">
        <f t="shared" si="3"/>
        <v>Bogense Markjorder39bg</v>
      </c>
      <c r="F242">
        <v>2.25</v>
      </c>
      <c r="G242" t="s">
        <v>3212</v>
      </c>
      <c r="H242" t="s">
        <v>3212</v>
      </c>
      <c r="I242" t="s">
        <v>3212</v>
      </c>
      <c r="M242">
        <v>2769.5813008319178</v>
      </c>
      <c r="N242">
        <v>786.33386152043965</v>
      </c>
      <c r="O242">
        <v>3555.9151623523576</v>
      </c>
      <c r="P242">
        <v>39316.693076021984</v>
      </c>
      <c r="Q242">
        <v>0.79100000000000004</v>
      </c>
      <c r="R242" t="s">
        <v>3228</v>
      </c>
      <c r="T242">
        <v>699.52952750220004</v>
      </c>
      <c r="U242">
        <v>100</v>
      </c>
      <c r="V242">
        <v>1.5897424221039</v>
      </c>
      <c r="W242">
        <v>1.8208285570145</v>
      </c>
      <c r="X242">
        <v>1.6735715744565001</v>
      </c>
      <c r="Y242">
        <v>699.52952750220004</v>
      </c>
      <c r="AB242" t="e">
        <v>#N/A</v>
      </c>
      <c r="AC242" t="e">
        <v>#N/A</v>
      </c>
    </row>
    <row r="243" spans="1:29">
      <c r="A243" t="s">
        <v>2652</v>
      </c>
      <c r="B243" t="s">
        <v>8</v>
      </c>
      <c r="C243">
        <v>5444166</v>
      </c>
      <c r="D243" t="s">
        <v>2653</v>
      </c>
      <c r="E243" t="str">
        <f t="shared" si="3"/>
        <v>Bogense Markjorder24cv</v>
      </c>
      <c r="F243">
        <v>2.25</v>
      </c>
      <c r="G243" t="s">
        <v>3212</v>
      </c>
      <c r="H243" t="s">
        <v>3212</v>
      </c>
      <c r="I243" t="s">
        <v>3212</v>
      </c>
      <c r="M243">
        <v>2769.5813008319178</v>
      </c>
      <c r="N243">
        <v>786.33386152043965</v>
      </c>
      <c r="O243">
        <v>3555.9151623523576</v>
      </c>
      <c r="P243">
        <v>39316.693076021984</v>
      </c>
      <c r="Q243">
        <v>0.18099999999999999</v>
      </c>
      <c r="R243" t="s">
        <v>3228</v>
      </c>
      <c r="T243">
        <v>233.38984899313999</v>
      </c>
      <c r="U243">
        <v>100</v>
      </c>
      <c r="V243">
        <v>2.0724160671234002</v>
      </c>
      <c r="W243">
        <v>2.2203407287597998</v>
      </c>
      <c r="X243">
        <v>2.1490456252903001</v>
      </c>
      <c r="Y243">
        <v>233.38984899313999</v>
      </c>
      <c r="AB243" t="e">
        <v>#N/A</v>
      </c>
      <c r="AC243" t="e">
        <v>#N/A</v>
      </c>
    </row>
    <row r="244" spans="1:29">
      <c r="A244" t="s">
        <v>2327</v>
      </c>
      <c r="B244" t="s">
        <v>8</v>
      </c>
      <c r="C244">
        <v>5444107</v>
      </c>
      <c r="D244" t="s">
        <v>2328</v>
      </c>
      <c r="E244" t="str">
        <f t="shared" si="3"/>
        <v>Bogense Markjorder24ao</v>
      </c>
      <c r="F244">
        <v>1.2943179150202151</v>
      </c>
      <c r="G244" t="s">
        <v>3212</v>
      </c>
      <c r="L244">
        <v>0.29431791502021498</v>
      </c>
      <c r="M244">
        <v>1593.2083087874412</v>
      </c>
      <c r="N244">
        <v>452.3404462901911</v>
      </c>
      <c r="O244">
        <v>2045.5487550776322</v>
      </c>
      <c r="P244">
        <v>22617.022314509555</v>
      </c>
      <c r="T244">
        <v>1962.1194334680999</v>
      </c>
      <c r="U244">
        <v>100</v>
      </c>
      <c r="V244">
        <v>2.0278389453888002</v>
      </c>
      <c r="W244">
        <v>2.5158743858336998</v>
      </c>
      <c r="X244">
        <v>2.3379140321598002</v>
      </c>
      <c r="Y244">
        <v>1962.1194334837</v>
      </c>
      <c r="AB244" t="e">
        <v>#N/A</v>
      </c>
      <c r="AC244" t="e">
        <v>#N/A</v>
      </c>
    </row>
    <row r="245" spans="1:29">
      <c r="A245" t="s">
        <v>421</v>
      </c>
      <c r="B245" t="s">
        <v>8</v>
      </c>
      <c r="C245">
        <v>5444406</v>
      </c>
      <c r="D245" t="s">
        <v>422</v>
      </c>
      <c r="E245" t="str">
        <f t="shared" si="3"/>
        <v>Bogense Markjorder39aø</v>
      </c>
      <c r="F245">
        <v>2.25</v>
      </c>
      <c r="G245" t="s">
        <v>3212</v>
      </c>
      <c r="H245" t="s">
        <v>3212</v>
      </c>
      <c r="I245" t="s">
        <v>3212</v>
      </c>
      <c r="M245">
        <v>2769.5813008319178</v>
      </c>
      <c r="N245">
        <v>786.33386152043965</v>
      </c>
      <c r="O245">
        <v>3555.9151623523576</v>
      </c>
      <c r="P245">
        <v>39316.693076021984</v>
      </c>
      <c r="Q245">
        <v>0.751</v>
      </c>
      <c r="R245" t="s">
        <v>3228</v>
      </c>
      <c r="T245">
        <v>699.48263899267999</v>
      </c>
      <c r="U245">
        <v>100</v>
      </c>
      <c r="V245">
        <v>1.6149747371673999</v>
      </c>
      <c r="W245">
        <v>1.9450979232787999</v>
      </c>
      <c r="X245">
        <v>1.768828662959</v>
      </c>
      <c r="Y245">
        <v>699.48263899267999</v>
      </c>
      <c r="AB245" t="e">
        <v>#N/A</v>
      </c>
      <c r="AC245" t="e">
        <v>#N/A</v>
      </c>
    </row>
    <row r="246" spans="1:29">
      <c r="A246" t="s">
        <v>423</v>
      </c>
      <c r="B246" t="s">
        <v>8</v>
      </c>
      <c r="C246">
        <v>5444414</v>
      </c>
      <c r="D246" t="s">
        <v>424</v>
      </c>
      <c r="E246" t="str">
        <f t="shared" si="3"/>
        <v>Bogense Markjorder39bh</v>
      </c>
      <c r="F246">
        <v>2.25</v>
      </c>
      <c r="G246" t="s">
        <v>3212</v>
      </c>
      <c r="H246" t="s">
        <v>3212</v>
      </c>
      <c r="I246" t="s">
        <v>3212</v>
      </c>
      <c r="M246">
        <v>2769.5813008319178</v>
      </c>
      <c r="N246">
        <v>786.33386152043965</v>
      </c>
      <c r="O246">
        <v>3555.9151623523576</v>
      </c>
      <c r="P246">
        <v>39316.693076021984</v>
      </c>
      <c r="Q246">
        <v>0.71799999999999997</v>
      </c>
      <c r="R246" t="s">
        <v>3228</v>
      </c>
      <c r="T246">
        <v>699.53122248956004</v>
      </c>
      <c r="U246">
        <v>100</v>
      </c>
      <c r="V246">
        <v>1.6472511291504</v>
      </c>
      <c r="W246">
        <v>1.8323934078216999</v>
      </c>
      <c r="X246">
        <v>1.7256038188934</v>
      </c>
      <c r="Y246">
        <v>699.53122248956004</v>
      </c>
      <c r="AB246" t="e">
        <v>#N/A</v>
      </c>
      <c r="AC246" t="e">
        <v>#N/A</v>
      </c>
    </row>
    <row r="247" spans="1:29">
      <c r="A247" t="s">
        <v>380</v>
      </c>
      <c r="B247" t="s">
        <v>8</v>
      </c>
      <c r="C247">
        <v>5444448</v>
      </c>
      <c r="D247" t="s">
        <v>381</v>
      </c>
      <c r="E247" t="str">
        <f t="shared" si="3"/>
        <v>Bogense Markjorder43c</v>
      </c>
      <c r="F247">
        <v>2.25</v>
      </c>
      <c r="G247" t="s">
        <v>3212</v>
      </c>
      <c r="H247" t="s">
        <v>3212</v>
      </c>
      <c r="I247" t="s">
        <v>3212</v>
      </c>
      <c r="M247">
        <v>2769.5813008319178</v>
      </c>
      <c r="N247">
        <v>786.33386152043965</v>
      </c>
      <c r="O247">
        <v>3555.9151623523576</v>
      </c>
      <c r="P247">
        <v>39316.693076021984</v>
      </c>
      <c r="Q247">
        <v>1.125</v>
      </c>
      <c r="R247" t="s">
        <v>3228</v>
      </c>
      <c r="T247">
        <v>1485.4155930101999</v>
      </c>
      <c r="U247">
        <v>100</v>
      </c>
      <c r="V247">
        <v>0.82688474655151001</v>
      </c>
      <c r="W247">
        <v>1.3253285884857</v>
      </c>
      <c r="X247">
        <v>1.1890995318963999</v>
      </c>
      <c r="Y247">
        <v>1485.4155930101999</v>
      </c>
      <c r="AB247" t="e">
        <v>#N/A</v>
      </c>
      <c r="AC247" t="e">
        <v>#N/A</v>
      </c>
    </row>
    <row r="248" spans="1:29">
      <c r="A248" t="s">
        <v>382</v>
      </c>
      <c r="B248" t="s">
        <v>8</v>
      </c>
      <c r="C248">
        <v>1354887</v>
      </c>
      <c r="D248" t="s">
        <v>383</v>
      </c>
      <c r="E248" t="str">
        <f t="shared" si="3"/>
        <v>Bogense Markjorder4ac</v>
      </c>
      <c r="F248">
        <v>0.63361525100802885</v>
      </c>
      <c r="K248">
        <v>0.63361525100802885</v>
      </c>
      <c r="M248">
        <v>779.93286716167052</v>
      </c>
      <c r="N248">
        <v>221.43694535261599</v>
      </c>
      <c r="O248">
        <v>1001.3698125142865</v>
      </c>
      <c r="P248">
        <v>11071.847267630799</v>
      </c>
      <c r="T248">
        <v>15308.987193481</v>
      </c>
      <c r="U248">
        <v>55.184600000000003</v>
      </c>
      <c r="V248">
        <v>1.9449926912785E-2</v>
      </c>
      <c r="W248">
        <v>1.1193696260452</v>
      </c>
      <c r="X248">
        <v>0.46679583104847</v>
      </c>
      <c r="Y248">
        <v>8448.2027637102001</v>
      </c>
      <c r="AB248" t="e">
        <v>#N/A</v>
      </c>
      <c r="AC248" t="e">
        <v>#N/A</v>
      </c>
    </row>
    <row r="249" spans="1:29">
      <c r="A249" t="s">
        <v>384</v>
      </c>
      <c r="B249" t="s">
        <v>8</v>
      </c>
      <c r="C249">
        <v>1354887</v>
      </c>
      <c r="D249" t="s">
        <v>383</v>
      </c>
      <c r="E249" t="str">
        <f t="shared" si="3"/>
        <v>Bogense Markjorder66a</v>
      </c>
      <c r="F249">
        <v>1.25</v>
      </c>
      <c r="G249" t="s">
        <v>3212</v>
      </c>
      <c r="H249" t="s">
        <v>3212</v>
      </c>
      <c r="M249">
        <v>1538.6562782399542</v>
      </c>
      <c r="N249">
        <v>436.85214528913315</v>
      </c>
      <c r="O249">
        <v>1975.5084235290874</v>
      </c>
      <c r="P249">
        <v>21842.607264456656</v>
      </c>
      <c r="Q249" t="e">
        <v>#N/A</v>
      </c>
      <c r="R249" t="e">
        <v>#N/A</v>
      </c>
      <c r="T249">
        <v>54637.315010920996</v>
      </c>
      <c r="U249">
        <v>90.111599999999996</v>
      </c>
      <c r="V249">
        <v>4.4156592339276999E-3</v>
      </c>
      <c r="W249">
        <v>0.78966706991196001</v>
      </c>
      <c r="X249">
        <v>0.45501371442721</v>
      </c>
      <c r="Y249">
        <v>49234.558753381083</v>
      </c>
      <c r="AB249" t="e">
        <v>#N/A</v>
      </c>
      <c r="AC249" t="e">
        <v>#N/A</v>
      </c>
    </row>
    <row r="250" spans="1:29">
      <c r="A250" t="s">
        <v>2693</v>
      </c>
      <c r="B250" t="s">
        <v>8</v>
      </c>
      <c r="C250">
        <v>5443705</v>
      </c>
      <c r="D250" t="s">
        <v>2694</v>
      </c>
      <c r="E250" t="str">
        <f t="shared" si="3"/>
        <v>Bogense Markjorder4av</v>
      </c>
      <c r="F250">
        <v>2.25</v>
      </c>
      <c r="G250" t="s">
        <v>3212</v>
      </c>
      <c r="H250" t="s">
        <v>3212</v>
      </c>
      <c r="I250" t="s">
        <v>3212</v>
      </c>
      <c r="M250">
        <v>2769.5813008319178</v>
      </c>
      <c r="N250">
        <v>786.33386152043965</v>
      </c>
      <c r="O250">
        <v>3555.9151623523576</v>
      </c>
      <c r="P250">
        <v>39316.693076021984</v>
      </c>
      <c r="Q250">
        <v>1.089</v>
      </c>
      <c r="R250" t="s">
        <v>3228</v>
      </c>
      <c r="T250">
        <v>5582.7195204934997</v>
      </c>
      <c r="U250">
        <v>100</v>
      </c>
      <c r="V250">
        <v>0.91498768329619995</v>
      </c>
      <c r="W250">
        <v>1.4391894340514999</v>
      </c>
      <c r="X250">
        <v>1.273027377869</v>
      </c>
      <c r="Y250">
        <v>5582.7195204934997</v>
      </c>
      <c r="AB250" t="e">
        <v>#N/A</v>
      </c>
      <c r="AC250" t="e">
        <v>#N/A</v>
      </c>
    </row>
    <row r="251" spans="1:29">
      <c r="A251" t="s">
        <v>385</v>
      </c>
      <c r="B251" t="s">
        <v>8</v>
      </c>
      <c r="C251">
        <v>5444694</v>
      </c>
      <c r="D251" t="s">
        <v>386</v>
      </c>
      <c r="E251" t="str">
        <f t="shared" si="3"/>
        <v>Bogense Markjorder105a</v>
      </c>
      <c r="F251">
        <v>1</v>
      </c>
      <c r="G251" t="s">
        <v>3212</v>
      </c>
      <c r="M251">
        <v>1230.9250225919634</v>
      </c>
      <c r="N251">
        <v>349.48171623130651</v>
      </c>
      <c r="O251">
        <v>1580.40673882327</v>
      </c>
      <c r="P251">
        <v>17474.085811565325</v>
      </c>
      <c r="Q251" t="e">
        <v>#N/A</v>
      </c>
      <c r="R251" t="e">
        <v>#N/A</v>
      </c>
      <c r="T251">
        <v>3773.3528429717999</v>
      </c>
      <c r="U251">
        <v>14.9306</v>
      </c>
      <c r="V251">
        <v>7.4435397982597004E-2</v>
      </c>
      <c r="W251">
        <v>0.40771251916884999</v>
      </c>
      <c r="X251">
        <v>0.18670393182346001</v>
      </c>
      <c r="Y251">
        <v>563.3842195727475</v>
      </c>
      <c r="AB251" t="e">
        <v>#N/A</v>
      </c>
      <c r="AC251" t="e">
        <v>#N/A</v>
      </c>
    </row>
    <row r="252" spans="1:29">
      <c r="A252" t="s">
        <v>387</v>
      </c>
      <c r="B252" t="s">
        <v>64</v>
      </c>
      <c r="C252">
        <v>7600324</v>
      </c>
      <c r="D252" t="s">
        <v>388</v>
      </c>
      <c r="E252" t="str">
        <f t="shared" si="3"/>
        <v>Skovby Nymark, Skovby13a</v>
      </c>
      <c r="F252">
        <v>1.413189920161015</v>
      </c>
      <c r="G252" t="s">
        <v>3212</v>
      </c>
      <c r="K252">
        <v>0.41318992016101497</v>
      </c>
      <c r="M252">
        <v>1739.5308344009322</v>
      </c>
      <c r="N252">
        <v>493.8840386586545</v>
      </c>
      <c r="O252">
        <v>2233.4148730595866</v>
      </c>
      <c r="P252">
        <v>24694.201932932727</v>
      </c>
      <c r="T252">
        <v>5509.1989354801999</v>
      </c>
      <c r="U252">
        <v>100</v>
      </c>
      <c r="V252">
        <v>0.23686857521533999</v>
      </c>
      <c r="W252">
        <v>2.9400930404663002</v>
      </c>
      <c r="X252">
        <v>2.4488702861754001</v>
      </c>
      <c r="Y252">
        <v>5509.1989354829002</v>
      </c>
      <c r="AB252" t="e">
        <v>#N/A</v>
      </c>
      <c r="AC252" t="e">
        <v>#N/A</v>
      </c>
    </row>
    <row r="253" spans="1:29">
      <c r="A253" t="s">
        <v>389</v>
      </c>
      <c r="B253" t="s">
        <v>64</v>
      </c>
      <c r="C253">
        <v>7600324</v>
      </c>
      <c r="D253" t="s">
        <v>388</v>
      </c>
      <c r="E253" t="str">
        <f t="shared" si="3"/>
        <v>Skovby Nymark, Skovby5b</v>
      </c>
      <c r="F253">
        <v>0.41871083111636248</v>
      </c>
      <c r="G253" t="s">
        <v>3213</v>
      </c>
      <c r="K253">
        <v>0.41871083111636248</v>
      </c>
      <c r="M253">
        <v>515.40163925140826</v>
      </c>
      <c r="N253">
        <v>146.3317798631831</v>
      </c>
      <c r="O253">
        <v>661.73341911459136</v>
      </c>
      <c r="P253">
        <v>7316.5889931591546</v>
      </c>
      <c r="T253">
        <v>5582.8110815515001</v>
      </c>
      <c r="U253">
        <v>100</v>
      </c>
      <c r="V253">
        <v>0.22603969275951</v>
      </c>
      <c r="W253">
        <v>2.8006844520568999</v>
      </c>
      <c r="X253">
        <v>2.4277817592156001</v>
      </c>
      <c r="Y253">
        <v>5582.8110815550999</v>
      </c>
      <c r="AB253" t="e">
        <v>#N/A</v>
      </c>
      <c r="AC253" t="e">
        <v>#N/A</v>
      </c>
    </row>
    <row r="254" spans="1:29">
      <c r="A254" t="s">
        <v>340</v>
      </c>
      <c r="B254" t="s">
        <v>8</v>
      </c>
      <c r="C254">
        <v>1354889</v>
      </c>
      <c r="D254" t="s">
        <v>390</v>
      </c>
      <c r="E254" t="str">
        <f t="shared" si="3"/>
        <v>Bogense Markjorder59</v>
      </c>
      <c r="F254">
        <v>1.6132807953885901</v>
      </c>
      <c r="K254">
        <v>1.6132807953885901</v>
      </c>
      <c r="M254">
        <v>1985.8276995108811</v>
      </c>
      <c r="N254">
        <v>563.81214113541171</v>
      </c>
      <c r="O254">
        <v>2549.6398406462927</v>
      </c>
      <c r="P254">
        <v>28190.607056770583</v>
      </c>
      <c r="T254">
        <v>38734.11653359</v>
      </c>
      <c r="U254">
        <v>55.533499999999997</v>
      </c>
      <c r="V254">
        <v>4.3105245567858002E-3</v>
      </c>
      <c r="W254">
        <v>1.2643504142761</v>
      </c>
      <c r="X254">
        <v>0.63545627152543005</v>
      </c>
      <c r="Y254">
        <v>21510.415332532</v>
      </c>
      <c r="AB254" t="e">
        <v>#N/A</v>
      </c>
      <c r="AC254" t="e">
        <v>#N/A</v>
      </c>
    </row>
    <row r="255" spans="1:29">
      <c r="A255" t="s">
        <v>263</v>
      </c>
      <c r="B255" t="s">
        <v>8</v>
      </c>
      <c r="C255">
        <v>1354889</v>
      </c>
      <c r="D255" t="s">
        <v>390</v>
      </c>
      <c r="E255" t="str">
        <f t="shared" si="3"/>
        <v>Bogense Markjorder85b</v>
      </c>
      <c r="F255">
        <v>4.6307438728994823</v>
      </c>
      <c r="G255" t="s">
        <v>3212</v>
      </c>
      <c r="K255">
        <v>3.6307438728994823</v>
      </c>
      <c r="M255">
        <v>5700.0985063663911</v>
      </c>
      <c r="N255">
        <v>1618.3603161285182</v>
      </c>
      <c r="O255">
        <v>7318.4588224949093</v>
      </c>
      <c r="P255">
        <v>80918.015806425901</v>
      </c>
      <c r="T255">
        <v>51076.844673086998</v>
      </c>
      <c r="U255">
        <v>94.778599999999997</v>
      </c>
      <c r="V255">
        <v>1.3352111913264001E-2</v>
      </c>
      <c r="W255">
        <v>1.0379953384399001</v>
      </c>
      <c r="X255">
        <v>0.51395023747554003</v>
      </c>
      <c r="Y255">
        <v>48409.936867871002</v>
      </c>
      <c r="AB255" t="e">
        <v>#N/A</v>
      </c>
      <c r="AC255" t="e">
        <v>#N/A</v>
      </c>
    </row>
    <row r="256" spans="1:29">
      <c r="A256" t="s">
        <v>391</v>
      </c>
      <c r="B256" t="s">
        <v>8</v>
      </c>
      <c r="C256">
        <v>5444669</v>
      </c>
      <c r="D256" t="s">
        <v>392</v>
      </c>
      <c r="E256" t="str">
        <f t="shared" si="3"/>
        <v>Bogense Markjorder99b</v>
      </c>
      <c r="F256">
        <v>2.25</v>
      </c>
      <c r="G256" t="s">
        <v>3212</v>
      </c>
      <c r="H256" t="s">
        <v>3212</v>
      </c>
      <c r="I256" t="s">
        <v>3212</v>
      </c>
      <c r="M256">
        <v>2769.5813008319178</v>
      </c>
      <c r="N256">
        <v>786.33386152043965</v>
      </c>
      <c r="O256">
        <v>3555.9151623523576</v>
      </c>
      <c r="P256">
        <v>39316.693076021984</v>
      </c>
      <c r="Q256">
        <v>2.3969999999999998</v>
      </c>
      <c r="R256" t="s">
        <v>3228</v>
      </c>
      <c r="T256">
        <v>10189.226868983</v>
      </c>
      <c r="U256">
        <v>95.5364</v>
      </c>
      <c r="V256">
        <v>2.659909054637E-2</v>
      </c>
      <c r="W256">
        <v>0.92466008663177002</v>
      </c>
      <c r="X256">
        <v>0.63916515739002</v>
      </c>
      <c r="Y256">
        <v>9734.420538459075</v>
      </c>
      <c r="AB256" t="e">
        <v>#N/A</v>
      </c>
      <c r="AC256" t="e">
        <v>#N/A</v>
      </c>
    </row>
    <row r="257" spans="1:29">
      <c r="A257" t="s">
        <v>393</v>
      </c>
      <c r="B257" t="s">
        <v>8</v>
      </c>
      <c r="C257">
        <v>5444732</v>
      </c>
      <c r="D257" t="s">
        <v>394</v>
      </c>
      <c r="E257" t="str">
        <f t="shared" si="3"/>
        <v>Bogense Markjorder112c</v>
      </c>
      <c r="F257">
        <v>2.25</v>
      </c>
      <c r="G257" t="s">
        <v>3212</v>
      </c>
      <c r="H257" t="s">
        <v>3212</v>
      </c>
      <c r="I257" t="s">
        <v>3212</v>
      </c>
      <c r="M257">
        <v>2769.5813008319178</v>
      </c>
      <c r="N257">
        <v>786.33386152043965</v>
      </c>
      <c r="O257">
        <v>3555.9151623523576</v>
      </c>
      <c r="P257">
        <v>39316.693076021984</v>
      </c>
      <c r="Q257">
        <v>2.125</v>
      </c>
      <c r="R257" t="s">
        <v>3228</v>
      </c>
      <c r="T257">
        <v>1285.1465445174999</v>
      </c>
      <c r="U257">
        <v>100</v>
      </c>
      <c r="V257">
        <v>0.23655317723750999</v>
      </c>
      <c r="W257">
        <v>0.95146942138671997</v>
      </c>
      <c r="X257">
        <v>0.49655334973335002</v>
      </c>
      <c r="Y257">
        <v>1285.1465445174999</v>
      </c>
      <c r="AB257" t="e">
        <v>#N/A</v>
      </c>
      <c r="AC257" t="e">
        <v>#N/A</v>
      </c>
    </row>
    <row r="258" spans="1:29">
      <c r="A258" t="s">
        <v>395</v>
      </c>
      <c r="B258" t="s">
        <v>8</v>
      </c>
      <c r="C258">
        <v>5444733</v>
      </c>
      <c r="D258" t="s">
        <v>396</v>
      </c>
      <c r="E258" t="str">
        <f t="shared" ref="E258:E321" si="4">CONCATENATE(B258,A258)</f>
        <v>Bogense Markjorder112d</v>
      </c>
      <c r="F258">
        <v>1.55</v>
      </c>
      <c r="G258" t="s">
        <v>3212</v>
      </c>
      <c r="H258" t="s">
        <v>3212</v>
      </c>
      <c r="J258" t="s">
        <v>3212</v>
      </c>
      <c r="M258">
        <v>1907.9337850175434</v>
      </c>
      <c r="N258">
        <v>541.69666015852511</v>
      </c>
      <c r="O258">
        <v>2449.6304451760684</v>
      </c>
      <c r="P258">
        <v>27084.833007926252</v>
      </c>
      <c r="Q258">
        <v>2.528</v>
      </c>
      <c r="R258">
        <v>2.1640000000000001</v>
      </c>
      <c r="T258">
        <v>2326.4399080061999</v>
      </c>
      <c r="U258">
        <v>100</v>
      </c>
      <c r="V258">
        <v>3.7953641265631E-2</v>
      </c>
      <c r="W258">
        <v>0.83329796791077004</v>
      </c>
      <c r="X258">
        <v>0.37445696571142001</v>
      </c>
      <c r="Y258">
        <v>2326.4399080061999</v>
      </c>
      <c r="AB258" t="e">
        <v>#N/A</v>
      </c>
      <c r="AC258" t="e">
        <v>#N/A</v>
      </c>
    </row>
    <row r="259" spans="1:29">
      <c r="A259" t="s">
        <v>2994</v>
      </c>
      <c r="B259" t="s">
        <v>8</v>
      </c>
      <c r="C259">
        <v>5444729</v>
      </c>
      <c r="D259" t="s">
        <v>2995</v>
      </c>
      <c r="E259" t="str">
        <f t="shared" si="4"/>
        <v>Bogense Markjorder110b</v>
      </c>
      <c r="F259">
        <v>1.0446888317091001</v>
      </c>
      <c r="G259" t="s">
        <v>3212</v>
      </c>
      <c r="K259">
        <v>4.4688831709100152E-2</v>
      </c>
      <c r="M259">
        <v>1285.9336237730959</v>
      </c>
      <c r="N259">
        <v>365.09964583337484</v>
      </c>
      <c r="O259">
        <v>1651.0332696064706</v>
      </c>
      <c r="P259">
        <v>18254.982291668741</v>
      </c>
      <c r="T259">
        <v>623.56871901488</v>
      </c>
      <c r="U259">
        <v>95.555000000000007</v>
      </c>
      <c r="V259">
        <v>6.087301671505E-2</v>
      </c>
      <c r="W259">
        <v>0.58770322799682995</v>
      </c>
      <c r="X259">
        <v>0.29495281011787999</v>
      </c>
      <c r="Y259">
        <v>595.85082809743005</v>
      </c>
      <c r="AB259" t="e">
        <v>#N/A</v>
      </c>
      <c r="AC259" t="e">
        <v>#N/A</v>
      </c>
    </row>
    <row r="260" spans="1:29">
      <c r="A260" t="s">
        <v>397</v>
      </c>
      <c r="B260" t="s">
        <v>8</v>
      </c>
      <c r="C260">
        <v>5444382</v>
      </c>
      <c r="D260" t="s">
        <v>398</v>
      </c>
      <c r="E260" t="str">
        <f t="shared" si="4"/>
        <v>Bogense Markjorder39ab</v>
      </c>
      <c r="F260">
        <v>2.25</v>
      </c>
      <c r="G260" t="s">
        <v>3212</v>
      </c>
      <c r="H260" t="s">
        <v>3212</v>
      </c>
      <c r="I260" t="s">
        <v>3212</v>
      </c>
      <c r="M260">
        <v>2769.5813008319178</v>
      </c>
      <c r="N260">
        <v>786.33386152043965</v>
      </c>
      <c r="O260">
        <v>3555.9151623523576</v>
      </c>
      <c r="P260">
        <v>39316.693076021984</v>
      </c>
      <c r="Q260">
        <v>0.93600000000000005</v>
      </c>
      <c r="R260" t="s">
        <v>3228</v>
      </c>
      <c r="T260">
        <v>687.41304300704996</v>
      </c>
      <c r="U260">
        <v>100</v>
      </c>
      <c r="V260">
        <v>1.3215436935425</v>
      </c>
      <c r="W260">
        <v>1.5657716989517001</v>
      </c>
      <c r="X260">
        <v>1.4717621455351999</v>
      </c>
      <c r="Y260">
        <v>687.41304300704996</v>
      </c>
      <c r="AB260" t="e">
        <v>#N/A</v>
      </c>
      <c r="AC260" t="e">
        <v>#N/A</v>
      </c>
    </row>
    <row r="261" spans="1:29">
      <c r="A261" t="s">
        <v>399</v>
      </c>
      <c r="B261" t="s">
        <v>8</v>
      </c>
      <c r="C261">
        <v>5444381</v>
      </c>
      <c r="D261" t="s">
        <v>400</v>
      </c>
      <c r="E261" t="str">
        <f t="shared" si="4"/>
        <v>Bogense Markjorder39aa</v>
      </c>
      <c r="F261">
        <v>2.25</v>
      </c>
      <c r="G261" t="s">
        <v>3212</v>
      </c>
      <c r="H261" t="s">
        <v>3212</v>
      </c>
      <c r="I261" t="s">
        <v>3212</v>
      </c>
      <c r="M261">
        <v>2769.5813008319178</v>
      </c>
      <c r="N261">
        <v>786.33386152043965</v>
      </c>
      <c r="O261">
        <v>3555.9151623523576</v>
      </c>
      <c r="P261">
        <v>39316.693076021984</v>
      </c>
      <c r="Q261">
        <v>0.84299999999999997</v>
      </c>
      <c r="R261" t="s">
        <v>3228</v>
      </c>
      <c r="T261">
        <v>663.36221750298</v>
      </c>
      <c r="U261">
        <v>100</v>
      </c>
      <c r="V261">
        <v>1.3465657234191999</v>
      </c>
      <c r="W261">
        <v>1.6051971912384</v>
      </c>
      <c r="X261">
        <v>1.5033562101569999</v>
      </c>
      <c r="Y261">
        <v>663.36221750298</v>
      </c>
      <c r="AB261" t="e">
        <v>#N/A</v>
      </c>
      <c r="AC261" t="e">
        <v>#N/A</v>
      </c>
    </row>
    <row r="262" spans="1:29">
      <c r="A262" t="s">
        <v>401</v>
      </c>
      <c r="B262" t="s">
        <v>8</v>
      </c>
      <c r="C262">
        <v>5444380</v>
      </c>
      <c r="D262" t="s">
        <v>402</v>
      </c>
      <c r="E262" t="str">
        <f t="shared" si="4"/>
        <v>Bogense Markjorder39ø</v>
      </c>
      <c r="F262">
        <v>2.25</v>
      </c>
      <c r="G262" t="s">
        <v>3212</v>
      </c>
      <c r="H262" t="s">
        <v>3212</v>
      </c>
      <c r="I262" t="s">
        <v>3212</v>
      </c>
      <c r="M262">
        <v>2769.5813008319178</v>
      </c>
      <c r="N262">
        <v>786.33386152043965</v>
      </c>
      <c r="O262">
        <v>3555.9151623523576</v>
      </c>
      <c r="P262">
        <v>39316.693076021984</v>
      </c>
      <c r="Q262">
        <v>0.81599999999999995</v>
      </c>
      <c r="R262" t="s">
        <v>3228</v>
      </c>
      <c r="T262">
        <v>697.79206949895001</v>
      </c>
      <c r="U262">
        <v>100</v>
      </c>
      <c r="V262">
        <v>1.4220525026321</v>
      </c>
      <c r="W262">
        <v>1.627485871315</v>
      </c>
      <c r="X262">
        <v>1.5195065053976</v>
      </c>
      <c r="Y262">
        <v>697.79206949895001</v>
      </c>
      <c r="AB262" t="e">
        <v>#N/A</v>
      </c>
      <c r="AC262" t="e">
        <v>#N/A</v>
      </c>
    </row>
    <row r="263" spans="1:29">
      <c r="A263" t="s">
        <v>403</v>
      </c>
      <c r="B263" t="s">
        <v>8</v>
      </c>
      <c r="C263">
        <v>5444379</v>
      </c>
      <c r="D263" t="s">
        <v>404</v>
      </c>
      <c r="E263" t="str">
        <f t="shared" si="4"/>
        <v>Bogense Markjorder39æ</v>
      </c>
      <c r="F263">
        <v>2.25</v>
      </c>
      <c r="G263" t="s">
        <v>3212</v>
      </c>
      <c r="H263" t="s">
        <v>3212</v>
      </c>
      <c r="I263" t="s">
        <v>3212</v>
      </c>
      <c r="M263">
        <v>2769.5813008319178</v>
      </c>
      <c r="N263">
        <v>786.33386152043965</v>
      </c>
      <c r="O263">
        <v>3555.9151623523576</v>
      </c>
      <c r="P263">
        <v>39316.693076021984</v>
      </c>
      <c r="Q263">
        <v>0.85799999999999998</v>
      </c>
      <c r="R263" t="s">
        <v>3228</v>
      </c>
      <c r="T263">
        <v>698.14607998274005</v>
      </c>
      <c r="U263">
        <v>100</v>
      </c>
      <c r="V263">
        <v>1.0454598665237</v>
      </c>
      <c r="W263">
        <v>1.6717475652695</v>
      </c>
      <c r="X263">
        <v>1.4922368415048</v>
      </c>
      <c r="Y263">
        <v>698.14607998274005</v>
      </c>
      <c r="AB263" t="e">
        <v>#N/A</v>
      </c>
      <c r="AC263" t="e">
        <v>#N/A</v>
      </c>
    </row>
    <row r="264" spans="1:29">
      <c r="A264" t="s">
        <v>405</v>
      </c>
      <c r="B264" t="s">
        <v>8</v>
      </c>
      <c r="C264">
        <v>5444376</v>
      </c>
      <c r="D264" t="s">
        <v>406</v>
      </c>
      <c r="E264" t="str">
        <f t="shared" si="4"/>
        <v>Bogense Markjorder39x</v>
      </c>
      <c r="F264">
        <v>2.25</v>
      </c>
      <c r="G264" t="s">
        <v>3212</v>
      </c>
      <c r="H264" t="s">
        <v>3212</v>
      </c>
      <c r="I264" t="s">
        <v>3212</v>
      </c>
      <c r="M264">
        <v>2769.5813008319178</v>
      </c>
      <c r="N264">
        <v>786.33386152043965</v>
      </c>
      <c r="O264">
        <v>3555.9151623523576</v>
      </c>
      <c r="P264">
        <v>39316.693076021984</v>
      </c>
      <c r="Q264">
        <v>0.78900000000000003</v>
      </c>
      <c r="R264" t="s">
        <v>3228</v>
      </c>
      <c r="T264">
        <v>873.74018151342</v>
      </c>
      <c r="U264">
        <v>100</v>
      </c>
      <c r="V264">
        <v>0.86841297149658003</v>
      </c>
      <c r="W264">
        <v>1.6485127210617001</v>
      </c>
      <c r="X264">
        <v>1.3079109744384001</v>
      </c>
      <c r="Y264">
        <v>873.74018151342</v>
      </c>
      <c r="AB264" t="e">
        <v>#N/A</v>
      </c>
      <c r="AC264" t="e">
        <v>#N/A</v>
      </c>
    </row>
    <row r="265" spans="1:29">
      <c r="A265" t="s">
        <v>1607</v>
      </c>
      <c r="B265" t="s">
        <v>64</v>
      </c>
      <c r="C265">
        <v>9106509</v>
      </c>
      <c r="D265" t="s">
        <v>1608</v>
      </c>
      <c r="E265" t="str">
        <f t="shared" si="4"/>
        <v>Skovby Nymark, Skovby17a</v>
      </c>
      <c r="F265">
        <v>1.76989350415075</v>
      </c>
      <c r="G265" t="s">
        <v>3212</v>
      </c>
      <c r="K265">
        <v>0.76989350415074997</v>
      </c>
      <c r="M265">
        <v>2178.6062015821312</v>
      </c>
      <c r="N265">
        <v>618.54541937724514</v>
      </c>
      <c r="O265">
        <v>2797.1516209593765</v>
      </c>
      <c r="P265">
        <v>30927.270968862253</v>
      </c>
      <c r="T265">
        <v>10265.246722010001</v>
      </c>
      <c r="U265">
        <v>100</v>
      </c>
      <c r="V265">
        <v>2.3640599250793</v>
      </c>
      <c r="W265">
        <v>3.1893675327300999</v>
      </c>
      <c r="X265">
        <v>2.6344527536795002</v>
      </c>
      <c r="Y265">
        <v>10265.246722010001</v>
      </c>
      <c r="AB265" t="e">
        <v>#N/A</v>
      </c>
      <c r="AC265" t="e">
        <v>#N/A</v>
      </c>
    </row>
    <row r="266" spans="1:29">
      <c r="A266" t="s">
        <v>431</v>
      </c>
      <c r="B266" t="s">
        <v>64</v>
      </c>
      <c r="C266">
        <v>7584622</v>
      </c>
      <c r="D266" t="s">
        <v>432</v>
      </c>
      <c r="E266" t="str">
        <f t="shared" si="4"/>
        <v>Skovby Nymark, Skovby10g</v>
      </c>
      <c r="F266">
        <v>9.5826959963610014E-2</v>
      </c>
      <c r="G266" t="s">
        <v>3213</v>
      </c>
      <c r="K266">
        <v>9.5826959963610014E-2</v>
      </c>
      <c r="M266">
        <v>117.95580285812584</v>
      </c>
      <c r="N266">
        <v>33.489770429311122</v>
      </c>
      <c r="O266">
        <v>151.44557328743696</v>
      </c>
      <c r="P266">
        <v>1674.4885214655562</v>
      </c>
      <c r="T266">
        <v>1277.6927995148001</v>
      </c>
      <c r="U266">
        <v>100</v>
      </c>
      <c r="V266">
        <v>2.3186416625977002</v>
      </c>
      <c r="W266">
        <v>2.8557751178741002</v>
      </c>
      <c r="X266">
        <v>2.5103529446513999</v>
      </c>
      <c r="Y266">
        <v>1277.6927995156</v>
      </c>
      <c r="AB266" t="e">
        <v>#N/A</v>
      </c>
      <c r="AC266" t="e">
        <v>#N/A</v>
      </c>
    </row>
    <row r="267" spans="1:29">
      <c r="A267" t="s">
        <v>433</v>
      </c>
      <c r="B267" t="s">
        <v>64</v>
      </c>
      <c r="C267">
        <v>7584622</v>
      </c>
      <c r="D267" t="s">
        <v>432</v>
      </c>
      <c r="E267" t="str">
        <f t="shared" si="4"/>
        <v>Skovby Nymark, Skovby4g</v>
      </c>
      <c r="F267">
        <v>1.5293056663783076</v>
      </c>
      <c r="G267" t="s">
        <v>3212</v>
      </c>
      <c r="K267">
        <v>0.52930566637830756</v>
      </c>
      <c r="M267">
        <v>1882.4606119367359</v>
      </c>
      <c r="N267">
        <v>534.46436892815279</v>
      </c>
      <c r="O267">
        <v>2416.9249808648888</v>
      </c>
      <c r="P267">
        <v>26723.218446407638</v>
      </c>
      <c r="T267">
        <v>7057.4088850441003</v>
      </c>
      <c r="U267">
        <v>100</v>
      </c>
      <c r="V267">
        <v>1.955295920372</v>
      </c>
      <c r="W267">
        <v>2.8174009323120002</v>
      </c>
      <c r="X267">
        <v>2.3986281631752999</v>
      </c>
      <c r="Y267">
        <v>7057.4088850485005</v>
      </c>
      <c r="AB267" t="e">
        <v>#N/A</v>
      </c>
      <c r="AC267" t="e">
        <v>#N/A</v>
      </c>
    </row>
    <row r="268" spans="1:29">
      <c r="A268" t="s">
        <v>1724</v>
      </c>
      <c r="B268" t="s">
        <v>15</v>
      </c>
      <c r="C268">
        <v>9062813</v>
      </c>
      <c r="D268" t="s">
        <v>3224</v>
      </c>
      <c r="E268" t="str">
        <f t="shared" si="4"/>
        <v>Bogense Strand, Bogense Jorder3h</v>
      </c>
      <c r="F268">
        <v>2.25</v>
      </c>
      <c r="G268" t="s">
        <v>3212</v>
      </c>
      <c r="H268" t="s">
        <v>3212</v>
      </c>
      <c r="I268" t="s">
        <v>3212</v>
      </c>
      <c r="M268">
        <v>2769.5813008319178</v>
      </c>
      <c r="N268">
        <v>786.33386152043965</v>
      </c>
      <c r="O268">
        <v>3555.9151623523576</v>
      </c>
      <c r="P268">
        <v>39316.693076021984</v>
      </c>
      <c r="Q268">
        <v>0.28499999999999998</v>
      </c>
      <c r="R268" t="s">
        <v>3228</v>
      </c>
      <c r="T268">
        <v>10157.215370002999</v>
      </c>
      <c r="U268">
        <v>100</v>
      </c>
      <c r="V268">
        <v>1.2496315240860001</v>
      </c>
      <c r="W268">
        <v>2.4679329395293998</v>
      </c>
      <c r="X268">
        <v>1.9514769410413999</v>
      </c>
      <c r="Y268">
        <v>10157.215370002999</v>
      </c>
      <c r="AB268" t="e">
        <v>#N/A</v>
      </c>
      <c r="AC268" t="e">
        <v>#N/A</v>
      </c>
    </row>
    <row r="269" spans="1:29">
      <c r="A269" t="s">
        <v>442</v>
      </c>
      <c r="B269" t="s">
        <v>8</v>
      </c>
      <c r="C269">
        <v>5444549</v>
      </c>
      <c r="D269" t="s">
        <v>443</v>
      </c>
      <c r="E269" t="str">
        <f t="shared" si="4"/>
        <v>Bogense Markjorder72r</v>
      </c>
      <c r="F269">
        <v>2.25</v>
      </c>
      <c r="G269" t="s">
        <v>3212</v>
      </c>
      <c r="H269" t="s">
        <v>3212</v>
      </c>
      <c r="I269" t="s">
        <v>3212</v>
      </c>
      <c r="M269">
        <v>2769.5813008319178</v>
      </c>
      <c r="N269">
        <v>786.33386152043965</v>
      </c>
      <c r="O269">
        <v>3555.9151623523576</v>
      </c>
      <c r="P269">
        <v>39316.693076021984</v>
      </c>
      <c r="Q269">
        <v>1.4179999999999999</v>
      </c>
      <c r="R269" t="s">
        <v>3228</v>
      </c>
      <c r="T269">
        <v>459.87165550285999</v>
      </c>
      <c r="U269">
        <v>100</v>
      </c>
      <c r="V269">
        <v>0.99289250373839999</v>
      </c>
      <c r="W269">
        <v>1.2130446434021001</v>
      </c>
      <c r="X269">
        <v>1.0951338851289001</v>
      </c>
      <c r="Y269">
        <v>459.87165550285999</v>
      </c>
      <c r="AB269" t="e">
        <v>#N/A</v>
      </c>
      <c r="AC269" t="e">
        <v>#N/A</v>
      </c>
    </row>
    <row r="270" spans="1:29">
      <c r="A270" t="s">
        <v>444</v>
      </c>
      <c r="B270" t="s">
        <v>8</v>
      </c>
      <c r="C270">
        <v>5444550</v>
      </c>
      <c r="D270" t="s">
        <v>445</v>
      </c>
      <c r="E270" t="str">
        <f t="shared" si="4"/>
        <v>Bogense Markjorder72s</v>
      </c>
      <c r="F270">
        <v>2.25</v>
      </c>
      <c r="G270" t="s">
        <v>3212</v>
      </c>
      <c r="H270" t="s">
        <v>3212</v>
      </c>
      <c r="I270" t="s">
        <v>3212</v>
      </c>
      <c r="M270">
        <v>2769.5813008319178</v>
      </c>
      <c r="N270">
        <v>786.33386152043965</v>
      </c>
      <c r="O270">
        <v>3555.9151623523576</v>
      </c>
      <c r="P270">
        <v>39316.693076021984</v>
      </c>
      <c r="Q270">
        <v>1.44</v>
      </c>
      <c r="R270" t="s">
        <v>3228</v>
      </c>
      <c r="T270">
        <v>298.94494149933001</v>
      </c>
      <c r="U270">
        <v>100</v>
      </c>
      <c r="V270">
        <v>0.92444980144500999</v>
      </c>
      <c r="W270">
        <v>1.1770886182785001</v>
      </c>
      <c r="X270">
        <v>1.0216044986132</v>
      </c>
      <c r="Y270">
        <v>298.94494149933001</v>
      </c>
      <c r="AB270" t="e">
        <v>#N/A</v>
      </c>
      <c r="AC270" t="e">
        <v>#N/A</v>
      </c>
    </row>
    <row r="271" spans="1:29">
      <c r="A271" t="s">
        <v>446</v>
      </c>
      <c r="B271" t="s">
        <v>8</v>
      </c>
      <c r="C271">
        <v>5444551</v>
      </c>
      <c r="D271" t="s">
        <v>447</v>
      </c>
      <c r="E271" t="str">
        <f t="shared" si="4"/>
        <v>Bogense Markjorder72t</v>
      </c>
      <c r="F271">
        <v>2.25</v>
      </c>
      <c r="G271" t="s">
        <v>3212</v>
      </c>
      <c r="H271" t="s">
        <v>3212</v>
      </c>
      <c r="I271" t="s">
        <v>3212</v>
      </c>
      <c r="M271">
        <v>2769.5813008319178</v>
      </c>
      <c r="N271">
        <v>786.33386152043965</v>
      </c>
      <c r="O271">
        <v>3555.9151623523576</v>
      </c>
      <c r="P271">
        <v>39316.693076021984</v>
      </c>
      <c r="Q271">
        <v>1.4319999999999999</v>
      </c>
      <c r="R271" t="s">
        <v>3228</v>
      </c>
      <c r="T271">
        <v>297.44150799427001</v>
      </c>
      <c r="U271">
        <v>100</v>
      </c>
      <c r="V271">
        <v>0.81868422031402999</v>
      </c>
      <c r="W271">
        <v>1.1496484279632999</v>
      </c>
      <c r="X271">
        <v>0.97215107375499998</v>
      </c>
      <c r="Y271">
        <v>297.44150799427001</v>
      </c>
      <c r="AB271" t="e">
        <v>#N/A</v>
      </c>
      <c r="AC271" t="e">
        <v>#N/A</v>
      </c>
    </row>
    <row r="272" spans="1:29">
      <c r="A272" t="s">
        <v>448</v>
      </c>
      <c r="B272" t="s">
        <v>8</v>
      </c>
      <c r="C272">
        <v>5444552</v>
      </c>
      <c r="D272" t="s">
        <v>449</v>
      </c>
      <c r="E272" t="str">
        <f t="shared" si="4"/>
        <v>Bogense Markjorder72u</v>
      </c>
      <c r="F272">
        <v>2.25</v>
      </c>
      <c r="G272" t="s">
        <v>3212</v>
      </c>
      <c r="H272" t="s">
        <v>3212</v>
      </c>
      <c r="I272" t="s">
        <v>3212</v>
      </c>
      <c r="M272">
        <v>2769.5813008319178</v>
      </c>
      <c r="N272">
        <v>786.33386152043965</v>
      </c>
      <c r="O272">
        <v>3555.9151623523576</v>
      </c>
      <c r="P272">
        <v>39316.693076021984</v>
      </c>
      <c r="Q272">
        <v>1.423</v>
      </c>
      <c r="R272" t="s">
        <v>3228</v>
      </c>
      <c r="T272">
        <v>289.30345250878003</v>
      </c>
      <c r="U272">
        <v>100</v>
      </c>
      <c r="V272">
        <v>0.74035882949829002</v>
      </c>
      <c r="W272">
        <v>1.1156898736954</v>
      </c>
      <c r="X272">
        <v>0.92656098170713996</v>
      </c>
      <c r="Y272">
        <v>289.30345250878003</v>
      </c>
      <c r="AB272" t="e">
        <v>#N/A</v>
      </c>
      <c r="AC272" t="e">
        <v>#N/A</v>
      </c>
    </row>
    <row r="273" spans="1:29">
      <c r="A273" t="s">
        <v>450</v>
      </c>
      <c r="B273" t="s">
        <v>8</v>
      </c>
      <c r="C273">
        <v>5444553</v>
      </c>
      <c r="D273" t="s">
        <v>451</v>
      </c>
      <c r="E273" t="str">
        <f t="shared" si="4"/>
        <v>Bogense Markjorder72v</v>
      </c>
      <c r="F273">
        <v>2.25</v>
      </c>
      <c r="G273" t="s">
        <v>3212</v>
      </c>
      <c r="H273" t="s">
        <v>3212</v>
      </c>
      <c r="I273" t="s">
        <v>3212</v>
      </c>
      <c r="M273">
        <v>2769.5813008319178</v>
      </c>
      <c r="N273">
        <v>786.33386152043965</v>
      </c>
      <c r="O273">
        <v>3555.9151623523576</v>
      </c>
      <c r="P273">
        <v>39316.693076021984</v>
      </c>
      <c r="Q273">
        <v>1.431</v>
      </c>
      <c r="R273" t="s">
        <v>3228</v>
      </c>
      <c r="T273">
        <v>342.06892899804001</v>
      </c>
      <c r="U273">
        <v>100</v>
      </c>
      <c r="V273">
        <v>0.62839037179946999</v>
      </c>
      <c r="W273">
        <v>1.0650149583816999</v>
      </c>
      <c r="X273">
        <v>0.85467628899374004</v>
      </c>
      <c r="Y273">
        <v>342.06892899804001</v>
      </c>
      <c r="AB273" t="e">
        <v>#N/A</v>
      </c>
      <c r="AC273" t="e">
        <v>#N/A</v>
      </c>
    </row>
    <row r="274" spans="1:29">
      <c r="A274" t="s">
        <v>434</v>
      </c>
      <c r="B274" t="s">
        <v>8</v>
      </c>
      <c r="C274">
        <v>5444545</v>
      </c>
      <c r="D274" t="s">
        <v>435</v>
      </c>
      <c r="E274" t="str">
        <f t="shared" si="4"/>
        <v>Bogense Markjorder72n</v>
      </c>
      <c r="F274">
        <v>2.25</v>
      </c>
      <c r="G274" t="s">
        <v>3212</v>
      </c>
      <c r="H274" t="s">
        <v>3212</v>
      </c>
      <c r="I274" t="s">
        <v>3212</v>
      </c>
      <c r="M274">
        <v>2769.5813008319178</v>
      </c>
      <c r="N274">
        <v>786.33386152043965</v>
      </c>
      <c r="O274">
        <v>3555.9151623523576</v>
      </c>
      <c r="P274">
        <v>39316.693076021984</v>
      </c>
      <c r="Q274">
        <v>1.228</v>
      </c>
      <c r="R274" t="s">
        <v>3228</v>
      </c>
      <c r="T274">
        <v>495.89271151262</v>
      </c>
      <c r="U274">
        <v>100</v>
      </c>
      <c r="V274">
        <v>1.1637364625930999</v>
      </c>
      <c r="W274">
        <v>1.3706415891646999</v>
      </c>
      <c r="X274">
        <v>1.2481414622221001</v>
      </c>
      <c r="Y274">
        <v>495.89271151262</v>
      </c>
      <c r="AB274" t="e">
        <v>#N/A</v>
      </c>
      <c r="AC274" t="e">
        <v>#N/A</v>
      </c>
    </row>
    <row r="275" spans="1:29">
      <c r="A275" t="s">
        <v>436</v>
      </c>
      <c r="B275" t="s">
        <v>8</v>
      </c>
      <c r="C275">
        <v>5444546</v>
      </c>
      <c r="D275" t="s">
        <v>437</v>
      </c>
      <c r="E275" t="str">
        <f t="shared" si="4"/>
        <v>Bogense Markjorder72o</v>
      </c>
      <c r="F275">
        <v>2.25</v>
      </c>
      <c r="G275" t="s">
        <v>3212</v>
      </c>
      <c r="H275" t="s">
        <v>3212</v>
      </c>
      <c r="I275" t="s">
        <v>3212</v>
      </c>
      <c r="M275">
        <v>2769.5813008319178</v>
      </c>
      <c r="N275">
        <v>786.33386152043965</v>
      </c>
      <c r="O275">
        <v>3555.9151623523576</v>
      </c>
      <c r="P275">
        <v>39316.693076021984</v>
      </c>
      <c r="Q275">
        <v>1.246</v>
      </c>
      <c r="R275" t="s">
        <v>3228</v>
      </c>
      <c r="T275">
        <v>306.53732600364998</v>
      </c>
      <c r="U275">
        <v>100</v>
      </c>
      <c r="V275">
        <v>1.1429197788239001</v>
      </c>
      <c r="W275">
        <v>1.3322674036026001</v>
      </c>
      <c r="X275">
        <v>1.2135943537667</v>
      </c>
      <c r="Y275">
        <v>306.53732600364998</v>
      </c>
      <c r="AB275" t="e">
        <v>#N/A</v>
      </c>
      <c r="AC275" t="e">
        <v>#N/A</v>
      </c>
    </row>
    <row r="276" spans="1:29">
      <c r="A276" t="s">
        <v>438</v>
      </c>
      <c r="B276" t="s">
        <v>8</v>
      </c>
      <c r="C276">
        <v>5444547</v>
      </c>
      <c r="D276" t="s">
        <v>439</v>
      </c>
      <c r="E276" t="str">
        <f t="shared" si="4"/>
        <v>Bogense Markjorder72p</v>
      </c>
      <c r="F276">
        <v>2.25</v>
      </c>
      <c r="G276" t="s">
        <v>3212</v>
      </c>
      <c r="H276" t="s">
        <v>3212</v>
      </c>
      <c r="I276" t="s">
        <v>3212</v>
      </c>
      <c r="M276">
        <v>2769.5813008319178</v>
      </c>
      <c r="N276">
        <v>786.33386152043965</v>
      </c>
      <c r="O276">
        <v>3555.9151623523576</v>
      </c>
      <c r="P276">
        <v>39316.693076021984</v>
      </c>
      <c r="Q276">
        <v>1.26</v>
      </c>
      <c r="R276" t="s">
        <v>3228</v>
      </c>
      <c r="T276">
        <v>305.03853949244001</v>
      </c>
      <c r="U276">
        <v>100</v>
      </c>
      <c r="V276">
        <v>1.1323012113571</v>
      </c>
      <c r="W276">
        <v>1.2822233438491999</v>
      </c>
      <c r="X276">
        <v>1.1839819802688001</v>
      </c>
      <c r="Y276">
        <v>305.03853949244001</v>
      </c>
      <c r="AB276" t="e">
        <v>#N/A</v>
      </c>
      <c r="AC276" t="e">
        <v>#N/A</v>
      </c>
    </row>
    <row r="277" spans="1:29">
      <c r="A277" t="s">
        <v>440</v>
      </c>
      <c r="B277" t="s">
        <v>8</v>
      </c>
      <c r="C277">
        <v>5444548</v>
      </c>
      <c r="D277" t="s">
        <v>441</v>
      </c>
      <c r="E277" t="str">
        <f t="shared" si="4"/>
        <v>Bogense Markjorder72q</v>
      </c>
      <c r="F277">
        <v>2.25</v>
      </c>
      <c r="G277" t="s">
        <v>3212</v>
      </c>
      <c r="H277" t="s">
        <v>3212</v>
      </c>
      <c r="I277" t="s">
        <v>3212</v>
      </c>
      <c r="M277">
        <v>2769.5813008319178</v>
      </c>
      <c r="N277">
        <v>786.33386152043965</v>
      </c>
      <c r="O277">
        <v>3555.9151623523576</v>
      </c>
      <c r="P277">
        <v>39316.693076021984</v>
      </c>
      <c r="Q277">
        <v>1.2330000000000001</v>
      </c>
      <c r="R277" t="s">
        <v>3228</v>
      </c>
      <c r="T277">
        <v>452.30830650495</v>
      </c>
      <c r="U277">
        <v>100</v>
      </c>
      <c r="V277">
        <v>1.1009709835052</v>
      </c>
      <c r="W277">
        <v>1.2589884996414</v>
      </c>
      <c r="X277">
        <v>1.1580714297621</v>
      </c>
      <c r="Y277">
        <v>452.30830650495</v>
      </c>
      <c r="AB277" t="e">
        <v>#N/A</v>
      </c>
      <c r="AC277" t="e">
        <v>#N/A</v>
      </c>
    </row>
    <row r="278" spans="1:29">
      <c r="A278" t="s">
        <v>2597</v>
      </c>
      <c r="B278" t="s">
        <v>8</v>
      </c>
      <c r="C278">
        <v>5444262</v>
      </c>
      <c r="D278" t="s">
        <v>2598</v>
      </c>
      <c r="E278" t="str">
        <f t="shared" si="4"/>
        <v>Bogense Markjorder29ax</v>
      </c>
      <c r="F278">
        <v>1</v>
      </c>
      <c r="G278" t="s">
        <v>3212</v>
      </c>
      <c r="M278">
        <v>1230.9250225919634</v>
      </c>
      <c r="N278">
        <v>349.48171623130651</v>
      </c>
      <c r="O278">
        <v>1580.40673882327</v>
      </c>
      <c r="P278">
        <v>17474.085811565325</v>
      </c>
      <c r="Q278" t="e">
        <v>#N/A</v>
      </c>
      <c r="R278" t="e">
        <v>#N/A</v>
      </c>
      <c r="T278">
        <v>301.47652900195999</v>
      </c>
      <c r="U278">
        <v>0.95850000000000002</v>
      </c>
      <c r="V278">
        <v>4.9518462270497998E-2</v>
      </c>
      <c r="W278">
        <v>5.3723853081465003E-2</v>
      </c>
      <c r="X278">
        <v>5.1621157675982E-2</v>
      </c>
      <c r="Y278">
        <v>2.8896525304837866</v>
      </c>
      <c r="AB278" t="e">
        <v>#N/A</v>
      </c>
      <c r="AC278" t="e">
        <v>#N/A</v>
      </c>
    </row>
    <row r="279" spans="1:29">
      <c r="A279" t="s">
        <v>2761</v>
      </c>
      <c r="B279" t="s">
        <v>8</v>
      </c>
      <c r="C279">
        <v>5444275</v>
      </c>
      <c r="D279" t="s">
        <v>2762</v>
      </c>
      <c r="E279" t="str">
        <f t="shared" si="4"/>
        <v>Bogense Markjorder29bi</v>
      </c>
      <c r="F279">
        <v>1</v>
      </c>
      <c r="G279" t="s">
        <v>3212</v>
      </c>
      <c r="M279">
        <v>1230.9250225919634</v>
      </c>
      <c r="N279">
        <v>349.48171623130651</v>
      </c>
      <c r="O279">
        <v>1580.40673882327</v>
      </c>
      <c r="P279">
        <v>17474.085811565325</v>
      </c>
      <c r="Q279" t="e">
        <v>#N/A</v>
      </c>
      <c r="R279" t="e">
        <v>#N/A</v>
      </c>
      <c r="T279">
        <v>319.61036250017003</v>
      </c>
      <c r="U279">
        <v>10.292899999999999</v>
      </c>
      <c r="V279">
        <v>7.2542972862720004E-2</v>
      </c>
      <c r="W279">
        <v>0.13940866291522999</v>
      </c>
      <c r="X279">
        <v>0.10198946172992</v>
      </c>
      <c r="Y279">
        <v>32.897175001779999</v>
      </c>
      <c r="AB279" t="e">
        <v>#N/A</v>
      </c>
      <c r="AC279" t="e">
        <v>#N/A</v>
      </c>
    </row>
    <row r="280" spans="1:29">
      <c r="A280" t="s">
        <v>2763</v>
      </c>
      <c r="B280" t="s">
        <v>8</v>
      </c>
      <c r="C280">
        <v>5444276</v>
      </c>
      <c r="D280" t="s">
        <v>2764</v>
      </c>
      <c r="E280" t="str">
        <f t="shared" si="4"/>
        <v>Bogense Markjorder29bk</v>
      </c>
      <c r="F280">
        <v>1</v>
      </c>
      <c r="G280" t="s">
        <v>3212</v>
      </c>
      <c r="M280">
        <v>1230.9250225919634</v>
      </c>
      <c r="N280">
        <v>349.48171623130651</v>
      </c>
      <c r="O280">
        <v>1580.40673882327</v>
      </c>
      <c r="P280">
        <v>17474.085811565325</v>
      </c>
      <c r="Q280">
        <v>2.3559999999999999</v>
      </c>
      <c r="R280" t="e">
        <v>#N/A</v>
      </c>
      <c r="T280">
        <v>313.91234699901003</v>
      </c>
      <c r="U280">
        <v>22.903099999999998</v>
      </c>
      <c r="V280">
        <v>3.7322834134102E-2</v>
      </c>
      <c r="W280">
        <v>0.16295884549618</v>
      </c>
      <c r="X280">
        <v>9.4650270481561993E-2</v>
      </c>
      <c r="Y280">
        <v>71.895658745530255</v>
      </c>
      <c r="AB280">
        <v>2.3559999999999999</v>
      </c>
      <c r="AC280" t="s">
        <v>3228</v>
      </c>
    </row>
    <row r="281" spans="1:29">
      <c r="A281" t="s">
        <v>2765</v>
      </c>
      <c r="B281" t="s">
        <v>8</v>
      </c>
      <c r="C281">
        <v>5444277</v>
      </c>
      <c r="D281" t="s">
        <v>2766</v>
      </c>
      <c r="E281" t="str">
        <f t="shared" si="4"/>
        <v>Bogense Markjorder29bl</v>
      </c>
      <c r="F281">
        <v>1.25</v>
      </c>
      <c r="G281" t="s">
        <v>3212</v>
      </c>
      <c r="H281" t="s">
        <v>3212</v>
      </c>
      <c r="M281">
        <v>1538.6562782399542</v>
      </c>
      <c r="N281">
        <v>436.85214528913315</v>
      </c>
      <c r="O281">
        <v>1975.5084235290874</v>
      </c>
      <c r="P281">
        <v>21842.607264456656</v>
      </c>
      <c r="Q281">
        <v>2.375</v>
      </c>
      <c r="R281" t="s">
        <v>3228</v>
      </c>
      <c r="T281">
        <v>277.57300399587001</v>
      </c>
      <c r="U281">
        <v>51.856699999999996</v>
      </c>
      <c r="V281">
        <v>6.087301671505E-2</v>
      </c>
      <c r="W281">
        <v>0.30121102929115001</v>
      </c>
      <c r="X281">
        <v>0.14465682314975001</v>
      </c>
      <c r="Y281">
        <v>143.94019996312633</v>
      </c>
      <c r="AB281" t="e">
        <v>#N/A</v>
      </c>
      <c r="AC281" t="e">
        <v>#N/A</v>
      </c>
    </row>
    <row r="282" spans="1:29">
      <c r="A282" t="s">
        <v>2599</v>
      </c>
      <c r="B282" t="s">
        <v>8</v>
      </c>
      <c r="C282">
        <v>5444263</v>
      </c>
      <c r="D282" t="s">
        <v>2600</v>
      </c>
      <c r="E282" t="str">
        <f t="shared" si="4"/>
        <v>Bogense Markjorder29ay</v>
      </c>
      <c r="F282">
        <v>2.25</v>
      </c>
      <c r="G282" t="s">
        <v>3212</v>
      </c>
      <c r="H282" t="s">
        <v>3212</v>
      </c>
      <c r="I282" t="s">
        <v>3212</v>
      </c>
      <c r="M282">
        <v>2769.5813008319178</v>
      </c>
      <c r="N282">
        <v>786.33386152043965</v>
      </c>
      <c r="O282">
        <v>3555.9151623523576</v>
      </c>
      <c r="P282">
        <v>39316.693076021984</v>
      </c>
      <c r="Q282">
        <v>1.853</v>
      </c>
      <c r="R282" t="s">
        <v>3228</v>
      </c>
      <c r="T282">
        <v>859.13784100735995</v>
      </c>
      <c r="U282">
        <v>100</v>
      </c>
      <c r="V282">
        <v>0.15234024822712</v>
      </c>
      <c r="W282">
        <v>0.81447887420653997</v>
      </c>
      <c r="X282">
        <v>0.42247386866808001</v>
      </c>
      <c r="Y282">
        <v>859.13784100735995</v>
      </c>
      <c r="AB282" t="e">
        <v>#N/A</v>
      </c>
      <c r="AC282" t="e">
        <v>#N/A</v>
      </c>
    </row>
    <row r="283" spans="1:29">
      <c r="A283" t="s">
        <v>2607</v>
      </c>
      <c r="B283" t="s">
        <v>8</v>
      </c>
      <c r="C283">
        <v>5444267</v>
      </c>
      <c r="D283" t="s">
        <v>2608</v>
      </c>
      <c r="E283" t="str">
        <f t="shared" si="4"/>
        <v>Bogense Markjorder29ba</v>
      </c>
      <c r="F283">
        <v>2.25</v>
      </c>
      <c r="G283" t="s">
        <v>3212</v>
      </c>
      <c r="H283" t="s">
        <v>3212</v>
      </c>
      <c r="I283" t="s">
        <v>3212</v>
      </c>
      <c r="M283">
        <v>2769.5813008319178</v>
      </c>
      <c r="N283">
        <v>786.33386152043965</v>
      </c>
      <c r="O283">
        <v>3555.9151623523576</v>
      </c>
      <c r="P283">
        <v>39316.693076021984</v>
      </c>
      <c r="Q283">
        <v>1.4550000000000001</v>
      </c>
      <c r="R283" t="s">
        <v>3228</v>
      </c>
      <c r="T283">
        <v>833.74833000780995</v>
      </c>
      <c r="U283">
        <v>100</v>
      </c>
      <c r="V283">
        <v>0.43914783000946001</v>
      </c>
      <c r="W283">
        <v>1.2429028749466</v>
      </c>
      <c r="X283">
        <v>0.87474437286296003</v>
      </c>
      <c r="Y283">
        <v>833.74833000780995</v>
      </c>
      <c r="AB283" t="e">
        <v>#N/A</v>
      </c>
      <c r="AC283" t="e">
        <v>#N/A</v>
      </c>
    </row>
    <row r="284" spans="1:29">
      <c r="A284" t="s">
        <v>2591</v>
      </c>
      <c r="B284" t="s">
        <v>8</v>
      </c>
      <c r="C284">
        <v>5444258</v>
      </c>
      <c r="D284" t="s">
        <v>2592</v>
      </c>
      <c r="E284" t="str">
        <f t="shared" si="4"/>
        <v>Bogense Markjorder29as</v>
      </c>
      <c r="F284">
        <v>2.25</v>
      </c>
      <c r="G284" t="s">
        <v>3212</v>
      </c>
      <c r="H284" t="s">
        <v>3212</v>
      </c>
      <c r="I284" t="s">
        <v>3212</v>
      </c>
      <c r="M284">
        <v>2769.5813008319178</v>
      </c>
      <c r="N284">
        <v>786.33386152043965</v>
      </c>
      <c r="O284">
        <v>3555.9151623523576</v>
      </c>
      <c r="P284">
        <v>39316.693076021984</v>
      </c>
      <c r="Q284">
        <v>1.6160000000000001</v>
      </c>
      <c r="R284" t="s">
        <v>3228</v>
      </c>
      <c r="T284">
        <v>931.58902800093006</v>
      </c>
      <c r="U284">
        <v>100</v>
      </c>
      <c r="V284">
        <v>0.21100543439388</v>
      </c>
      <c r="W284">
        <v>0.98343038558960005</v>
      </c>
      <c r="X284">
        <v>0.58595432627025001</v>
      </c>
      <c r="Y284">
        <v>931.58902800093006</v>
      </c>
      <c r="AB284" t="e">
        <v>#N/A</v>
      </c>
      <c r="AC284" t="e">
        <v>#N/A</v>
      </c>
    </row>
    <row r="285" spans="1:29">
      <c r="A285" t="s">
        <v>2609</v>
      </c>
      <c r="B285" t="s">
        <v>8</v>
      </c>
      <c r="C285">
        <v>5444268</v>
      </c>
      <c r="D285" t="s">
        <v>2610</v>
      </c>
      <c r="E285" t="str">
        <f t="shared" si="4"/>
        <v>Bogense Markjorder29bb</v>
      </c>
      <c r="F285">
        <v>2.25</v>
      </c>
      <c r="G285" t="s">
        <v>3212</v>
      </c>
      <c r="H285" t="s">
        <v>3212</v>
      </c>
      <c r="I285" t="s">
        <v>3212</v>
      </c>
      <c r="M285">
        <v>2769.5813008319178</v>
      </c>
      <c r="N285">
        <v>786.33386152043965</v>
      </c>
      <c r="O285">
        <v>3555.9151623523576</v>
      </c>
      <c r="P285">
        <v>39316.693076021984</v>
      </c>
      <c r="Q285">
        <v>2.0139999999999998</v>
      </c>
      <c r="R285" t="s">
        <v>3228</v>
      </c>
      <c r="T285">
        <v>737.24419699290002</v>
      </c>
      <c r="U285">
        <v>100</v>
      </c>
      <c r="V285">
        <v>9.9247194826603005E-2</v>
      </c>
      <c r="W285">
        <v>0.70766192674636996</v>
      </c>
      <c r="X285">
        <v>0.34400848882500001</v>
      </c>
      <c r="Y285">
        <v>737.24419699290002</v>
      </c>
      <c r="AB285" t="e">
        <v>#N/A</v>
      </c>
      <c r="AC285" t="e">
        <v>#N/A</v>
      </c>
    </row>
    <row r="286" spans="1:29">
      <c r="A286" t="s">
        <v>2593</v>
      </c>
      <c r="B286" t="s">
        <v>8</v>
      </c>
      <c r="C286">
        <v>5444259</v>
      </c>
      <c r="D286" t="s">
        <v>2594</v>
      </c>
      <c r="E286" t="str">
        <f t="shared" si="4"/>
        <v>Bogense Markjorder29at</v>
      </c>
      <c r="F286">
        <v>2.25</v>
      </c>
      <c r="G286" t="s">
        <v>3212</v>
      </c>
      <c r="H286" t="s">
        <v>3212</v>
      </c>
      <c r="I286" t="s">
        <v>3212</v>
      </c>
      <c r="M286">
        <v>2769.5813008319178</v>
      </c>
      <c r="N286">
        <v>786.33386152043965</v>
      </c>
      <c r="O286">
        <v>3555.9151623523576</v>
      </c>
      <c r="P286">
        <v>39316.693076021984</v>
      </c>
      <c r="Q286">
        <v>2.1589999999999998</v>
      </c>
      <c r="R286" t="s">
        <v>3228</v>
      </c>
      <c r="T286">
        <v>791.98233898365004</v>
      </c>
      <c r="U286">
        <v>97.323599999999999</v>
      </c>
      <c r="V286">
        <v>4.5102804899215997E-2</v>
      </c>
      <c r="W286">
        <v>0.55763465166091997</v>
      </c>
      <c r="X286">
        <v>0.21804037735882001</v>
      </c>
      <c r="Y286">
        <v>770.78572366309163</v>
      </c>
      <c r="AB286" t="e">
        <v>#N/A</v>
      </c>
      <c r="AC286" t="e">
        <v>#N/A</v>
      </c>
    </row>
    <row r="287" spans="1:29">
      <c r="A287" t="s">
        <v>2601</v>
      </c>
      <c r="B287" t="s">
        <v>8</v>
      </c>
      <c r="C287">
        <v>5444264</v>
      </c>
      <c r="D287" t="s">
        <v>2602</v>
      </c>
      <c r="E287" t="str">
        <f t="shared" si="4"/>
        <v>Bogense Markjorder29az</v>
      </c>
      <c r="F287">
        <v>2.25</v>
      </c>
      <c r="G287" t="s">
        <v>3212</v>
      </c>
      <c r="H287" t="s">
        <v>3212</v>
      </c>
      <c r="I287" t="s">
        <v>3212</v>
      </c>
      <c r="M287">
        <v>2769.5813008319178</v>
      </c>
      <c r="N287">
        <v>786.33386152043965</v>
      </c>
      <c r="O287">
        <v>3555.9151623523576</v>
      </c>
      <c r="P287">
        <v>39316.693076021984</v>
      </c>
      <c r="Q287">
        <v>1.601</v>
      </c>
      <c r="R287" t="s">
        <v>3228</v>
      </c>
      <c r="T287">
        <v>716.87633600490994</v>
      </c>
      <c r="U287">
        <v>100</v>
      </c>
      <c r="V287">
        <v>0.46742907166481001</v>
      </c>
      <c r="W287">
        <v>1.202320933342</v>
      </c>
      <c r="X287">
        <v>0.81560788131113005</v>
      </c>
      <c r="Y287">
        <v>716.87633600490994</v>
      </c>
      <c r="AB287" t="e">
        <v>#N/A</v>
      </c>
      <c r="AC287" t="e">
        <v>#N/A</v>
      </c>
    </row>
    <row r="288" spans="1:29">
      <c r="A288" t="s">
        <v>2595</v>
      </c>
      <c r="B288" t="s">
        <v>8</v>
      </c>
      <c r="C288">
        <v>5444260</v>
      </c>
      <c r="D288" t="s">
        <v>2596</v>
      </c>
      <c r="E288" t="str">
        <f t="shared" si="4"/>
        <v>Bogense Markjorder29au</v>
      </c>
      <c r="F288">
        <v>1.25</v>
      </c>
      <c r="G288" t="s">
        <v>3212</v>
      </c>
      <c r="H288" t="s">
        <v>3212</v>
      </c>
      <c r="I288" t="s">
        <v>3213</v>
      </c>
      <c r="M288">
        <v>1538.6562782399542</v>
      </c>
      <c r="N288">
        <v>436.85214528913315</v>
      </c>
      <c r="O288">
        <v>1975.5084235290874</v>
      </c>
      <c r="P288">
        <v>21842.607264456656</v>
      </c>
      <c r="Q288">
        <v>2.25</v>
      </c>
      <c r="R288" t="s">
        <v>3228</v>
      </c>
      <c r="T288">
        <v>794.73544351437999</v>
      </c>
      <c r="U288">
        <v>67.181299999999993</v>
      </c>
      <c r="V288">
        <v>2.9332593083382E-2</v>
      </c>
      <c r="W288">
        <v>0.26861926913260997</v>
      </c>
      <c r="X288">
        <v>0.10427236264827</v>
      </c>
      <c r="Y288">
        <v>533.91360251372612</v>
      </c>
      <c r="AB288" t="e">
        <v>#N/A</v>
      </c>
      <c r="AC288" t="e">
        <v>#N/A</v>
      </c>
    </row>
    <row r="289" spans="1:29">
      <c r="A289" t="s">
        <v>452</v>
      </c>
      <c r="B289" t="s">
        <v>8</v>
      </c>
      <c r="C289">
        <v>5444398</v>
      </c>
      <c r="D289" t="s">
        <v>453</v>
      </c>
      <c r="E289" t="str">
        <f t="shared" si="4"/>
        <v>Bogense Markjorder39as</v>
      </c>
      <c r="F289">
        <v>2.5499999999999998</v>
      </c>
      <c r="G289" t="s">
        <v>3212</v>
      </c>
      <c r="H289" t="s">
        <v>3212</v>
      </c>
      <c r="I289" t="s">
        <v>3212</v>
      </c>
      <c r="J289" t="s">
        <v>3212</v>
      </c>
      <c r="M289">
        <v>3138.8588076095066</v>
      </c>
      <c r="N289">
        <v>891.17837638983156</v>
      </c>
      <c r="O289">
        <v>4030.0371839993381</v>
      </c>
      <c r="P289">
        <v>44558.918819491577</v>
      </c>
      <c r="Q289">
        <v>1.3169999999999999</v>
      </c>
      <c r="R289">
        <v>0.42399999999999999</v>
      </c>
      <c r="T289">
        <v>698.47141200627004</v>
      </c>
      <c r="U289">
        <v>100</v>
      </c>
      <c r="V289">
        <v>1.2768614292145</v>
      </c>
      <c r="W289">
        <v>1.6941412687302</v>
      </c>
      <c r="X289">
        <v>1.4213007572784999</v>
      </c>
      <c r="Y289">
        <v>698.47141200627004</v>
      </c>
      <c r="AB289" t="e">
        <v>#N/A</v>
      </c>
      <c r="AC289" t="e">
        <v>#N/A</v>
      </c>
    </row>
    <row r="290" spans="1:29">
      <c r="A290" t="s">
        <v>454</v>
      </c>
      <c r="B290" t="s">
        <v>8</v>
      </c>
      <c r="C290">
        <v>5444395</v>
      </c>
      <c r="D290" t="s">
        <v>455</v>
      </c>
      <c r="E290" t="str">
        <f t="shared" si="4"/>
        <v>Bogense Markjorder39ap</v>
      </c>
      <c r="F290">
        <v>2.25</v>
      </c>
      <c r="G290" t="s">
        <v>3212</v>
      </c>
      <c r="H290" t="s">
        <v>3212</v>
      </c>
      <c r="I290" t="s">
        <v>3212</v>
      </c>
      <c r="M290">
        <v>2769.5813008319178</v>
      </c>
      <c r="N290">
        <v>786.33386152043965</v>
      </c>
      <c r="O290">
        <v>3555.9151623523576</v>
      </c>
      <c r="P290">
        <v>39316.693076021984</v>
      </c>
      <c r="Q290">
        <v>0.89900000000000002</v>
      </c>
      <c r="R290" t="s">
        <v>3228</v>
      </c>
      <c r="T290">
        <v>840.99774098564001</v>
      </c>
      <c r="U290">
        <v>100</v>
      </c>
      <c r="V290">
        <v>1.2495263814926001</v>
      </c>
      <c r="W290">
        <v>1.8110511302948</v>
      </c>
      <c r="X290">
        <v>1.5261152386665</v>
      </c>
      <c r="Y290">
        <v>840.99774098564001</v>
      </c>
      <c r="AB290" t="e">
        <v>#N/A</v>
      </c>
      <c r="AC290" t="e">
        <v>#N/A</v>
      </c>
    </row>
    <row r="291" spans="1:29">
      <c r="A291" t="s">
        <v>456</v>
      </c>
      <c r="B291" t="s">
        <v>8</v>
      </c>
      <c r="C291">
        <v>5444399</v>
      </c>
      <c r="D291" t="s">
        <v>457</v>
      </c>
      <c r="E291" t="str">
        <f t="shared" si="4"/>
        <v>Bogense Markjorder39at</v>
      </c>
      <c r="F291">
        <v>2.25</v>
      </c>
      <c r="G291" t="s">
        <v>3212</v>
      </c>
      <c r="H291" t="s">
        <v>3212</v>
      </c>
      <c r="I291" t="s">
        <v>3212</v>
      </c>
      <c r="M291">
        <v>2769.5813008319178</v>
      </c>
      <c r="N291">
        <v>786.33386152043965</v>
      </c>
      <c r="O291">
        <v>3555.9151623523576</v>
      </c>
      <c r="P291">
        <v>39316.693076021984</v>
      </c>
      <c r="Q291">
        <v>0.97</v>
      </c>
      <c r="R291" t="s">
        <v>3228</v>
      </c>
      <c r="T291">
        <v>699.51732900473996</v>
      </c>
      <c r="U291">
        <v>100</v>
      </c>
      <c r="V291">
        <v>1.5175148248671999</v>
      </c>
      <c r="W291">
        <v>1.802219748497</v>
      </c>
      <c r="X291">
        <v>1.6797974914022999</v>
      </c>
      <c r="Y291">
        <v>699.51732900473996</v>
      </c>
      <c r="AB291" t="e">
        <v>#N/A</v>
      </c>
      <c r="AC291" t="e">
        <v>#N/A</v>
      </c>
    </row>
    <row r="292" spans="1:29">
      <c r="A292" t="s">
        <v>458</v>
      </c>
      <c r="B292" t="s">
        <v>8</v>
      </c>
      <c r="C292">
        <v>5444397</v>
      </c>
      <c r="D292" t="s">
        <v>459</v>
      </c>
      <c r="E292" t="str">
        <f t="shared" si="4"/>
        <v>Bogense Markjorder39ar</v>
      </c>
      <c r="F292">
        <v>2.25</v>
      </c>
      <c r="G292" t="s">
        <v>3212</v>
      </c>
      <c r="H292" t="s">
        <v>3212</v>
      </c>
      <c r="I292" t="s">
        <v>3212</v>
      </c>
      <c r="M292">
        <v>2769.5813008319178</v>
      </c>
      <c r="N292">
        <v>786.33386152043965</v>
      </c>
      <c r="O292">
        <v>3555.9151623523576</v>
      </c>
      <c r="P292">
        <v>39316.693076021984</v>
      </c>
      <c r="Q292">
        <v>0.76300000000000001</v>
      </c>
      <c r="R292" t="s">
        <v>3228</v>
      </c>
      <c r="T292">
        <v>971.03254299550997</v>
      </c>
      <c r="U292">
        <v>100</v>
      </c>
      <c r="V292">
        <v>1.6188647747039999</v>
      </c>
      <c r="W292">
        <v>1.8874840736389</v>
      </c>
      <c r="X292">
        <v>1.8094123152227</v>
      </c>
      <c r="Y292">
        <v>971.03254299550997</v>
      </c>
      <c r="AB292" t="e">
        <v>#N/A</v>
      </c>
      <c r="AC292" t="e">
        <v>#N/A</v>
      </c>
    </row>
    <row r="293" spans="1:29">
      <c r="A293" t="s">
        <v>460</v>
      </c>
      <c r="B293" t="s">
        <v>8</v>
      </c>
      <c r="C293">
        <v>5444400</v>
      </c>
      <c r="D293" t="s">
        <v>461</v>
      </c>
      <c r="E293" t="str">
        <f t="shared" si="4"/>
        <v>Bogense Markjorder39au</v>
      </c>
      <c r="F293">
        <v>2.25</v>
      </c>
      <c r="G293" t="s">
        <v>3212</v>
      </c>
      <c r="H293" t="s">
        <v>3212</v>
      </c>
      <c r="I293" t="s">
        <v>3212</v>
      </c>
      <c r="M293">
        <v>2769.5813008319178</v>
      </c>
      <c r="N293">
        <v>786.33386152043965</v>
      </c>
      <c r="O293">
        <v>3555.9151623523576</v>
      </c>
      <c r="P293">
        <v>39316.693076021984</v>
      </c>
      <c r="Q293">
        <v>0.496</v>
      </c>
      <c r="R293" t="s">
        <v>3228</v>
      </c>
      <c r="T293">
        <v>699.51732899109004</v>
      </c>
      <c r="U293">
        <v>100</v>
      </c>
      <c r="V293">
        <v>1.6626008749008001</v>
      </c>
      <c r="W293">
        <v>1.9237555265427</v>
      </c>
      <c r="X293">
        <v>1.8124562903148</v>
      </c>
      <c r="Y293">
        <v>699.51732899109004</v>
      </c>
      <c r="AB293" t="e">
        <v>#N/A</v>
      </c>
      <c r="AC293" t="e">
        <v>#N/A</v>
      </c>
    </row>
    <row r="294" spans="1:29">
      <c r="A294" t="s">
        <v>462</v>
      </c>
      <c r="B294" t="s">
        <v>8</v>
      </c>
      <c r="C294">
        <v>5444176</v>
      </c>
      <c r="D294" t="s">
        <v>463</v>
      </c>
      <c r="E294" t="str">
        <f t="shared" si="4"/>
        <v>Bogense Markjorder28e</v>
      </c>
      <c r="F294">
        <v>2.5499999999999998</v>
      </c>
      <c r="G294" t="s">
        <v>3212</v>
      </c>
      <c r="H294" t="s">
        <v>3212</v>
      </c>
      <c r="I294" t="s">
        <v>3212</v>
      </c>
      <c r="J294" t="s">
        <v>3212</v>
      </c>
      <c r="M294">
        <v>3138.8588076095066</v>
      </c>
      <c r="N294">
        <v>891.17837638983156</v>
      </c>
      <c r="O294">
        <v>4030.0371839993381</v>
      </c>
      <c r="P294">
        <v>44558.918819491577</v>
      </c>
      <c r="Q294">
        <v>0.83599999999999997</v>
      </c>
      <c r="R294">
        <v>0.56100000000000005</v>
      </c>
      <c r="T294">
        <v>1136.4560044943</v>
      </c>
      <c r="U294">
        <v>100</v>
      </c>
      <c r="V294">
        <v>1.7447110414505</v>
      </c>
      <c r="W294">
        <v>1.9299584627151001</v>
      </c>
      <c r="X294">
        <v>1.8291261354346</v>
      </c>
      <c r="Y294">
        <v>1136.4560044943</v>
      </c>
      <c r="AB294" t="e">
        <v>#N/A</v>
      </c>
      <c r="AC294" t="e">
        <v>#N/A</v>
      </c>
    </row>
    <row r="295" spans="1:29">
      <c r="A295" t="s">
        <v>464</v>
      </c>
      <c r="B295" t="s">
        <v>8</v>
      </c>
      <c r="C295">
        <v>5444401</v>
      </c>
      <c r="D295" t="s">
        <v>465</v>
      </c>
      <c r="E295" t="str">
        <f t="shared" si="4"/>
        <v>Bogense Markjorder39av</v>
      </c>
      <c r="F295">
        <v>1.25</v>
      </c>
      <c r="G295" t="s">
        <v>3212</v>
      </c>
      <c r="H295" t="s">
        <v>3212</v>
      </c>
      <c r="M295">
        <v>1538.6562782399542</v>
      </c>
      <c r="N295">
        <v>436.85214528913315</v>
      </c>
      <c r="O295">
        <v>1975.5084235290874</v>
      </c>
      <c r="P295">
        <v>21842.607264456656</v>
      </c>
      <c r="Q295">
        <v>0.57999999999999996</v>
      </c>
      <c r="R295" t="s">
        <v>3228</v>
      </c>
      <c r="T295">
        <v>699.49593600134006</v>
      </c>
      <c r="U295">
        <v>100</v>
      </c>
      <c r="V295">
        <v>1.7414518594741999</v>
      </c>
      <c r="W295">
        <v>1.9355306625366</v>
      </c>
      <c r="X295">
        <v>1.8611194749291</v>
      </c>
      <c r="Y295">
        <v>699.49593600134006</v>
      </c>
      <c r="AB295" t="e">
        <v>#N/A</v>
      </c>
      <c r="AC295" t="e">
        <v>#N/A</v>
      </c>
    </row>
    <row r="296" spans="1:29">
      <c r="A296" t="s">
        <v>466</v>
      </c>
      <c r="B296" t="s">
        <v>8</v>
      </c>
      <c r="C296">
        <v>5444402</v>
      </c>
      <c r="D296" t="s">
        <v>467</v>
      </c>
      <c r="E296" t="str">
        <f t="shared" si="4"/>
        <v>Bogense Markjorder39ax</v>
      </c>
      <c r="F296">
        <v>2.25</v>
      </c>
      <c r="G296" t="s">
        <v>3212</v>
      </c>
      <c r="H296" t="s">
        <v>3212</v>
      </c>
      <c r="I296" t="s">
        <v>3212</v>
      </c>
      <c r="M296">
        <v>2769.5813008319178</v>
      </c>
      <c r="N296">
        <v>786.33386152043965</v>
      </c>
      <c r="O296">
        <v>3555.9151623523576</v>
      </c>
      <c r="P296">
        <v>39316.693076021984</v>
      </c>
      <c r="Q296">
        <v>0.68799999999999994</v>
      </c>
      <c r="R296" t="s">
        <v>3228</v>
      </c>
      <c r="T296">
        <v>1180.1938035044</v>
      </c>
      <c r="U296">
        <v>100</v>
      </c>
      <c r="V296">
        <v>1.7919166088103999</v>
      </c>
      <c r="W296">
        <v>2.0615870952606001</v>
      </c>
      <c r="X296">
        <v>1.8978883236118</v>
      </c>
      <c r="Y296">
        <v>1180.1938035044</v>
      </c>
      <c r="AB296" t="e">
        <v>#N/A</v>
      </c>
      <c r="AC296" t="e">
        <v>#N/A</v>
      </c>
    </row>
    <row r="297" spans="1:29">
      <c r="A297" t="s">
        <v>1035</v>
      </c>
      <c r="B297" t="s">
        <v>9</v>
      </c>
      <c r="C297">
        <v>10012568</v>
      </c>
      <c r="D297" t="s">
        <v>1036</v>
      </c>
      <c r="E297" t="str">
        <f t="shared" si="4"/>
        <v>Harritslevgård Hgd., Skovby2i</v>
      </c>
      <c r="F297">
        <v>1.653826896510608</v>
      </c>
      <c r="G297" t="s">
        <v>3212</v>
      </c>
      <c r="K297">
        <v>0.6538268965106081</v>
      </c>
      <c r="M297">
        <v>2035.7369099505167</v>
      </c>
      <c r="N297">
        <v>577.98226214202259</v>
      </c>
      <c r="O297">
        <v>2613.7191720925393</v>
      </c>
      <c r="P297">
        <v>28899.11310710113</v>
      </c>
      <c r="T297">
        <v>166520.70510152</v>
      </c>
      <c r="U297">
        <v>5.2351999999999999</v>
      </c>
      <c r="V297">
        <v>3.1014749780296998E-2</v>
      </c>
      <c r="W297">
        <v>1.3319520950317001</v>
      </c>
      <c r="X297">
        <v>0.64476797661495</v>
      </c>
      <c r="Y297">
        <v>8717.7316108743998</v>
      </c>
      <c r="AB297" t="e">
        <v>#N/A</v>
      </c>
      <c r="AC297" t="e">
        <v>#N/A</v>
      </c>
    </row>
    <row r="298" spans="1:29">
      <c r="A298" t="s">
        <v>2768</v>
      </c>
      <c r="B298" t="s">
        <v>8</v>
      </c>
      <c r="C298">
        <v>5444623</v>
      </c>
      <c r="D298" t="s">
        <v>2769</v>
      </c>
      <c r="E298" t="str">
        <f t="shared" si="4"/>
        <v>Bogense Markjorder91aa</v>
      </c>
      <c r="F298">
        <v>2.25</v>
      </c>
      <c r="G298" t="s">
        <v>3212</v>
      </c>
      <c r="H298" t="s">
        <v>3212</v>
      </c>
      <c r="I298" t="s">
        <v>3212</v>
      </c>
      <c r="M298">
        <v>2769.5813008319178</v>
      </c>
      <c r="N298">
        <v>786.33386152043965</v>
      </c>
      <c r="O298">
        <v>3555.9151623523576</v>
      </c>
      <c r="P298">
        <v>39316.693076021984</v>
      </c>
      <c r="Q298">
        <v>1.71</v>
      </c>
      <c r="R298" t="s">
        <v>3228</v>
      </c>
      <c r="T298">
        <v>966.19516899371001</v>
      </c>
      <c r="U298">
        <v>100</v>
      </c>
      <c r="V298">
        <v>0.39351934194565003</v>
      </c>
      <c r="W298">
        <v>0.61619472503661998</v>
      </c>
      <c r="X298">
        <v>0.51375856605940995</v>
      </c>
      <c r="Y298">
        <v>966.19516899371001</v>
      </c>
      <c r="AB298" t="e">
        <v>#N/A</v>
      </c>
      <c r="AC298" t="e">
        <v>#N/A</v>
      </c>
    </row>
    <row r="299" spans="1:29">
      <c r="A299" t="s">
        <v>2800</v>
      </c>
      <c r="B299" t="s">
        <v>8</v>
      </c>
      <c r="C299">
        <v>5444639</v>
      </c>
      <c r="D299" t="s">
        <v>2801</v>
      </c>
      <c r="E299" t="str">
        <f t="shared" si="4"/>
        <v>Bogense Markjorder91ar</v>
      </c>
      <c r="F299">
        <v>1.25</v>
      </c>
      <c r="G299" t="s">
        <v>3212</v>
      </c>
      <c r="H299" t="s">
        <v>3212</v>
      </c>
      <c r="I299" t="s">
        <v>3213</v>
      </c>
      <c r="M299">
        <v>1538.6562782399542</v>
      </c>
      <c r="N299">
        <v>436.85214528913315</v>
      </c>
      <c r="O299">
        <v>1975.5084235290874</v>
      </c>
      <c r="P299">
        <v>21842.607264456656</v>
      </c>
      <c r="Q299">
        <v>2.2639999999999998</v>
      </c>
      <c r="R299" t="s">
        <v>3228</v>
      </c>
      <c r="T299">
        <v>759.32759899638995</v>
      </c>
      <c r="U299">
        <v>100</v>
      </c>
      <c r="V299">
        <v>4.7415770590305002E-2</v>
      </c>
      <c r="W299">
        <v>0.28985649347304998</v>
      </c>
      <c r="X299">
        <v>0.14310205671017001</v>
      </c>
      <c r="Y299">
        <v>759.32759899638995</v>
      </c>
      <c r="AB299" t="e">
        <v>#N/A</v>
      </c>
      <c r="AC299" t="e">
        <v>#N/A</v>
      </c>
    </row>
    <row r="300" spans="1:29">
      <c r="A300" t="s">
        <v>2778</v>
      </c>
      <c r="B300" t="s">
        <v>8</v>
      </c>
      <c r="C300">
        <v>5444628</v>
      </c>
      <c r="D300" t="s">
        <v>2779</v>
      </c>
      <c r="E300" t="str">
        <f t="shared" si="4"/>
        <v>Bogense Markjorder91af</v>
      </c>
      <c r="F300">
        <v>2.25</v>
      </c>
      <c r="G300" t="s">
        <v>3212</v>
      </c>
      <c r="H300" t="s">
        <v>3212</v>
      </c>
      <c r="I300" t="s">
        <v>3212</v>
      </c>
      <c r="M300">
        <v>2769.5813008319178</v>
      </c>
      <c r="N300">
        <v>786.33386152043965</v>
      </c>
      <c r="O300">
        <v>3555.9151623523576</v>
      </c>
      <c r="P300">
        <v>39316.693076021984</v>
      </c>
      <c r="Q300">
        <v>1.8879999999999999</v>
      </c>
      <c r="R300" t="s">
        <v>3228</v>
      </c>
      <c r="T300">
        <v>807.05346100098996</v>
      </c>
      <c r="U300">
        <v>100</v>
      </c>
      <c r="V300">
        <v>0.38037750124931002</v>
      </c>
      <c r="W300">
        <v>0.78535652160644998</v>
      </c>
      <c r="X300">
        <v>0.46301430285486</v>
      </c>
      <c r="Y300">
        <v>807.05346100098996</v>
      </c>
      <c r="AB300" t="e">
        <v>#N/A</v>
      </c>
      <c r="AC300" t="e">
        <v>#N/A</v>
      </c>
    </row>
    <row r="301" spans="1:29">
      <c r="A301" t="s">
        <v>2802</v>
      </c>
      <c r="B301" t="s">
        <v>8</v>
      </c>
      <c r="C301">
        <v>5444640</v>
      </c>
      <c r="D301" t="s">
        <v>2803</v>
      </c>
      <c r="E301" t="str">
        <f t="shared" si="4"/>
        <v>Bogense Markjorder91as</v>
      </c>
      <c r="F301">
        <v>1.25</v>
      </c>
      <c r="G301" t="s">
        <v>3212</v>
      </c>
      <c r="H301" t="s">
        <v>3212</v>
      </c>
      <c r="M301">
        <v>1538.6562782399542</v>
      </c>
      <c r="N301">
        <v>436.85214528913315</v>
      </c>
      <c r="O301">
        <v>1975.5084235290874</v>
      </c>
      <c r="P301">
        <v>21842.607264456656</v>
      </c>
      <c r="Q301">
        <v>2.2440000000000002</v>
      </c>
      <c r="R301" t="s">
        <v>3228</v>
      </c>
      <c r="T301">
        <v>839.37459900168005</v>
      </c>
      <c r="U301">
        <v>100</v>
      </c>
      <c r="V301">
        <v>3.7533104419708002E-2</v>
      </c>
      <c r="W301">
        <v>0.22404213249683</v>
      </c>
      <c r="X301">
        <v>0.11095565926943</v>
      </c>
      <c r="Y301">
        <v>839.37459900168005</v>
      </c>
      <c r="AB301" t="e">
        <v>#N/A</v>
      </c>
      <c r="AC301" t="e">
        <v>#N/A</v>
      </c>
    </row>
    <row r="302" spans="1:29">
      <c r="A302" t="s">
        <v>2780</v>
      </c>
      <c r="B302" t="s">
        <v>8</v>
      </c>
      <c r="C302">
        <v>5444629</v>
      </c>
      <c r="D302" t="s">
        <v>2781</v>
      </c>
      <c r="E302" t="str">
        <f t="shared" si="4"/>
        <v>Bogense Markjorder91ag</v>
      </c>
      <c r="F302">
        <v>2.25</v>
      </c>
      <c r="G302" t="s">
        <v>3212</v>
      </c>
      <c r="H302" t="s">
        <v>3212</v>
      </c>
      <c r="I302" t="s">
        <v>3212</v>
      </c>
      <c r="M302">
        <v>2769.5813008319178</v>
      </c>
      <c r="N302">
        <v>786.33386152043965</v>
      </c>
      <c r="O302">
        <v>3555.9151623523576</v>
      </c>
      <c r="P302">
        <v>39316.693076021984</v>
      </c>
      <c r="Q302">
        <v>1.6319999999999999</v>
      </c>
      <c r="R302" t="s">
        <v>3228</v>
      </c>
      <c r="T302">
        <v>788.28357749223005</v>
      </c>
      <c r="U302">
        <v>100</v>
      </c>
      <c r="V302">
        <v>0.29963400959969</v>
      </c>
      <c r="W302">
        <v>0.48099145293236001</v>
      </c>
      <c r="X302">
        <v>0.37829910132619998</v>
      </c>
      <c r="Y302">
        <v>788.28357749223005</v>
      </c>
      <c r="AB302" t="e">
        <v>#N/A</v>
      </c>
      <c r="AC302" t="e">
        <v>#N/A</v>
      </c>
    </row>
    <row r="303" spans="1:29">
      <c r="A303" t="s">
        <v>2804</v>
      </c>
      <c r="B303" t="s">
        <v>8</v>
      </c>
      <c r="C303">
        <v>5444641</v>
      </c>
      <c r="D303" t="s">
        <v>2805</v>
      </c>
      <c r="E303" t="str">
        <f t="shared" si="4"/>
        <v>Bogense Markjorder91at</v>
      </c>
      <c r="F303">
        <v>2.25</v>
      </c>
      <c r="G303" t="s">
        <v>3212</v>
      </c>
      <c r="H303" t="s">
        <v>3212</v>
      </c>
      <c r="I303" t="s">
        <v>3212</v>
      </c>
      <c r="M303">
        <v>2769.5813008319178</v>
      </c>
      <c r="N303">
        <v>786.33386152043965</v>
      </c>
      <c r="O303">
        <v>3555.9151623523576</v>
      </c>
      <c r="P303">
        <v>39316.693076021984</v>
      </c>
      <c r="Q303">
        <v>2.2330000000000001</v>
      </c>
      <c r="R303" t="s">
        <v>3228</v>
      </c>
      <c r="T303">
        <v>719.44159450532004</v>
      </c>
      <c r="U303">
        <v>100</v>
      </c>
      <c r="V303">
        <v>9.3359649181365995E-2</v>
      </c>
      <c r="W303">
        <v>0.25694930553436002</v>
      </c>
      <c r="X303">
        <v>0.17558960759183001</v>
      </c>
      <c r="Y303">
        <v>719.44159450532004</v>
      </c>
      <c r="AB303" t="e">
        <v>#N/A</v>
      </c>
      <c r="AC303" t="e">
        <v>#N/A</v>
      </c>
    </row>
    <row r="304" spans="1:29">
      <c r="A304" t="s">
        <v>2782</v>
      </c>
      <c r="B304" t="s">
        <v>8</v>
      </c>
      <c r="C304">
        <v>5444630</v>
      </c>
      <c r="D304" t="s">
        <v>2783</v>
      </c>
      <c r="E304" t="str">
        <f t="shared" si="4"/>
        <v>Bogense Markjorder91ah</v>
      </c>
      <c r="F304">
        <v>2.25</v>
      </c>
      <c r="G304" t="s">
        <v>3212</v>
      </c>
      <c r="H304" t="s">
        <v>3212</v>
      </c>
      <c r="I304" t="s">
        <v>3212</v>
      </c>
      <c r="M304">
        <v>2769.5813008319178</v>
      </c>
      <c r="N304">
        <v>786.33386152043965</v>
      </c>
      <c r="O304">
        <v>3555.9151623523576</v>
      </c>
      <c r="P304">
        <v>39316.693076021984</v>
      </c>
      <c r="Q304">
        <v>1.978</v>
      </c>
      <c r="R304" t="s">
        <v>3228</v>
      </c>
      <c r="T304">
        <v>905.83681100213005</v>
      </c>
      <c r="U304">
        <v>97.310900000000004</v>
      </c>
      <c r="V304">
        <v>9.4305865466595001E-2</v>
      </c>
      <c r="W304">
        <v>0.40382254123687999</v>
      </c>
      <c r="X304">
        <v>0.24394239735626999</v>
      </c>
      <c r="Y304">
        <v>881.47795331747182</v>
      </c>
      <c r="AB304" t="e">
        <v>#N/A</v>
      </c>
      <c r="AC304" t="e">
        <v>#N/A</v>
      </c>
    </row>
    <row r="305" spans="1:29">
      <c r="A305" t="s">
        <v>2974</v>
      </c>
      <c r="B305" t="s">
        <v>8</v>
      </c>
      <c r="C305">
        <v>9960329</v>
      </c>
      <c r="D305" t="s">
        <v>2975</v>
      </c>
      <c r="E305" t="str">
        <f t="shared" si="4"/>
        <v>Bogense Markjorder91cc</v>
      </c>
      <c r="F305">
        <v>2.25</v>
      </c>
      <c r="G305" t="s">
        <v>3212</v>
      </c>
      <c r="H305" t="s">
        <v>3212</v>
      </c>
      <c r="I305" t="s">
        <v>3212</v>
      </c>
      <c r="M305">
        <v>2769.5813008319178</v>
      </c>
      <c r="N305">
        <v>786.33386152043965</v>
      </c>
      <c r="O305">
        <v>3555.9151623523576</v>
      </c>
      <c r="P305">
        <v>39316.693076021984</v>
      </c>
      <c r="Q305">
        <v>2.1190000000000002</v>
      </c>
      <c r="R305" t="s">
        <v>3228</v>
      </c>
      <c r="T305">
        <v>844.54913849237005</v>
      </c>
      <c r="U305">
        <v>100</v>
      </c>
      <c r="V305">
        <v>0.17389287054538999</v>
      </c>
      <c r="W305">
        <v>0.25411066412925998</v>
      </c>
      <c r="X305">
        <v>0.20943182561456</v>
      </c>
      <c r="Y305">
        <v>844.54913849237005</v>
      </c>
      <c r="AB305" t="e">
        <v>#N/A</v>
      </c>
      <c r="AC305" t="e">
        <v>#N/A</v>
      </c>
    </row>
    <row r="306" spans="1:29">
      <c r="A306" t="s">
        <v>2784</v>
      </c>
      <c r="B306" t="s">
        <v>8</v>
      </c>
      <c r="C306">
        <v>5444631</v>
      </c>
      <c r="D306" t="s">
        <v>2785</v>
      </c>
      <c r="E306" t="str">
        <f t="shared" si="4"/>
        <v>Bogense Markjorder91ai</v>
      </c>
      <c r="F306">
        <v>2.25</v>
      </c>
      <c r="G306" t="s">
        <v>3212</v>
      </c>
      <c r="H306" t="s">
        <v>3212</v>
      </c>
      <c r="I306" t="s">
        <v>3212</v>
      </c>
      <c r="M306">
        <v>2769.5813008319178</v>
      </c>
      <c r="N306">
        <v>786.33386152043965</v>
      </c>
      <c r="O306">
        <v>3555.9151623523576</v>
      </c>
      <c r="P306">
        <v>39316.693076021984</v>
      </c>
      <c r="Q306">
        <v>1.915</v>
      </c>
      <c r="R306" t="s">
        <v>3228</v>
      </c>
      <c r="T306">
        <v>791.01869200351996</v>
      </c>
      <c r="U306">
        <v>100</v>
      </c>
      <c r="V306">
        <v>9.4305865466595001E-2</v>
      </c>
      <c r="W306">
        <v>0.49392300844192999</v>
      </c>
      <c r="X306">
        <v>0.2983857124198</v>
      </c>
      <c r="Y306">
        <v>791.01869200351996</v>
      </c>
      <c r="AB306" t="e">
        <v>#N/A</v>
      </c>
      <c r="AC306" t="e">
        <v>#N/A</v>
      </c>
    </row>
    <row r="307" spans="1:29">
      <c r="A307" t="s">
        <v>2978</v>
      </c>
      <c r="B307" t="s">
        <v>8</v>
      </c>
      <c r="C307">
        <v>9960330</v>
      </c>
      <c r="D307" t="s">
        <v>2979</v>
      </c>
      <c r="E307" t="str">
        <f t="shared" si="4"/>
        <v>Bogense Markjorder91cd</v>
      </c>
      <c r="F307">
        <v>2.25</v>
      </c>
      <c r="G307" t="s">
        <v>3212</v>
      </c>
      <c r="H307" t="s">
        <v>3212</v>
      </c>
      <c r="I307" t="s">
        <v>3212</v>
      </c>
      <c r="M307">
        <v>2769.5813008319178</v>
      </c>
      <c r="N307">
        <v>786.33386152043965</v>
      </c>
      <c r="O307">
        <v>3555.9151623523576</v>
      </c>
      <c r="P307">
        <v>39316.693076021984</v>
      </c>
      <c r="Q307">
        <v>2.153</v>
      </c>
      <c r="R307" t="s">
        <v>3228</v>
      </c>
      <c r="T307">
        <v>879.65393999305002</v>
      </c>
      <c r="U307">
        <v>100</v>
      </c>
      <c r="V307">
        <v>0.18303959071636</v>
      </c>
      <c r="W307">
        <v>0.28649216890335</v>
      </c>
      <c r="X307">
        <v>0.23797435858269</v>
      </c>
      <c r="Y307">
        <v>879.65393999305002</v>
      </c>
      <c r="AB307" t="e">
        <v>#N/A</v>
      </c>
      <c r="AC307" t="e">
        <v>#N/A</v>
      </c>
    </row>
    <row r="308" spans="1:29">
      <c r="A308" t="s">
        <v>2786</v>
      </c>
      <c r="B308" t="s">
        <v>8</v>
      </c>
      <c r="C308">
        <v>5444632</v>
      </c>
      <c r="D308" t="s">
        <v>2787</v>
      </c>
      <c r="E308" t="str">
        <f t="shared" si="4"/>
        <v>Bogense Markjorder91ak</v>
      </c>
      <c r="F308">
        <v>2.25</v>
      </c>
      <c r="G308" t="s">
        <v>3212</v>
      </c>
      <c r="H308" t="s">
        <v>3212</v>
      </c>
      <c r="I308" t="s">
        <v>3212</v>
      </c>
      <c r="M308">
        <v>2769.5813008319178</v>
      </c>
      <c r="N308">
        <v>786.33386152043965</v>
      </c>
      <c r="O308">
        <v>3555.9151623523576</v>
      </c>
      <c r="P308">
        <v>39316.693076021984</v>
      </c>
      <c r="Q308">
        <v>1.875</v>
      </c>
      <c r="R308" t="s">
        <v>3228</v>
      </c>
      <c r="T308">
        <v>909.68411949065</v>
      </c>
      <c r="U308">
        <v>100</v>
      </c>
      <c r="V308">
        <v>0.31456315517425998</v>
      </c>
      <c r="W308">
        <v>0.61577421426773005</v>
      </c>
      <c r="X308">
        <v>0.45961235491316998</v>
      </c>
      <c r="Y308">
        <v>909.68411949065</v>
      </c>
      <c r="AB308" t="e">
        <v>#N/A</v>
      </c>
      <c r="AC308" t="e">
        <v>#N/A</v>
      </c>
    </row>
    <row r="309" spans="1:29">
      <c r="A309" t="s">
        <v>2980</v>
      </c>
      <c r="B309" t="s">
        <v>8</v>
      </c>
      <c r="C309">
        <v>9960331</v>
      </c>
      <c r="D309" t="s">
        <v>2981</v>
      </c>
      <c r="E309" t="str">
        <f t="shared" si="4"/>
        <v>Bogense Markjorder91ce</v>
      </c>
      <c r="F309">
        <v>1.25</v>
      </c>
      <c r="G309" t="s">
        <v>3212</v>
      </c>
      <c r="H309" t="s">
        <v>3212</v>
      </c>
      <c r="M309">
        <v>1538.6562782399542</v>
      </c>
      <c r="N309">
        <v>436.85214528913315</v>
      </c>
      <c r="O309">
        <v>1975.5084235290874</v>
      </c>
      <c r="P309">
        <v>21842.607264456656</v>
      </c>
      <c r="Q309">
        <v>2.2200000000000002</v>
      </c>
      <c r="R309" t="s">
        <v>3228</v>
      </c>
      <c r="T309">
        <v>985.79833999506002</v>
      </c>
      <c r="U309">
        <v>100</v>
      </c>
      <c r="V309">
        <v>0.14603215456009</v>
      </c>
      <c r="W309">
        <v>0.37732860445976002</v>
      </c>
      <c r="X309">
        <v>0.21291556044629001</v>
      </c>
      <c r="Y309">
        <v>985.79833999506002</v>
      </c>
      <c r="AB309" t="e">
        <v>#N/A</v>
      </c>
      <c r="AC309" t="e">
        <v>#N/A</v>
      </c>
    </row>
    <row r="310" spans="1:29">
      <c r="A310" t="s">
        <v>2792</v>
      </c>
      <c r="B310" t="s">
        <v>8</v>
      </c>
      <c r="C310">
        <v>5444635</v>
      </c>
      <c r="D310" t="s">
        <v>2793</v>
      </c>
      <c r="E310" t="str">
        <f t="shared" si="4"/>
        <v>Bogense Markjorder91an</v>
      </c>
      <c r="F310">
        <v>2.25</v>
      </c>
      <c r="G310" t="s">
        <v>3212</v>
      </c>
      <c r="H310" t="s">
        <v>3212</v>
      </c>
      <c r="I310" t="s">
        <v>3212</v>
      </c>
      <c r="M310">
        <v>2769.5813008319178</v>
      </c>
      <c r="N310">
        <v>786.33386152043965</v>
      </c>
      <c r="O310">
        <v>3555.9151623523576</v>
      </c>
      <c r="P310">
        <v>39316.693076021984</v>
      </c>
      <c r="Q310">
        <v>2.0219999999999998</v>
      </c>
      <c r="R310" t="s">
        <v>3228</v>
      </c>
      <c r="T310">
        <v>876.12130798966996</v>
      </c>
      <c r="U310">
        <v>100</v>
      </c>
      <c r="V310">
        <v>9.6513696014880995E-2</v>
      </c>
      <c r="W310">
        <v>0.32791525125504001</v>
      </c>
      <c r="X310">
        <v>0.21997350399033</v>
      </c>
      <c r="Y310">
        <v>876.12130798966996</v>
      </c>
      <c r="AB310" t="e">
        <v>#N/A</v>
      </c>
      <c r="AC310" t="e">
        <v>#N/A</v>
      </c>
    </row>
    <row r="311" spans="1:29">
      <c r="A311" t="s">
        <v>2982</v>
      </c>
      <c r="B311" t="s">
        <v>8</v>
      </c>
      <c r="C311">
        <v>9960332</v>
      </c>
      <c r="D311" t="s">
        <v>2983</v>
      </c>
      <c r="E311" t="str">
        <f t="shared" si="4"/>
        <v>Bogense Markjorder91cf</v>
      </c>
      <c r="F311">
        <v>2.25</v>
      </c>
      <c r="G311" t="s">
        <v>3212</v>
      </c>
      <c r="H311" t="s">
        <v>3212</v>
      </c>
      <c r="I311" t="s">
        <v>3212</v>
      </c>
      <c r="M311">
        <v>2769.5813008319178</v>
      </c>
      <c r="N311">
        <v>786.33386152043965</v>
      </c>
      <c r="O311">
        <v>3555.9151623523576</v>
      </c>
      <c r="P311">
        <v>39316.693076021984</v>
      </c>
      <c r="Q311">
        <v>2.0640000000000001</v>
      </c>
      <c r="R311" t="s">
        <v>3228</v>
      </c>
      <c r="T311">
        <v>952.75020999591004</v>
      </c>
      <c r="U311">
        <v>100</v>
      </c>
      <c r="V311">
        <v>0.14024974405766</v>
      </c>
      <c r="W311">
        <v>0.54196959733963002</v>
      </c>
      <c r="X311">
        <v>0.30525891111627002</v>
      </c>
      <c r="Y311">
        <v>952.75020999591004</v>
      </c>
      <c r="AB311" t="e">
        <v>#N/A</v>
      </c>
      <c r="AC311" t="e">
        <v>#N/A</v>
      </c>
    </row>
    <row r="312" spans="1:29">
      <c r="A312" t="s">
        <v>2790</v>
      </c>
      <c r="B312" t="s">
        <v>8</v>
      </c>
      <c r="C312">
        <v>5444634</v>
      </c>
      <c r="D312" t="s">
        <v>2791</v>
      </c>
      <c r="E312" t="str">
        <f t="shared" si="4"/>
        <v>Bogense Markjorder91am</v>
      </c>
      <c r="F312">
        <v>2.25</v>
      </c>
      <c r="G312" t="s">
        <v>3212</v>
      </c>
      <c r="H312" t="s">
        <v>3212</v>
      </c>
      <c r="I312" t="s">
        <v>3212</v>
      </c>
      <c r="M312">
        <v>2769.5813008319178</v>
      </c>
      <c r="N312">
        <v>786.33386152043965</v>
      </c>
      <c r="O312">
        <v>3555.9151623523576</v>
      </c>
      <c r="P312">
        <v>39316.693076021984</v>
      </c>
      <c r="Q312">
        <v>2.1560000000000001</v>
      </c>
      <c r="R312" t="s">
        <v>3228</v>
      </c>
      <c r="T312">
        <v>965.13907649896998</v>
      </c>
      <c r="U312">
        <v>100</v>
      </c>
      <c r="V312">
        <v>0.13562381267547999</v>
      </c>
      <c r="W312">
        <v>0.43010622262955001</v>
      </c>
      <c r="X312">
        <v>0.27699936645311002</v>
      </c>
      <c r="Y312">
        <v>965.13907649896998</v>
      </c>
      <c r="AB312" t="e">
        <v>#N/A</v>
      </c>
      <c r="AC312" t="e">
        <v>#N/A</v>
      </c>
    </row>
    <row r="313" spans="1:29">
      <c r="A313" t="s">
        <v>2984</v>
      </c>
      <c r="B313" t="s">
        <v>8</v>
      </c>
      <c r="C313">
        <v>9960333</v>
      </c>
      <c r="D313" t="s">
        <v>2985</v>
      </c>
      <c r="E313" t="str">
        <f t="shared" si="4"/>
        <v>Bogense Markjorder91cg</v>
      </c>
      <c r="F313">
        <v>2.25</v>
      </c>
      <c r="G313" t="s">
        <v>3212</v>
      </c>
      <c r="H313" t="s">
        <v>3212</v>
      </c>
      <c r="I313" t="s">
        <v>3212</v>
      </c>
      <c r="M313">
        <v>2769.5813008319178</v>
      </c>
      <c r="N313">
        <v>786.33386152043965</v>
      </c>
      <c r="O313">
        <v>3555.9151623523576</v>
      </c>
      <c r="P313">
        <v>39316.693076021984</v>
      </c>
      <c r="Q313">
        <v>1.7849999999999999</v>
      </c>
      <c r="R313" t="s">
        <v>3228</v>
      </c>
      <c r="T313">
        <v>741.78975649875997</v>
      </c>
      <c r="U313">
        <v>100</v>
      </c>
      <c r="V313">
        <v>0.29669025540352001</v>
      </c>
      <c r="W313">
        <v>0.63164955377579002</v>
      </c>
      <c r="X313">
        <v>0.53929782487930999</v>
      </c>
      <c r="Y313">
        <v>741.78975649875997</v>
      </c>
      <c r="AB313" t="e">
        <v>#N/A</v>
      </c>
      <c r="AC313" t="e">
        <v>#N/A</v>
      </c>
    </row>
    <row r="314" spans="1:29">
      <c r="A314" t="s">
        <v>2788</v>
      </c>
      <c r="B314" t="s">
        <v>8</v>
      </c>
      <c r="C314">
        <v>5444633</v>
      </c>
      <c r="D314" t="s">
        <v>2789</v>
      </c>
      <c r="E314" t="str">
        <f t="shared" si="4"/>
        <v>Bogense Markjorder91al</v>
      </c>
      <c r="F314">
        <v>2.25</v>
      </c>
      <c r="G314" t="s">
        <v>3212</v>
      </c>
      <c r="H314" t="s">
        <v>3212</v>
      </c>
      <c r="I314" t="s">
        <v>3212</v>
      </c>
      <c r="M314">
        <v>2769.5813008319178</v>
      </c>
      <c r="N314">
        <v>786.33386152043965</v>
      </c>
      <c r="O314">
        <v>3555.9151623523576</v>
      </c>
      <c r="P314">
        <v>39316.693076021984</v>
      </c>
      <c r="Q314">
        <v>1.8640000000000001</v>
      </c>
      <c r="R314" t="s">
        <v>3228</v>
      </c>
      <c r="T314">
        <v>908.17578999168995</v>
      </c>
      <c r="U314">
        <v>100</v>
      </c>
      <c r="V314">
        <v>0.28270733356476002</v>
      </c>
      <c r="W314">
        <v>0.51831430196761996</v>
      </c>
      <c r="X314">
        <v>0.45615129714155001</v>
      </c>
      <c r="Y314">
        <v>908.17578999168995</v>
      </c>
      <c r="AB314" t="e">
        <v>#N/A</v>
      </c>
      <c r="AC314" t="e">
        <v>#N/A</v>
      </c>
    </row>
    <row r="315" spans="1:29">
      <c r="A315" t="s">
        <v>2986</v>
      </c>
      <c r="B315" t="s">
        <v>8</v>
      </c>
      <c r="C315">
        <v>9960334</v>
      </c>
      <c r="D315" t="s">
        <v>2987</v>
      </c>
      <c r="E315" t="str">
        <f t="shared" si="4"/>
        <v>Bogense Markjorder91ch</v>
      </c>
      <c r="F315">
        <v>2.25</v>
      </c>
      <c r="G315" t="s">
        <v>3212</v>
      </c>
      <c r="H315" t="s">
        <v>3212</v>
      </c>
      <c r="I315" t="s">
        <v>3212</v>
      </c>
      <c r="M315">
        <v>2769.5813008319178</v>
      </c>
      <c r="N315">
        <v>786.33386152043965</v>
      </c>
      <c r="O315">
        <v>3555.9151623523576</v>
      </c>
      <c r="P315">
        <v>39316.693076021984</v>
      </c>
      <c r="Q315">
        <v>1.917</v>
      </c>
      <c r="R315" t="s">
        <v>3228</v>
      </c>
      <c r="T315">
        <v>874.11957899863</v>
      </c>
      <c r="U315">
        <v>100</v>
      </c>
      <c r="V315">
        <v>0.22246511280537001</v>
      </c>
      <c r="W315">
        <v>0.53482043743134</v>
      </c>
      <c r="X315">
        <v>0.36962383091450002</v>
      </c>
      <c r="Y315">
        <v>874.11957899863</v>
      </c>
      <c r="AB315" t="e">
        <v>#N/A</v>
      </c>
      <c r="AC315" t="e">
        <v>#N/A</v>
      </c>
    </row>
    <row r="316" spans="1:29">
      <c r="A316" t="s">
        <v>3002</v>
      </c>
      <c r="B316" t="s">
        <v>8</v>
      </c>
      <c r="C316">
        <v>9960335</v>
      </c>
      <c r="D316" t="s">
        <v>3003</v>
      </c>
      <c r="E316" t="str">
        <f t="shared" si="4"/>
        <v>Bogense Markjorder91ci</v>
      </c>
      <c r="F316">
        <v>2.25</v>
      </c>
      <c r="G316" t="s">
        <v>3212</v>
      </c>
      <c r="H316" t="s">
        <v>3212</v>
      </c>
      <c r="I316" t="s">
        <v>3212</v>
      </c>
      <c r="M316">
        <v>2769.5813008319178</v>
      </c>
      <c r="N316">
        <v>786.33386152043965</v>
      </c>
      <c r="O316">
        <v>3555.9151623523576</v>
      </c>
      <c r="P316">
        <v>39316.693076021984</v>
      </c>
      <c r="Q316">
        <v>2.0609999999999999</v>
      </c>
      <c r="R316" t="s">
        <v>3228</v>
      </c>
      <c r="T316">
        <v>990.61689898848999</v>
      </c>
      <c r="U316">
        <v>100</v>
      </c>
      <c r="V316">
        <v>0.23497614264488001</v>
      </c>
      <c r="W316">
        <v>0.47121390700339999</v>
      </c>
      <c r="X316">
        <v>0.30291377893694998</v>
      </c>
      <c r="Y316">
        <v>990.61689898848999</v>
      </c>
      <c r="AB316" t="e">
        <v>#N/A</v>
      </c>
      <c r="AC316" t="e">
        <v>#N/A</v>
      </c>
    </row>
    <row r="317" spans="1:29">
      <c r="A317" t="s">
        <v>2798</v>
      </c>
      <c r="B317" t="s">
        <v>8</v>
      </c>
      <c r="C317">
        <v>5444638</v>
      </c>
      <c r="D317" t="s">
        <v>2799</v>
      </c>
      <c r="E317" t="str">
        <f t="shared" si="4"/>
        <v>Bogense Markjorder91aq</v>
      </c>
      <c r="F317">
        <v>1.25</v>
      </c>
      <c r="G317" t="s">
        <v>3212</v>
      </c>
      <c r="H317" t="s">
        <v>3212</v>
      </c>
      <c r="M317">
        <v>1538.6562782399542</v>
      </c>
      <c r="N317">
        <v>436.85214528913315</v>
      </c>
      <c r="O317">
        <v>1975.5084235290874</v>
      </c>
      <c r="P317">
        <v>21842.607264456656</v>
      </c>
      <c r="Q317">
        <v>2.1459999999999999</v>
      </c>
      <c r="R317" t="s">
        <v>3228</v>
      </c>
      <c r="T317">
        <v>804.59709050363006</v>
      </c>
      <c r="U317">
        <v>100</v>
      </c>
      <c r="V317">
        <v>8.0848619341850003E-2</v>
      </c>
      <c r="W317">
        <v>0.26641142368317</v>
      </c>
      <c r="X317">
        <v>0.1377358286001</v>
      </c>
      <c r="Y317">
        <v>804.59709050363006</v>
      </c>
      <c r="AB317" t="e">
        <v>#N/A</v>
      </c>
      <c r="AC317" t="e">
        <v>#N/A</v>
      </c>
    </row>
    <row r="318" spans="1:29">
      <c r="A318" t="s">
        <v>2770</v>
      </c>
      <c r="B318" t="s">
        <v>8</v>
      </c>
      <c r="C318">
        <v>5444624</v>
      </c>
      <c r="D318" t="s">
        <v>2771</v>
      </c>
      <c r="E318" t="str">
        <f t="shared" si="4"/>
        <v>Bogense Markjorder91ab</v>
      </c>
      <c r="F318">
        <v>2.25</v>
      </c>
      <c r="G318" t="s">
        <v>3212</v>
      </c>
      <c r="H318" t="s">
        <v>3212</v>
      </c>
      <c r="I318" t="s">
        <v>3212</v>
      </c>
      <c r="M318">
        <v>2769.5813008319178</v>
      </c>
      <c r="N318">
        <v>786.33386152043965</v>
      </c>
      <c r="O318">
        <v>3555.9151623523576</v>
      </c>
      <c r="P318">
        <v>39316.693076021984</v>
      </c>
      <c r="Q318">
        <v>1.782</v>
      </c>
      <c r="R318" t="s">
        <v>3228</v>
      </c>
      <c r="T318">
        <v>1017.9456984954001</v>
      </c>
      <c r="U318">
        <v>100</v>
      </c>
      <c r="V318">
        <v>0.37070509791374001</v>
      </c>
      <c r="W318">
        <v>0.61493313312530995</v>
      </c>
      <c r="X318">
        <v>0.49177571082193999</v>
      </c>
      <c r="Y318">
        <v>1017.9456984954001</v>
      </c>
      <c r="AB318" t="e">
        <v>#N/A</v>
      </c>
      <c r="AC318" t="e">
        <v>#N/A</v>
      </c>
    </row>
    <row r="319" spans="1:29">
      <c r="A319" t="s">
        <v>2976</v>
      </c>
      <c r="B319" t="s">
        <v>8</v>
      </c>
      <c r="C319">
        <v>9960336</v>
      </c>
      <c r="D319" t="s">
        <v>2977</v>
      </c>
      <c r="E319" t="str">
        <f t="shared" si="4"/>
        <v>Bogense Markjorder91ck</v>
      </c>
      <c r="F319">
        <v>2.25</v>
      </c>
      <c r="G319" t="s">
        <v>3212</v>
      </c>
      <c r="H319" t="s">
        <v>3212</v>
      </c>
      <c r="I319" t="s">
        <v>3212</v>
      </c>
      <c r="M319">
        <v>2769.5813008319178</v>
      </c>
      <c r="N319">
        <v>786.33386152043965</v>
      </c>
      <c r="O319">
        <v>3555.9151623523576</v>
      </c>
      <c r="P319">
        <v>39316.693076021984</v>
      </c>
      <c r="Q319">
        <v>2.145</v>
      </c>
      <c r="R319" t="s">
        <v>3228</v>
      </c>
      <c r="T319">
        <v>955.73448749220995</v>
      </c>
      <c r="U319">
        <v>100</v>
      </c>
      <c r="V319">
        <v>0.15128889679908999</v>
      </c>
      <c r="W319">
        <v>0.38426747918129001</v>
      </c>
      <c r="X319">
        <v>0.25246318852436</v>
      </c>
      <c r="Y319">
        <v>955.73448749220995</v>
      </c>
      <c r="AB319" t="e">
        <v>#N/A</v>
      </c>
      <c r="AC319" t="e">
        <v>#N/A</v>
      </c>
    </row>
    <row r="320" spans="1:29">
      <c r="A320" t="s">
        <v>2796</v>
      </c>
      <c r="B320" t="s">
        <v>8</v>
      </c>
      <c r="C320">
        <v>5444637</v>
      </c>
      <c r="D320" t="s">
        <v>2797</v>
      </c>
      <c r="E320" t="str">
        <f t="shared" si="4"/>
        <v>Bogense Markjorder91ap</v>
      </c>
      <c r="F320">
        <v>1.25</v>
      </c>
      <c r="G320" t="s">
        <v>3212</v>
      </c>
      <c r="H320" t="s">
        <v>3212</v>
      </c>
      <c r="M320">
        <v>1538.6562782399542</v>
      </c>
      <c r="N320">
        <v>436.85214528913315</v>
      </c>
      <c r="O320">
        <v>1975.5084235290874</v>
      </c>
      <c r="P320">
        <v>21842.607264456656</v>
      </c>
      <c r="Q320">
        <v>2.2109999999999999</v>
      </c>
      <c r="R320" t="s">
        <v>3228</v>
      </c>
      <c r="T320">
        <v>731.11338650054995</v>
      </c>
      <c r="U320">
        <v>100</v>
      </c>
      <c r="V320">
        <v>8.7682373821734994E-2</v>
      </c>
      <c r="W320">
        <v>0.22172917425631999</v>
      </c>
      <c r="X320">
        <v>0.1336974628947</v>
      </c>
      <c r="Y320">
        <v>731.11338650054995</v>
      </c>
      <c r="AB320" t="e">
        <v>#N/A</v>
      </c>
      <c r="AC320" t="e">
        <v>#N/A</v>
      </c>
    </row>
    <row r="321" spans="1:29">
      <c r="A321" t="s">
        <v>3004</v>
      </c>
      <c r="B321" t="s">
        <v>8</v>
      </c>
      <c r="C321">
        <v>9960337</v>
      </c>
      <c r="D321" t="s">
        <v>3005</v>
      </c>
      <c r="E321" t="str">
        <f t="shared" si="4"/>
        <v>Bogense Markjorder91cl</v>
      </c>
      <c r="F321">
        <v>1.25</v>
      </c>
      <c r="G321" t="s">
        <v>3212</v>
      </c>
      <c r="H321" t="s">
        <v>3212</v>
      </c>
      <c r="M321">
        <v>1538.6562782399542</v>
      </c>
      <c r="N321">
        <v>436.85214528913315</v>
      </c>
      <c r="O321">
        <v>1975.5084235290874</v>
      </c>
      <c r="P321">
        <v>21842.607264456656</v>
      </c>
      <c r="Q321">
        <v>2.238</v>
      </c>
      <c r="R321" t="s">
        <v>3228</v>
      </c>
      <c r="T321">
        <v>953.70382649011003</v>
      </c>
      <c r="U321">
        <v>96.491299999999995</v>
      </c>
      <c r="V321">
        <v>4.6574689447879999E-2</v>
      </c>
      <c r="W321">
        <v>0.25715959072112998</v>
      </c>
      <c r="X321">
        <v>0.14471737306721</v>
      </c>
      <c r="Y321">
        <v>920.24122033005142</v>
      </c>
      <c r="AB321" t="e">
        <v>#N/A</v>
      </c>
      <c r="AC321" t="e">
        <v>#N/A</v>
      </c>
    </row>
    <row r="322" spans="1:29">
      <c r="A322" t="s">
        <v>2794</v>
      </c>
      <c r="B322" t="s">
        <v>8</v>
      </c>
      <c r="C322">
        <v>5444636</v>
      </c>
      <c r="D322" t="s">
        <v>2795</v>
      </c>
      <c r="E322" t="str">
        <f t="shared" ref="E322:E385" si="5">CONCATENATE(B322,A322)</f>
        <v>Bogense Markjorder91ao</v>
      </c>
      <c r="F322">
        <v>1.25</v>
      </c>
      <c r="G322" t="s">
        <v>3212</v>
      </c>
      <c r="H322" t="s">
        <v>3212</v>
      </c>
      <c r="I322" t="s">
        <v>3213</v>
      </c>
      <c r="M322">
        <v>1538.6562782399542</v>
      </c>
      <c r="N322">
        <v>436.85214528913315</v>
      </c>
      <c r="O322">
        <v>1975.5084235290874</v>
      </c>
      <c r="P322">
        <v>21842.607264456656</v>
      </c>
      <c r="Q322">
        <v>2.234</v>
      </c>
      <c r="R322" t="s">
        <v>3228</v>
      </c>
      <c r="T322">
        <v>764.40157451009998</v>
      </c>
      <c r="U322">
        <v>90.966200000000001</v>
      </c>
      <c r="V322">
        <v>3.4273926168679997E-2</v>
      </c>
      <c r="W322">
        <v>0.19660197198391</v>
      </c>
      <c r="X322">
        <v>9.4051664913764002E-2</v>
      </c>
      <c r="Y322">
        <v>695.34706507200656</v>
      </c>
      <c r="AB322" t="e">
        <v>#N/A</v>
      </c>
      <c r="AC322" t="e">
        <v>#N/A</v>
      </c>
    </row>
    <row r="323" spans="1:29">
      <c r="A323" t="s">
        <v>2844</v>
      </c>
      <c r="B323" t="s">
        <v>8</v>
      </c>
      <c r="C323">
        <v>8054686</v>
      </c>
      <c r="D323" t="s">
        <v>2845</v>
      </c>
      <c r="E323" t="str">
        <f t="shared" si="5"/>
        <v>Bogense Markjorder91bh</v>
      </c>
      <c r="F323">
        <v>1</v>
      </c>
      <c r="G323" t="s">
        <v>3212</v>
      </c>
      <c r="M323">
        <v>1230.9250225919634</v>
      </c>
      <c r="N323">
        <v>349.48171623130651</v>
      </c>
      <c r="O323">
        <v>1580.40673882327</v>
      </c>
      <c r="P323">
        <v>17474.085811565325</v>
      </c>
      <c r="Q323">
        <v>2.68</v>
      </c>
      <c r="R323" t="e">
        <v>#N/A</v>
      </c>
      <c r="T323">
        <v>780.50471499856997</v>
      </c>
      <c r="U323">
        <v>6.5693000000000001</v>
      </c>
      <c r="V323">
        <v>3.6797160282731E-3</v>
      </c>
      <c r="W323">
        <v>0.12037927657366</v>
      </c>
      <c r="X323">
        <v>4.9972202947460999E-2</v>
      </c>
      <c r="Y323">
        <v>51.273696242401058</v>
      </c>
      <c r="AB323">
        <v>2.68</v>
      </c>
      <c r="AC323" t="s">
        <v>3228</v>
      </c>
    </row>
    <row r="324" spans="1:29">
      <c r="A324" t="s">
        <v>2806</v>
      </c>
      <c r="B324" t="s">
        <v>8</v>
      </c>
      <c r="C324">
        <v>5444642</v>
      </c>
      <c r="D324" t="s">
        <v>2807</v>
      </c>
      <c r="E324" t="str">
        <f t="shared" si="5"/>
        <v>Bogense Markjorder91au</v>
      </c>
      <c r="F324">
        <v>1</v>
      </c>
      <c r="G324" t="s">
        <v>3212</v>
      </c>
      <c r="M324">
        <v>1230.9250225919634</v>
      </c>
      <c r="N324">
        <v>349.48171623130651</v>
      </c>
      <c r="O324">
        <v>1580.40673882327</v>
      </c>
      <c r="P324">
        <v>17474.085811565325</v>
      </c>
      <c r="Q324">
        <v>2.419</v>
      </c>
      <c r="R324" t="e">
        <v>#N/A</v>
      </c>
      <c r="T324">
        <v>699.53852498474998</v>
      </c>
      <c r="U324">
        <v>22.815100000000001</v>
      </c>
      <c r="V324">
        <v>4.8887655138968998E-2</v>
      </c>
      <c r="W324">
        <v>0.16979260742664001</v>
      </c>
      <c r="X324">
        <v>0.11521167891181</v>
      </c>
      <c r="Y324">
        <v>159.6004140137957</v>
      </c>
      <c r="AB324">
        <v>2.419</v>
      </c>
      <c r="AC324" t="s">
        <v>3228</v>
      </c>
    </row>
    <row r="325" spans="1:29">
      <c r="A325" t="s">
        <v>2842</v>
      </c>
      <c r="B325" t="s">
        <v>8</v>
      </c>
      <c r="C325">
        <v>8054685</v>
      </c>
      <c r="D325" t="s">
        <v>2843</v>
      </c>
      <c r="E325" t="str">
        <f t="shared" si="5"/>
        <v>Bogense Markjorder91bg</v>
      </c>
      <c r="F325">
        <v>1</v>
      </c>
      <c r="G325" t="s">
        <v>3212</v>
      </c>
      <c r="M325">
        <v>1230.9250225919634</v>
      </c>
      <c r="N325">
        <v>349.48171623130651</v>
      </c>
      <c r="O325">
        <v>1580.40673882327</v>
      </c>
      <c r="P325">
        <v>17474.085811565325</v>
      </c>
      <c r="Q325" t="e">
        <v>#N/A</v>
      </c>
      <c r="R325" t="e">
        <v>#N/A</v>
      </c>
      <c r="T325">
        <v>904.40535799589998</v>
      </c>
      <c r="U325">
        <v>3.8925999999999998</v>
      </c>
      <c r="V325">
        <v>4.9833867698907998E-2</v>
      </c>
      <c r="W325">
        <v>0.12037927657366</v>
      </c>
      <c r="X325">
        <v>8.8599383624063999E-2</v>
      </c>
      <c r="Y325">
        <v>35.204882965348396</v>
      </c>
      <c r="AB325" t="e">
        <v>#N/A</v>
      </c>
      <c r="AC325" t="e">
        <v>#N/A</v>
      </c>
    </row>
    <row r="326" spans="1:29">
      <c r="A326" t="s">
        <v>2834</v>
      </c>
      <c r="B326" t="s">
        <v>8</v>
      </c>
      <c r="C326">
        <v>8054682</v>
      </c>
      <c r="D326" t="s">
        <v>2835</v>
      </c>
      <c r="E326" t="str">
        <f t="shared" si="5"/>
        <v>Bogense Markjorder91bd</v>
      </c>
      <c r="F326">
        <v>1</v>
      </c>
      <c r="G326" t="s">
        <v>3212</v>
      </c>
      <c r="M326">
        <v>1230.9250225919634</v>
      </c>
      <c r="N326">
        <v>349.48171623130651</v>
      </c>
      <c r="O326">
        <v>1580.40673882327</v>
      </c>
      <c r="P326">
        <v>17474.085811565325</v>
      </c>
      <c r="Q326">
        <v>2.4369999999999998</v>
      </c>
      <c r="R326" t="e">
        <v>#N/A</v>
      </c>
      <c r="T326">
        <v>926.61939748786006</v>
      </c>
      <c r="U326">
        <v>17.763500000000001</v>
      </c>
      <c r="V326">
        <v>4.1212819516658998E-2</v>
      </c>
      <c r="W326">
        <v>0.16979260742664001</v>
      </c>
      <c r="X326">
        <v>8.9726870147776999E-2</v>
      </c>
      <c r="Y326">
        <v>164.60003667275603</v>
      </c>
      <c r="AB326">
        <v>2.4369999999999998</v>
      </c>
      <c r="AC326" t="s">
        <v>3228</v>
      </c>
    </row>
    <row r="327" spans="1:29">
      <c r="A327" t="s">
        <v>2838</v>
      </c>
      <c r="B327" t="s">
        <v>8</v>
      </c>
      <c r="C327">
        <v>8054684</v>
      </c>
      <c r="D327" t="s">
        <v>2839</v>
      </c>
      <c r="E327" t="str">
        <f t="shared" si="5"/>
        <v>Bogense Markjorder91bf</v>
      </c>
      <c r="F327">
        <v>1</v>
      </c>
      <c r="G327" t="s">
        <v>3212</v>
      </c>
      <c r="M327">
        <v>1230.9250225919634</v>
      </c>
      <c r="N327">
        <v>349.48171623130651</v>
      </c>
      <c r="O327">
        <v>1580.40673882327</v>
      </c>
      <c r="P327">
        <v>17474.085811565325</v>
      </c>
      <c r="Q327" t="e">
        <v>#N/A</v>
      </c>
      <c r="R327" t="e">
        <v>#N/A</v>
      </c>
      <c r="T327">
        <v>961.41430500105002</v>
      </c>
      <c r="U327">
        <v>6.6459000000000001</v>
      </c>
      <c r="V327">
        <v>3.0594209209085E-2</v>
      </c>
      <c r="W327">
        <v>0.11627902835608001</v>
      </c>
      <c r="X327">
        <v>7.6178882659101999E-2</v>
      </c>
      <c r="Y327">
        <v>63.894633296064789</v>
      </c>
      <c r="AB327" t="e">
        <v>#N/A</v>
      </c>
      <c r="AC327" t="e">
        <v>#N/A</v>
      </c>
    </row>
    <row r="328" spans="1:29">
      <c r="A328" t="s">
        <v>2836</v>
      </c>
      <c r="B328" t="s">
        <v>8</v>
      </c>
      <c r="C328">
        <v>8054683</v>
      </c>
      <c r="D328" t="s">
        <v>2837</v>
      </c>
      <c r="E328" t="str">
        <f t="shared" si="5"/>
        <v>Bogense Markjorder91be</v>
      </c>
      <c r="F328">
        <v>1</v>
      </c>
      <c r="G328" t="s">
        <v>3212</v>
      </c>
      <c r="M328">
        <v>1230.9250225919634</v>
      </c>
      <c r="N328">
        <v>349.48171623130651</v>
      </c>
      <c r="O328">
        <v>1580.40673882327</v>
      </c>
      <c r="P328">
        <v>17474.085811565325</v>
      </c>
      <c r="Q328" t="e">
        <v>#N/A</v>
      </c>
      <c r="R328" t="e">
        <v>#N/A</v>
      </c>
      <c r="T328">
        <v>1092.8208510002</v>
      </c>
      <c r="U328">
        <v>4.2774000000000001</v>
      </c>
      <c r="V328">
        <v>5.5931683629750997E-2</v>
      </c>
      <c r="W328">
        <v>0.10040368139744001</v>
      </c>
      <c r="X328">
        <v>7.7777575897543E-2</v>
      </c>
      <c r="Y328">
        <v>46.744319080682558</v>
      </c>
      <c r="AB328" t="e">
        <v>#N/A</v>
      </c>
      <c r="AC328" t="e">
        <v>#N/A</v>
      </c>
    </row>
    <row r="329" spans="1:29">
      <c r="A329" t="s">
        <v>2772</v>
      </c>
      <c r="B329" t="s">
        <v>8</v>
      </c>
      <c r="C329">
        <v>5444625</v>
      </c>
      <c r="D329" t="s">
        <v>2773</v>
      </c>
      <c r="E329" t="str">
        <f t="shared" si="5"/>
        <v>Bogense Markjorder91ac</v>
      </c>
      <c r="F329">
        <v>2.25</v>
      </c>
      <c r="G329" t="s">
        <v>3212</v>
      </c>
      <c r="H329" t="s">
        <v>3212</v>
      </c>
      <c r="I329" t="s">
        <v>3212</v>
      </c>
      <c r="M329">
        <v>2769.5813008319178</v>
      </c>
      <c r="N329">
        <v>786.33386152043965</v>
      </c>
      <c r="O329">
        <v>3555.9151623523576</v>
      </c>
      <c r="P329">
        <v>39316.693076021984</v>
      </c>
      <c r="Q329">
        <v>1.77</v>
      </c>
      <c r="R329" t="s">
        <v>3228</v>
      </c>
      <c r="T329">
        <v>816.31160199742999</v>
      </c>
      <c r="U329">
        <v>100</v>
      </c>
      <c r="V329">
        <v>0.49224087595940003</v>
      </c>
      <c r="W329">
        <v>0.70293086767196999</v>
      </c>
      <c r="X329">
        <v>0.56027429081776003</v>
      </c>
      <c r="Y329">
        <v>816.31160199742999</v>
      </c>
      <c r="AB329" t="e">
        <v>#N/A</v>
      </c>
      <c r="AC329" t="e">
        <v>#N/A</v>
      </c>
    </row>
    <row r="330" spans="1:29">
      <c r="A330" t="s">
        <v>2774</v>
      </c>
      <c r="B330" t="s">
        <v>8</v>
      </c>
      <c r="C330">
        <v>5444626</v>
      </c>
      <c r="D330" t="s">
        <v>2775</v>
      </c>
      <c r="E330" t="str">
        <f t="shared" si="5"/>
        <v>Bogense Markjorder91ad</v>
      </c>
      <c r="F330">
        <v>2.25</v>
      </c>
      <c r="G330" t="s">
        <v>3212</v>
      </c>
      <c r="H330" t="s">
        <v>3212</v>
      </c>
      <c r="I330" t="s">
        <v>3212</v>
      </c>
      <c r="M330">
        <v>2769.5813008319178</v>
      </c>
      <c r="N330">
        <v>786.33386152043965</v>
      </c>
      <c r="O330">
        <v>3555.9151623523576</v>
      </c>
      <c r="P330">
        <v>39316.693076021984</v>
      </c>
      <c r="Q330">
        <v>1.6990000000000001</v>
      </c>
      <c r="R330" t="s">
        <v>3228</v>
      </c>
      <c r="T330">
        <v>786.42972649727005</v>
      </c>
      <c r="U330">
        <v>100</v>
      </c>
      <c r="V330">
        <v>0.51421403884887995</v>
      </c>
      <c r="W330">
        <v>0.80680400133133001</v>
      </c>
      <c r="X330">
        <v>0.60762354680616004</v>
      </c>
      <c r="Y330">
        <v>786.42972649727005</v>
      </c>
      <c r="AB330" t="e">
        <v>#N/A</v>
      </c>
      <c r="AC330" t="e">
        <v>#N/A</v>
      </c>
    </row>
    <row r="331" spans="1:29">
      <c r="A331" t="s">
        <v>2776</v>
      </c>
      <c r="B331" t="s">
        <v>8</v>
      </c>
      <c r="C331">
        <v>5444627</v>
      </c>
      <c r="D331" t="s">
        <v>2777</v>
      </c>
      <c r="E331" t="str">
        <f t="shared" si="5"/>
        <v>Bogense Markjorder91ae</v>
      </c>
      <c r="F331">
        <v>2.25</v>
      </c>
      <c r="G331" t="s">
        <v>3212</v>
      </c>
      <c r="H331" t="s">
        <v>3212</v>
      </c>
      <c r="I331" t="s">
        <v>3212</v>
      </c>
      <c r="M331">
        <v>2769.5813008319178</v>
      </c>
      <c r="N331">
        <v>786.33386152043965</v>
      </c>
      <c r="O331">
        <v>3555.9151623523576</v>
      </c>
      <c r="P331">
        <v>39316.693076021984</v>
      </c>
      <c r="Q331">
        <v>1.756</v>
      </c>
      <c r="R331" t="s">
        <v>3228</v>
      </c>
      <c r="T331">
        <v>742.12026699781995</v>
      </c>
      <c r="U331">
        <v>100</v>
      </c>
      <c r="V331">
        <v>0.41938248276710999</v>
      </c>
      <c r="W331">
        <v>0.82415121793747004</v>
      </c>
      <c r="X331">
        <v>0.51197656555608995</v>
      </c>
      <c r="Y331">
        <v>742.12026699781995</v>
      </c>
      <c r="AB331" t="e">
        <v>#N/A</v>
      </c>
      <c r="AC331" t="e">
        <v>#N/A</v>
      </c>
    </row>
    <row r="332" spans="1:29">
      <c r="A332" t="s">
        <v>468</v>
      </c>
      <c r="B332" t="s">
        <v>64</v>
      </c>
      <c r="C332">
        <v>10062329</v>
      </c>
      <c r="D332" t="s">
        <v>469</v>
      </c>
      <c r="E332" t="str">
        <f t="shared" si="5"/>
        <v>Skovby Nymark, Skovby40c</v>
      </c>
      <c r="F332">
        <v>1.9991531069111501</v>
      </c>
      <c r="G332" t="s">
        <v>3212</v>
      </c>
      <c r="K332">
        <v>0.99915310691115011</v>
      </c>
      <c r="M332">
        <v>2460.8075832894015</v>
      </c>
      <c r="N332">
        <v>698.66745881245731</v>
      </c>
      <c r="O332">
        <v>3159.4750421018589</v>
      </c>
      <c r="P332">
        <v>34933.372940622867</v>
      </c>
      <c r="T332">
        <v>13322.041425482001</v>
      </c>
      <c r="U332">
        <v>100</v>
      </c>
      <c r="V332">
        <v>0.49960029125214001</v>
      </c>
      <c r="W332">
        <v>2.7626256942749001</v>
      </c>
      <c r="X332">
        <v>2.3433014431110002</v>
      </c>
      <c r="Y332">
        <v>13322.041425482999</v>
      </c>
      <c r="AB332" t="e">
        <v>#N/A</v>
      </c>
      <c r="AC332" t="e">
        <v>#N/A</v>
      </c>
    </row>
    <row r="333" spans="1:29">
      <c r="A333" t="s">
        <v>470</v>
      </c>
      <c r="B333" t="s">
        <v>15</v>
      </c>
      <c r="C333">
        <v>9761689</v>
      </c>
      <c r="D333" t="s">
        <v>471</v>
      </c>
      <c r="E333" t="str">
        <f t="shared" si="5"/>
        <v>Bogense Strand, Bogense Jorder41c</v>
      </c>
      <c r="F333">
        <v>1.5644548194232599</v>
      </c>
      <c r="G333" t="s">
        <v>3212</v>
      </c>
      <c r="K333">
        <v>0.56445481942326003</v>
      </c>
      <c r="M333">
        <v>1925.7265839426823</v>
      </c>
      <c r="N333">
        <v>546.74835525837955</v>
      </c>
      <c r="O333">
        <v>2472.4749392010617</v>
      </c>
      <c r="P333">
        <v>27337.41776291898</v>
      </c>
      <c r="T333">
        <v>7526.0642589768004</v>
      </c>
      <c r="U333">
        <v>100</v>
      </c>
      <c r="V333">
        <v>2.5370063781738001</v>
      </c>
      <c r="W333">
        <v>2.9900319576263001</v>
      </c>
      <c r="X333">
        <v>2.8238379078802001</v>
      </c>
      <c r="Y333">
        <v>7526.064258978</v>
      </c>
      <c r="AB333" t="e">
        <v>#N/A</v>
      </c>
      <c r="AC333" t="e">
        <v>#N/A</v>
      </c>
    </row>
    <row r="334" spans="1:29">
      <c r="A334" t="s">
        <v>927</v>
      </c>
      <c r="B334" t="s">
        <v>15</v>
      </c>
      <c r="C334">
        <v>5444962</v>
      </c>
      <c r="D334" t="s">
        <v>2685</v>
      </c>
      <c r="E334" t="str">
        <f t="shared" si="5"/>
        <v>Bogense Strand, Bogense Jorder3d</v>
      </c>
      <c r="F334">
        <v>2.5499999999999998</v>
      </c>
      <c r="G334" t="s">
        <v>3212</v>
      </c>
      <c r="H334" t="s">
        <v>3212</v>
      </c>
      <c r="I334" t="s">
        <v>3212</v>
      </c>
      <c r="J334" t="s">
        <v>3212</v>
      </c>
      <c r="M334">
        <v>3138.8588076095066</v>
      </c>
      <c r="N334">
        <v>891.17837638983156</v>
      </c>
      <c r="O334">
        <v>4030.0371839993381</v>
      </c>
      <c r="P334">
        <v>44558.918819491577</v>
      </c>
      <c r="Q334">
        <v>0.85199999999999998</v>
      </c>
      <c r="R334">
        <v>0.83199999999999996</v>
      </c>
      <c r="T334">
        <v>11469.212218017999</v>
      </c>
      <c r="U334">
        <v>100</v>
      </c>
      <c r="V334">
        <v>0.67832934856414995</v>
      </c>
      <c r="W334">
        <v>2.1914286613464</v>
      </c>
      <c r="X334">
        <v>1.4773954115993</v>
      </c>
      <c r="Y334">
        <v>11469.212218017999</v>
      </c>
      <c r="AB334" t="e">
        <v>#N/A</v>
      </c>
      <c r="AC334" t="e">
        <v>#N/A</v>
      </c>
    </row>
    <row r="335" spans="1:29">
      <c r="A335" t="s">
        <v>79</v>
      </c>
      <c r="B335" t="s">
        <v>8</v>
      </c>
      <c r="C335">
        <v>5443714</v>
      </c>
      <c r="D335" t="s">
        <v>834</v>
      </c>
      <c r="E335" t="str">
        <f t="shared" si="5"/>
        <v>Bogense Markjorder5</v>
      </c>
      <c r="F335">
        <v>2.25</v>
      </c>
      <c r="G335" t="s">
        <v>3212</v>
      </c>
      <c r="H335" t="s">
        <v>3212</v>
      </c>
      <c r="I335" t="s">
        <v>3212</v>
      </c>
      <c r="K335">
        <v>0</v>
      </c>
      <c r="M335">
        <v>2769.5813008319178</v>
      </c>
      <c r="N335">
        <v>786.33386152043965</v>
      </c>
      <c r="O335">
        <v>3555.9151623523576</v>
      </c>
      <c r="P335">
        <v>39316.693076021984</v>
      </c>
      <c r="Q335" t="s">
        <v>3229</v>
      </c>
      <c r="T335">
        <v>23340.840728495001</v>
      </c>
      <c r="U335">
        <v>89.578100000000006</v>
      </c>
      <c r="V335">
        <v>1.2405899353324999E-2</v>
      </c>
      <c r="W335">
        <v>1.8391220569611</v>
      </c>
      <c r="X335">
        <v>0.74431045664146001</v>
      </c>
      <c r="Y335">
        <v>20908.291873818001</v>
      </c>
      <c r="AB335">
        <v>2.1160000000000001</v>
      </c>
      <c r="AC335">
        <v>0</v>
      </c>
    </row>
    <row r="336" spans="1:29">
      <c r="A336" t="s">
        <v>2960</v>
      </c>
      <c r="B336" t="s">
        <v>8</v>
      </c>
      <c r="C336">
        <v>2667539</v>
      </c>
      <c r="D336" t="s">
        <v>2961</v>
      </c>
      <c r="E336" t="str">
        <f t="shared" si="5"/>
        <v>Bogense Markjorder153d</v>
      </c>
      <c r="F336">
        <v>1.25</v>
      </c>
      <c r="G336" t="s">
        <v>3212</v>
      </c>
      <c r="H336" t="s">
        <v>3212</v>
      </c>
      <c r="M336">
        <v>1538.6562782399542</v>
      </c>
      <c r="N336">
        <v>436.85214528913315</v>
      </c>
      <c r="O336">
        <v>1975.5084235290874</v>
      </c>
      <c r="P336">
        <v>21842.607264456656</v>
      </c>
      <c r="T336">
        <v>305.41631850137998</v>
      </c>
      <c r="U336">
        <v>100</v>
      </c>
      <c r="V336">
        <v>1.385675907135</v>
      </c>
      <c r="W336">
        <v>1.9399462938309</v>
      </c>
      <c r="X336">
        <v>1.7033968873926</v>
      </c>
      <c r="Y336">
        <v>305.41631850107001</v>
      </c>
      <c r="AB336" t="e">
        <v>#N/A</v>
      </c>
      <c r="AC336" t="e">
        <v>#N/A</v>
      </c>
    </row>
    <row r="337" spans="1:29">
      <c r="A337" t="s">
        <v>2962</v>
      </c>
      <c r="B337" t="s">
        <v>8</v>
      </c>
      <c r="C337">
        <v>2667539</v>
      </c>
      <c r="D337" t="s">
        <v>2961</v>
      </c>
      <c r="E337" t="str">
        <f t="shared" si="5"/>
        <v>Bogense Markjorder153e</v>
      </c>
      <c r="F337">
        <v>0.25</v>
      </c>
      <c r="G337" t="s">
        <v>3213</v>
      </c>
      <c r="H337" t="s">
        <v>3212</v>
      </c>
      <c r="M337">
        <v>307.73125564799085</v>
      </c>
      <c r="N337">
        <v>87.370429057826627</v>
      </c>
      <c r="O337">
        <v>395.10168470581749</v>
      </c>
      <c r="P337">
        <v>4368.5214528913311</v>
      </c>
      <c r="T337">
        <v>949.79332798872997</v>
      </c>
      <c r="U337">
        <v>100</v>
      </c>
      <c r="V337">
        <v>1.1594259738921999</v>
      </c>
      <c r="W337">
        <v>2.2110886573792001</v>
      </c>
      <c r="X337">
        <v>1.8257090050178999</v>
      </c>
      <c r="Y337">
        <v>949.79332798853</v>
      </c>
      <c r="AB337" t="e">
        <v>#N/A</v>
      </c>
      <c r="AC337" t="e">
        <v>#N/A</v>
      </c>
    </row>
    <row r="338" spans="1:29">
      <c r="A338" t="s">
        <v>2963</v>
      </c>
      <c r="B338" t="s">
        <v>8</v>
      </c>
      <c r="C338">
        <v>2667539</v>
      </c>
      <c r="D338" t="s">
        <v>2961</v>
      </c>
      <c r="E338" t="str">
        <f t="shared" si="5"/>
        <v>Bogense Markjorder1as</v>
      </c>
      <c r="F338">
        <v>0.25</v>
      </c>
      <c r="G338" t="s">
        <v>3213</v>
      </c>
      <c r="H338" t="s">
        <v>3212</v>
      </c>
      <c r="M338">
        <v>307.73125564799085</v>
      </c>
      <c r="N338">
        <v>87.370429057826627</v>
      </c>
      <c r="O338">
        <v>395.10168470581749</v>
      </c>
      <c r="P338">
        <v>4368.5214528913311</v>
      </c>
      <c r="T338">
        <v>246.42570949642999</v>
      </c>
      <c r="U338">
        <v>73.981999999999999</v>
      </c>
      <c r="V338">
        <v>3.2591771334409998E-2</v>
      </c>
      <c r="W338">
        <v>0.18335498869419001</v>
      </c>
      <c r="X338">
        <v>0.105077720042</v>
      </c>
      <c r="Y338">
        <v>182.31074443745999</v>
      </c>
      <c r="AB338" t="e">
        <v>#N/A</v>
      </c>
      <c r="AC338" t="e">
        <v>#N/A</v>
      </c>
    </row>
    <row r="339" spans="1:29">
      <c r="A339" t="s">
        <v>2964</v>
      </c>
      <c r="B339" t="s">
        <v>8</v>
      </c>
      <c r="C339">
        <v>2667539</v>
      </c>
      <c r="D339" t="s">
        <v>2961</v>
      </c>
      <c r="E339" t="str">
        <f t="shared" si="5"/>
        <v>Bogense Markjorder45ao</v>
      </c>
      <c r="F339">
        <v>1</v>
      </c>
      <c r="G339" t="s">
        <v>3212</v>
      </c>
      <c r="H339" t="s">
        <v>3213</v>
      </c>
      <c r="M339">
        <v>1230.9250225919634</v>
      </c>
      <c r="N339">
        <v>349.48171623130651</v>
      </c>
      <c r="O339">
        <v>1580.40673882327</v>
      </c>
      <c r="P339">
        <v>17474.085811565325</v>
      </c>
      <c r="T339">
        <v>1814.6489194792</v>
      </c>
      <c r="U339">
        <v>0</v>
      </c>
      <c r="V339">
        <v>0</v>
      </c>
      <c r="W339">
        <v>0</v>
      </c>
      <c r="X339">
        <v>0</v>
      </c>
      <c r="Y339">
        <v>0</v>
      </c>
      <c r="AB339" t="e">
        <v>#N/A</v>
      </c>
      <c r="AC339" t="e">
        <v>#N/A</v>
      </c>
    </row>
    <row r="340" spans="1:29">
      <c r="A340" t="s">
        <v>2965</v>
      </c>
      <c r="B340" t="s">
        <v>8</v>
      </c>
      <c r="C340">
        <v>2667539</v>
      </c>
      <c r="D340" t="s">
        <v>2961</v>
      </c>
      <c r="E340" t="str">
        <f t="shared" si="5"/>
        <v>Bogense Markjorder45ap</v>
      </c>
      <c r="F340">
        <v>0.25</v>
      </c>
      <c r="G340" t="s">
        <v>3213</v>
      </c>
      <c r="H340" t="s">
        <v>3212</v>
      </c>
      <c r="M340">
        <v>307.73125564799085</v>
      </c>
      <c r="N340">
        <v>87.370429057826627</v>
      </c>
      <c r="O340">
        <v>395.10168470581749</v>
      </c>
      <c r="P340">
        <v>4368.5214528913311</v>
      </c>
      <c r="T340">
        <v>1289.7617185214999</v>
      </c>
      <c r="U340">
        <v>100</v>
      </c>
      <c r="V340">
        <v>0.82982850074768</v>
      </c>
      <c r="W340">
        <v>2.3295755386353001</v>
      </c>
      <c r="X340">
        <v>1.5754146888528</v>
      </c>
      <c r="Y340">
        <v>1289.7617185208001</v>
      </c>
      <c r="AB340" t="e">
        <v>#N/A</v>
      </c>
      <c r="AC340" t="e">
        <v>#N/A</v>
      </c>
    </row>
    <row r="341" spans="1:29">
      <c r="A341" t="s">
        <v>2966</v>
      </c>
      <c r="B341" t="s">
        <v>15</v>
      </c>
      <c r="C341">
        <v>2667539</v>
      </c>
      <c r="D341" t="s">
        <v>2961</v>
      </c>
      <c r="E341" t="str">
        <f t="shared" si="5"/>
        <v>Bogense Strand, Bogense Jorder3ay</v>
      </c>
      <c r="F341">
        <v>2.3484776924893497E-2</v>
      </c>
      <c r="G341" t="s">
        <v>3213</v>
      </c>
      <c r="K341">
        <v>2.3484776924893497E-2</v>
      </c>
      <c r="M341">
        <v>28.907999566841749</v>
      </c>
      <c r="N341">
        <v>8.2075001450211644</v>
      </c>
      <c r="O341">
        <v>37.11549971186291</v>
      </c>
      <c r="P341">
        <v>410.37500725105821</v>
      </c>
      <c r="T341">
        <v>313.13035899857999</v>
      </c>
      <c r="U341">
        <v>100</v>
      </c>
      <c r="V341">
        <v>2.0821936130524001</v>
      </c>
      <c r="W341">
        <v>2.4220941066742001</v>
      </c>
      <c r="X341">
        <v>2.3069586345127999</v>
      </c>
      <c r="Y341">
        <v>313.13035899534998</v>
      </c>
      <c r="AB341" t="e">
        <v>#N/A</v>
      </c>
      <c r="AC341" t="e">
        <v>#N/A</v>
      </c>
    </row>
    <row r="342" spans="1:29">
      <c r="A342" t="s">
        <v>649</v>
      </c>
      <c r="B342" t="s">
        <v>63</v>
      </c>
      <c r="C342">
        <v>2677261</v>
      </c>
      <c r="D342" t="s">
        <v>2661</v>
      </c>
      <c r="E342" t="str">
        <f t="shared" si="5"/>
        <v>Gyldensteen Hgd., Nr. Sandager1o</v>
      </c>
      <c r="F342">
        <v>1</v>
      </c>
      <c r="G342" t="s">
        <v>3212</v>
      </c>
      <c r="M342">
        <v>1230.9250225919634</v>
      </c>
      <c r="N342">
        <v>349.48171623130651</v>
      </c>
      <c r="O342">
        <v>1580.40673882327</v>
      </c>
      <c r="P342">
        <v>17474.085811565325</v>
      </c>
      <c r="Q342" t="e">
        <v>#N/A</v>
      </c>
      <c r="R342" t="e">
        <v>#N/A</v>
      </c>
      <c r="T342">
        <v>83942.314735014006</v>
      </c>
      <c r="U342">
        <v>8.9113000000000007</v>
      </c>
      <c r="V342">
        <v>1.6926692798733999E-2</v>
      </c>
      <c r="W342">
        <v>1.3101891279221001</v>
      </c>
      <c r="X342">
        <v>0.65160240383610002</v>
      </c>
      <c r="Y342">
        <v>7480.3514929813045</v>
      </c>
      <c r="AB342" t="e">
        <v>#N/A</v>
      </c>
      <c r="AC342" t="e">
        <v>#N/A</v>
      </c>
    </row>
    <row r="343" spans="1:29">
      <c r="A343" t="s">
        <v>495</v>
      </c>
      <c r="B343" t="s">
        <v>8</v>
      </c>
      <c r="C343">
        <v>5444362</v>
      </c>
      <c r="D343" t="s">
        <v>496</v>
      </c>
      <c r="E343" t="str">
        <f t="shared" si="5"/>
        <v>Bogense Markjorder39h</v>
      </c>
      <c r="F343">
        <v>2.25</v>
      </c>
      <c r="G343" t="s">
        <v>3212</v>
      </c>
      <c r="H343" t="s">
        <v>3212</v>
      </c>
      <c r="I343" t="s">
        <v>3212</v>
      </c>
      <c r="M343">
        <v>2769.5813008319178</v>
      </c>
      <c r="N343">
        <v>786.33386152043965</v>
      </c>
      <c r="O343">
        <v>3555.9151623523576</v>
      </c>
      <c r="P343">
        <v>39316.693076021984</v>
      </c>
      <c r="Q343">
        <v>1.0900000000000001</v>
      </c>
      <c r="R343" t="s">
        <v>3228</v>
      </c>
      <c r="T343">
        <v>713.56383699595006</v>
      </c>
      <c r="U343">
        <v>100</v>
      </c>
      <c r="V343">
        <v>1.133457660675</v>
      </c>
      <c r="W343">
        <v>1.4105927944183001</v>
      </c>
      <c r="X343">
        <v>1.2661245564620001</v>
      </c>
      <c r="Y343">
        <v>713.56383699595006</v>
      </c>
      <c r="AB343" t="e">
        <v>#N/A</v>
      </c>
      <c r="AC343" t="e">
        <v>#N/A</v>
      </c>
    </row>
    <row r="344" spans="1:29">
      <c r="A344" t="s">
        <v>497</v>
      </c>
      <c r="B344" t="s">
        <v>8</v>
      </c>
      <c r="C344">
        <v>5444363</v>
      </c>
      <c r="D344" t="s">
        <v>498</v>
      </c>
      <c r="E344" t="str">
        <f t="shared" si="5"/>
        <v>Bogense Markjorder39i</v>
      </c>
      <c r="F344">
        <v>2.25</v>
      </c>
      <c r="G344" t="s">
        <v>3212</v>
      </c>
      <c r="H344" t="s">
        <v>3212</v>
      </c>
      <c r="I344" t="s">
        <v>3212</v>
      </c>
      <c r="M344">
        <v>2769.5813008319178</v>
      </c>
      <c r="N344">
        <v>786.33386152043965</v>
      </c>
      <c r="O344">
        <v>3555.9151623523576</v>
      </c>
      <c r="P344">
        <v>39316.693076021984</v>
      </c>
      <c r="Q344">
        <v>1.1180000000000001</v>
      </c>
      <c r="R344" t="s">
        <v>3228</v>
      </c>
      <c r="T344">
        <v>713.55707550134002</v>
      </c>
      <c r="U344">
        <v>100</v>
      </c>
      <c r="V344">
        <v>1.1392400264739999</v>
      </c>
      <c r="W344">
        <v>1.3158664703369001</v>
      </c>
      <c r="X344">
        <v>1.2067002191722001</v>
      </c>
      <c r="Y344">
        <v>713.55707550134002</v>
      </c>
      <c r="AB344" t="e">
        <v>#N/A</v>
      </c>
      <c r="AC344" t="e">
        <v>#N/A</v>
      </c>
    </row>
    <row r="345" spans="1:29">
      <c r="A345" t="s">
        <v>499</v>
      </c>
      <c r="B345" t="s">
        <v>8</v>
      </c>
      <c r="C345">
        <v>5444377</v>
      </c>
      <c r="D345" t="s">
        <v>500</v>
      </c>
      <c r="E345" t="str">
        <f t="shared" si="5"/>
        <v>Bogense Markjorder39y</v>
      </c>
      <c r="F345">
        <v>2.25</v>
      </c>
      <c r="G345" t="s">
        <v>3212</v>
      </c>
      <c r="H345" t="s">
        <v>3212</v>
      </c>
      <c r="I345" t="s">
        <v>3212</v>
      </c>
      <c r="M345">
        <v>2769.5813008319178</v>
      </c>
      <c r="N345">
        <v>786.33386152043965</v>
      </c>
      <c r="O345">
        <v>3555.9151623523576</v>
      </c>
      <c r="P345">
        <v>39316.693076021984</v>
      </c>
      <c r="Q345">
        <v>1.5009999999999999</v>
      </c>
      <c r="R345" t="s">
        <v>3228</v>
      </c>
      <c r="T345">
        <v>713.62318899252</v>
      </c>
      <c r="U345">
        <v>100</v>
      </c>
      <c r="V345">
        <v>1.07752597332</v>
      </c>
      <c r="W345">
        <v>1.2288148403168</v>
      </c>
      <c r="X345">
        <v>1.1433165836993</v>
      </c>
      <c r="Y345">
        <v>713.62318899252</v>
      </c>
      <c r="AB345" t="e">
        <v>#N/A</v>
      </c>
      <c r="AC345" t="e">
        <v>#N/A</v>
      </c>
    </row>
    <row r="346" spans="1:29">
      <c r="A346" t="s">
        <v>501</v>
      </c>
      <c r="B346" t="s">
        <v>8</v>
      </c>
      <c r="C346">
        <v>5444378</v>
      </c>
      <c r="D346" t="s">
        <v>502</v>
      </c>
      <c r="E346" t="str">
        <f t="shared" si="5"/>
        <v>Bogense Markjorder39z</v>
      </c>
      <c r="F346">
        <v>2.25</v>
      </c>
      <c r="G346" t="s">
        <v>3212</v>
      </c>
      <c r="H346" t="s">
        <v>3212</v>
      </c>
      <c r="I346" t="s">
        <v>3212</v>
      </c>
      <c r="M346">
        <v>2769.5813008319178</v>
      </c>
      <c r="N346">
        <v>786.33386152043965</v>
      </c>
      <c r="O346">
        <v>3555.9151623523576</v>
      </c>
      <c r="P346">
        <v>39316.693076021984</v>
      </c>
      <c r="Q346">
        <v>1.1200000000000001</v>
      </c>
      <c r="R346" t="s">
        <v>3228</v>
      </c>
      <c r="T346">
        <v>713.57641199909995</v>
      </c>
      <c r="U346">
        <v>100</v>
      </c>
      <c r="V346">
        <v>1.0570247173309</v>
      </c>
      <c r="W346">
        <v>1.1798220872878999</v>
      </c>
      <c r="X346">
        <v>1.1075896634483999</v>
      </c>
      <c r="Y346">
        <v>713.57641199909995</v>
      </c>
      <c r="AB346" t="e">
        <v>#N/A</v>
      </c>
      <c r="AC346" t="e">
        <v>#N/A</v>
      </c>
    </row>
    <row r="347" spans="1:29">
      <c r="A347" t="s">
        <v>503</v>
      </c>
      <c r="B347" t="s">
        <v>8</v>
      </c>
      <c r="C347">
        <v>5444364</v>
      </c>
      <c r="D347" t="s">
        <v>504</v>
      </c>
      <c r="E347" t="str">
        <f t="shared" si="5"/>
        <v>Bogense Markjorder39k</v>
      </c>
      <c r="F347">
        <v>2.25</v>
      </c>
      <c r="G347" t="s">
        <v>3212</v>
      </c>
      <c r="H347" t="s">
        <v>3212</v>
      </c>
      <c r="I347" t="s">
        <v>3212</v>
      </c>
      <c r="M347">
        <v>2769.5813008319178</v>
      </c>
      <c r="N347">
        <v>786.33386152043965</v>
      </c>
      <c r="O347">
        <v>3555.9151623523576</v>
      </c>
      <c r="P347">
        <v>39316.693076021984</v>
      </c>
      <c r="Q347">
        <v>1.3140000000000001</v>
      </c>
      <c r="R347" t="s">
        <v>3228</v>
      </c>
      <c r="T347">
        <v>742.07345549857996</v>
      </c>
      <c r="U347">
        <v>100</v>
      </c>
      <c r="V347">
        <v>1.0570247173309</v>
      </c>
      <c r="W347">
        <v>1.198325753212</v>
      </c>
      <c r="X347">
        <v>1.1238225030258</v>
      </c>
      <c r="Y347">
        <v>742.07345549857996</v>
      </c>
      <c r="AB347" t="e">
        <v>#N/A</v>
      </c>
      <c r="AC347" t="e">
        <v>#N/A</v>
      </c>
    </row>
    <row r="348" spans="1:29">
      <c r="A348" t="s">
        <v>487</v>
      </c>
      <c r="B348" t="s">
        <v>8</v>
      </c>
      <c r="C348">
        <v>5444358</v>
      </c>
      <c r="D348" t="s">
        <v>488</v>
      </c>
      <c r="E348" t="str">
        <f t="shared" si="5"/>
        <v>Bogense Markjorder39d</v>
      </c>
      <c r="F348">
        <v>2.25</v>
      </c>
      <c r="G348" t="s">
        <v>3212</v>
      </c>
      <c r="H348" t="s">
        <v>3212</v>
      </c>
      <c r="I348" t="s">
        <v>3212</v>
      </c>
      <c r="M348">
        <v>2769.5813008319178</v>
      </c>
      <c r="N348">
        <v>786.33386152043965</v>
      </c>
      <c r="O348">
        <v>3555.9151623523576</v>
      </c>
      <c r="P348">
        <v>39316.693076021984</v>
      </c>
      <c r="Q348">
        <v>1.5620000000000001</v>
      </c>
      <c r="R348" t="s">
        <v>3228</v>
      </c>
      <c r="T348">
        <v>756.60810900850004</v>
      </c>
      <c r="U348">
        <v>100</v>
      </c>
      <c r="V348">
        <v>0.77536875009536999</v>
      </c>
      <c r="W348">
        <v>1.1347192525864001</v>
      </c>
      <c r="X348">
        <v>0.90880146200678003</v>
      </c>
      <c r="Y348">
        <v>756.60810900850004</v>
      </c>
      <c r="AB348" t="e">
        <v>#N/A</v>
      </c>
      <c r="AC348" t="e">
        <v>#N/A</v>
      </c>
    </row>
    <row r="349" spans="1:29">
      <c r="A349" t="s">
        <v>505</v>
      </c>
      <c r="B349" t="s">
        <v>8</v>
      </c>
      <c r="C349">
        <v>5444180</v>
      </c>
      <c r="D349" t="s">
        <v>506</v>
      </c>
      <c r="E349" t="str">
        <f t="shared" si="5"/>
        <v>Bogense Markjorder28i</v>
      </c>
      <c r="F349">
        <v>2.25</v>
      </c>
      <c r="G349" t="s">
        <v>3212</v>
      </c>
      <c r="H349" t="s">
        <v>3212</v>
      </c>
      <c r="I349" t="s">
        <v>3212</v>
      </c>
      <c r="M349">
        <v>2769.5813008319178</v>
      </c>
      <c r="N349">
        <v>786.33386152043965</v>
      </c>
      <c r="O349">
        <v>3555.9151623523576</v>
      </c>
      <c r="P349">
        <v>39316.693076021984</v>
      </c>
      <c r="Q349">
        <v>0.81499999999999995</v>
      </c>
      <c r="R349" t="s">
        <v>3228</v>
      </c>
      <c r="T349">
        <v>876.22145298645</v>
      </c>
      <c r="U349">
        <v>100</v>
      </c>
      <c r="V349">
        <v>1.4125903844833001</v>
      </c>
      <c r="W349">
        <v>1.6319015026093</v>
      </c>
      <c r="X349">
        <v>1.5479916746978</v>
      </c>
      <c r="Y349">
        <v>876.22145298645</v>
      </c>
      <c r="AB349" t="e">
        <v>#N/A</v>
      </c>
      <c r="AC349" t="e">
        <v>#N/A</v>
      </c>
    </row>
    <row r="350" spans="1:29">
      <c r="A350" t="s">
        <v>507</v>
      </c>
      <c r="B350" t="s">
        <v>8</v>
      </c>
      <c r="C350">
        <v>5444178</v>
      </c>
      <c r="D350" t="s">
        <v>508</v>
      </c>
      <c r="E350" t="str">
        <f t="shared" si="5"/>
        <v>Bogense Markjorder28g</v>
      </c>
      <c r="F350">
        <v>2.25</v>
      </c>
      <c r="G350" t="s">
        <v>3212</v>
      </c>
      <c r="H350" t="s">
        <v>3212</v>
      </c>
      <c r="I350" t="s">
        <v>3212</v>
      </c>
      <c r="M350">
        <v>2769.5813008319178</v>
      </c>
      <c r="N350">
        <v>786.33386152043965</v>
      </c>
      <c r="O350">
        <v>3555.9151623523576</v>
      </c>
      <c r="P350">
        <v>39316.693076021984</v>
      </c>
      <c r="Q350">
        <v>0.85299999999999998</v>
      </c>
      <c r="R350" t="s">
        <v>3228</v>
      </c>
      <c r="T350">
        <v>1297.0770104992</v>
      </c>
      <c r="U350">
        <v>100</v>
      </c>
      <c r="V350">
        <v>1.5772314071655</v>
      </c>
      <c r="W350">
        <v>2.1081619262695002</v>
      </c>
      <c r="X350">
        <v>1.7903086084096</v>
      </c>
      <c r="Y350">
        <v>1297.0770104992</v>
      </c>
      <c r="AB350" t="e">
        <v>#N/A</v>
      </c>
      <c r="AC350" t="e">
        <v>#N/A</v>
      </c>
    </row>
    <row r="351" spans="1:29">
      <c r="A351" t="s">
        <v>509</v>
      </c>
      <c r="B351" t="s">
        <v>8</v>
      </c>
      <c r="C351">
        <v>5444183</v>
      </c>
      <c r="D351" t="s">
        <v>510</v>
      </c>
      <c r="E351" t="str">
        <f t="shared" si="5"/>
        <v>Bogense Markjorder28m</v>
      </c>
      <c r="F351">
        <v>2.25</v>
      </c>
      <c r="G351" t="s">
        <v>3212</v>
      </c>
      <c r="H351" t="s">
        <v>3212</v>
      </c>
      <c r="I351" t="s">
        <v>3212</v>
      </c>
      <c r="M351">
        <v>2769.5813008319178</v>
      </c>
      <c r="N351">
        <v>786.33386152043965</v>
      </c>
      <c r="O351">
        <v>3555.9151623523576</v>
      </c>
      <c r="P351">
        <v>39316.693076021984</v>
      </c>
      <c r="Q351">
        <v>0.83</v>
      </c>
      <c r="R351" t="s">
        <v>3228</v>
      </c>
      <c r="T351">
        <v>877.14181749685997</v>
      </c>
      <c r="U351">
        <v>100</v>
      </c>
      <c r="V351">
        <v>1.5426421165466</v>
      </c>
      <c r="W351">
        <v>1.7473393678664999</v>
      </c>
      <c r="X351">
        <v>1.6629769386247</v>
      </c>
      <c r="Y351">
        <v>877.14181749685997</v>
      </c>
      <c r="AB351" t="e">
        <v>#N/A</v>
      </c>
      <c r="AC351" t="e">
        <v>#N/A</v>
      </c>
    </row>
    <row r="352" spans="1:29">
      <c r="A352" t="s">
        <v>511</v>
      </c>
      <c r="B352" t="s">
        <v>8</v>
      </c>
      <c r="C352">
        <v>5444179</v>
      </c>
      <c r="D352" t="s">
        <v>512</v>
      </c>
      <c r="E352" t="str">
        <f t="shared" si="5"/>
        <v>Bogense Markjorder28h</v>
      </c>
      <c r="F352">
        <v>2.5499999999999998</v>
      </c>
      <c r="G352" t="s">
        <v>3212</v>
      </c>
      <c r="H352" t="s">
        <v>3212</v>
      </c>
      <c r="I352" t="s">
        <v>3212</v>
      </c>
      <c r="J352" t="s">
        <v>3212</v>
      </c>
      <c r="M352">
        <v>3138.8588076095066</v>
      </c>
      <c r="N352">
        <v>891.17837638983156</v>
      </c>
      <c r="O352">
        <v>4030.0371839993381</v>
      </c>
      <c r="P352">
        <v>44558.918819491577</v>
      </c>
      <c r="Q352">
        <v>0.81399999999999995</v>
      </c>
      <c r="R352">
        <v>0.71099999999999997</v>
      </c>
      <c r="T352">
        <v>1112.8983265012</v>
      </c>
      <c r="U352">
        <v>100</v>
      </c>
      <c r="V352">
        <v>1.5957350730896001</v>
      </c>
      <c r="W352">
        <v>1.8302906751632999</v>
      </c>
      <c r="X352">
        <v>1.6706113629623001</v>
      </c>
      <c r="Y352">
        <v>1112.8983265012</v>
      </c>
      <c r="AB352" t="e">
        <v>#N/A</v>
      </c>
      <c r="AC352" t="e">
        <v>#N/A</v>
      </c>
    </row>
    <row r="353" spans="1:29">
      <c r="A353" t="s">
        <v>513</v>
      </c>
      <c r="B353" t="s">
        <v>8</v>
      </c>
      <c r="C353">
        <v>5444184</v>
      </c>
      <c r="D353" t="s">
        <v>514</v>
      </c>
      <c r="E353" t="str">
        <f t="shared" si="5"/>
        <v>Bogense Markjorder28n</v>
      </c>
      <c r="F353">
        <v>2.25</v>
      </c>
      <c r="G353" t="s">
        <v>3212</v>
      </c>
      <c r="H353" t="s">
        <v>3212</v>
      </c>
      <c r="I353" t="s">
        <v>3212</v>
      </c>
      <c r="M353">
        <v>2769.5813008319178</v>
      </c>
      <c r="N353">
        <v>786.33386152043965</v>
      </c>
      <c r="O353">
        <v>3555.9151623523576</v>
      </c>
      <c r="P353">
        <v>39316.693076021984</v>
      </c>
      <c r="Q353">
        <v>0.76700000000000002</v>
      </c>
      <c r="R353" t="s">
        <v>3228</v>
      </c>
      <c r="T353">
        <v>877.13610199010998</v>
      </c>
      <c r="U353">
        <v>100</v>
      </c>
      <c r="V353">
        <v>1.6036201715469001</v>
      </c>
      <c r="W353">
        <v>1.7882368564605999</v>
      </c>
      <c r="X353">
        <v>1.7242605152277</v>
      </c>
      <c r="Y353">
        <v>877.13610199010998</v>
      </c>
      <c r="AB353" t="e">
        <v>#N/A</v>
      </c>
      <c r="AC353" t="e">
        <v>#N/A</v>
      </c>
    </row>
    <row r="354" spans="1:29">
      <c r="A354" t="s">
        <v>515</v>
      </c>
      <c r="B354" t="s">
        <v>8</v>
      </c>
      <c r="C354">
        <v>5444211</v>
      </c>
      <c r="D354" t="s">
        <v>3225</v>
      </c>
      <c r="E354" t="str">
        <f t="shared" si="5"/>
        <v>Bogense Markjorder28ao</v>
      </c>
      <c r="F354">
        <v>2.25</v>
      </c>
      <c r="G354" t="s">
        <v>3212</v>
      </c>
      <c r="H354" t="s">
        <v>3212</v>
      </c>
      <c r="I354" t="s">
        <v>3212</v>
      </c>
      <c r="M354">
        <v>2769.5813008319178</v>
      </c>
      <c r="N354">
        <v>786.33386152043965</v>
      </c>
      <c r="O354">
        <v>3555.9151623523576</v>
      </c>
      <c r="P354">
        <v>39316.693076021984</v>
      </c>
      <c r="Q354">
        <v>0.46899999999999997</v>
      </c>
      <c r="R354" t="s">
        <v>3228</v>
      </c>
      <c r="T354">
        <v>6157.0663600307998</v>
      </c>
      <c r="U354">
        <v>100</v>
      </c>
      <c r="V354">
        <v>1.5442191362380999</v>
      </c>
      <c r="W354">
        <v>2.1860666275024001</v>
      </c>
      <c r="X354">
        <v>1.8619708156498</v>
      </c>
      <c r="Y354">
        <v>6157.0663600307998</v>
      </c>
      <c r="AB354" t="e">
        <v>#N/A</v>
      </c>
      <c r="AC354" t="e">
        <v>#N/A</v>
      </c>
    </row>
    <row r="355" spans="1:29">
      <c r="A355" t="s">
        <v>516</v>
      </c>
      <c r="B355" t="s">
        <v>8</v>
      </c>
      <c r="C355">
        <v>5444185</v>
      </c>
      <c r="D355" t="s">
        <v>517</v>
      </c>
      <c r="E355" t="str">
        <f t="shared" si="5"/>
        <v>Bogense Markjorder28o</v>
      </c>
      <c r="F355">
        <v>2.25</v>
      </c>
      <c r="G355" t="s">
        <v>3212</v>
      </c>
      <c r="H355" t="s">
        <v>3212</v>
      </c>
      <c r="I355" t="s">
        <v>3212</v>
      </c>
      <c r="M355">
        <v>2769.5813008319178</v>
      </c>
      <c r="N355">
        <v>786.33386152043965</v>
      </c>
      <c r="O355">
        <v>3555.9151623523576</v>
      </c>
      <c r="P355">
        <v>39316.693076021984</v>
      </c>
      <c r="Q355">
        <v>0.68799999999999994</v>
      </c>
      <c r="R355" t="s">
        <v>3228</v>
      </c>
      <c r="T355">
        <v>877.14022349819004</v>
      </c>
      <c r="U355">
        <v>100</v>
      </c>
      <c r="V355">
        <v>1.7086498737335001</v>
      </c>
      <c r="W355">
        <v>1.7887624502182</v>
      </c>
      <c r="X355">
        <v>1.7503361656116001</v>
      </c>
      <c r="Y355">
        <v>877.14022349819004</v>
      </c>
      <c r="AB355" t="e">
        <v>#N/A</v>
      </c>
      <c r="AC355" t="e">
        <v>#N/A</v>
      </c>
    </row>
    <row r="356" spans="1:29">
      <c r="A356" t="s">
        <v>518</v>
      </c>
      <c r="B356" t="s">
        <v>8</v>
      </c>
      <c r="C356">
        <v>5444186</v>
      </c>
      <c r="D356" t="s">
        <v>519</v>
      </c>
      <c r="E356" t="str">
        <f t="shared" si="5"/>
        <v>Bogense Markjorder28p</v>
      </c>
      <c r="F356">
        <v>2.5499999999999998</v>
      </c>
      <c r="G356" t="s">
        <v>3212</v>
      </c>
      <c r="H356" t="s">
        <v>3212</v>
      </c>
      <c r="I356" t="s">
        <v>3212</v>
      </c>
      <c r="J356" t="s">
        <v>3212</v>
      </c>
      <c r="M356">
        <v>3138.8588076095066</v>
      </c>
      <c r="N356">
        <v>891.17837638983156</v>
      </c>
      <c r="O356">
        <v>4030.0371839993381</v>
      </c>
      <c r="P356">
        <v>44558.918819491577</v>
      </c>
      <c r="Q356">
        <v>0.746</v>
      </c>
      <c r="R356">
        <v>0.60099999999999998</v>
      </c>
      <c r="T356">
        <v>866.15355250612004</v>
      </c>
      <c r="U356">
        <v>100</v>
      </c>
      <c r="V356">
        <v>1.6813148260116999</v>
      </c>
      <c r="W356">
        <v>1.7960168123244999</v>
      </c>
      <c r="X356">
        <v>1.7281591873394999</v>
      </c>
      <c r="Y356">
        <v>866.15355250612004</v>
      </c>
      <c r="AB356" t="e">
        <v>#N/A</v>
      </c>
      <c r="AC356" t="e">
        <v>#N/A</v>
      </c>
    </row>
    <row r="357" spans="1:29">
      <c r="A357" t="s">
        <v>489</v>
      </c>
      <c r="B357" t="s">
        <v>8</v>
      </c>
      <c r="C357">
        <v>5444359</v>
      </c>
      <c r="D357" t="s">
        <v>490</v>
      </c>
      <c r="E357" t="str">
        <f t="shared" si="5"/>
        <v>Bogense Markjorder39e</v>
      </c>
      <c r="F357">
        <v>2.25</v>
      </c>
      <c r="G357" t="s">
        <v>3212</v>
      </c>
      <c r="H357" t="s">
        <v>3212</v>
      </c>
      <c r="I357" t="s">
        <v>3212</v>
      </c>
      <c r="M357">
        <v>2769.5813008319178</v>
      </c>
      <c r="N357">
        <v>786.33386152043965</v>
      </c>
      <c r="O357">
        <v>3555.9151623523576</v>
      </c>
      <c r="P357">
        <v>39316.693076021984</v>
      </c>
      <c r="Q357">
        <v>1.1000000000000001</v>
      </c>
      <c r="R357" t="s">
        <v>3228</v>
      </c>
      <c r="T357">
        <v>692.55078699817</v>
      </c>
      <c r="U357">
        <v>100</v>
      </c>
      <c r="V357">
        <v>1.0261150598526001</v>
      </c>
      <c r="W357">
        <v>1.4558007717132999</v>
      </c>
      <c r="X357">
        <v>1.2892884768938</v>
      </c>
      <c r="Y357">
        <v>692.55078699817</v>
      </c>
      <c r="AB357" t="e">
        <v>#N/A</v>
      </c>
      <c r="AC357" t="e">
        <v>#N/A</v>
      </c>
    </row>
    <row r="358" spans="1:29">
      <c r="A358" t="s">
        <v>491</v>
      </c>
      <c r="B358" t="s">
        <v>8</v>
      </c>
      <c r="C358">
        <v>5444360</v>
      </c>
      <c r="D358" t="s">
        <v>492</v>
      </c>
      <c r="E358" t="str">
        <f t="shared" si="5"/>
        <v>Bogense Markjorder39f</v>
      </c>
      <c r="F358">
        <v>2.25</v>
      </c>
      <c r="G358" t="s">
        <v>3212</v>
      </c>
      <c r="H358" t="s">
        <v>3212</v>
      </c>
      <c r="I358" t="s">
        <v>3212</v>
      </c>
      <c r="M358">
        <v>2769.5813008319178</v>
      </c>
      <c r="N358">
        <v>786.33386152043965</v>
      </c>
      <c r="O358">
        <v>3555.9151623523576</v>
      </c>
      <c r="P358">
        <v>39316.693076021984</v>
      </c>
      <c r="Q358">
        <v>0.92400000000000004</v>
      </c>
      <c r="R358" t="s">
        <v>3228</v>
      </c>
      <c r="T358">
        <v>819.68225099742006</v>
      </c>
      <c r="U358">
        <v>100</v>
      </c>
      <c r="V358">
        <v>1.3137637376785001</v>
      </c>
      <c r="W358">
        <v>1.4558007717132999</v>
      </c>
      <c r="X358">
        <v>1.4122479560423999</v>
      </c>
      <c r="Y358">
        <v>819.68225099742006</v>
      </c>
      <c r="AB358" t="e">
        <v>#N/A</v>
      </c>
      <c r="AC358" t="e">
        <v>#N/A</v>
      </c>
    </row>
    <row r="359" spans="1:29">
      <c r="A359" t="s">
        <v>493</v>
      </c>
      <c r="B359" t="s">
        <v>8</v>
      </c>
      <c r="C359">
        <v>5444361</v>
      </c>
      <c r="D359" t="s">
        <v>494</v>
      </c>
      <c r="E359" t="str">
        <f t="shared" si="5"/>
        <v>Bogense Markjorder39g</v>
      </c>
      <c r="F359">
        <v>2.25</v>
      </c>
      <c r="G359" t="s">
        <v>3212</v>
      </c>
      <c r="H359" t="s">
        <v>3212</v>
      </c>
      <c r="I359" t="s">
        <v>3212</v>
      </c>
      <c r="M359">
        <v>2769.5813008319178</v>
      </c>
      <c r="N359">
        <v>786.33386152043965</v>
      </c>
      <c r="O359">
        <v>3555.9151623523576</v>
      </c>
      <c r="P359">
        <v>39316.693076021984</v>
      </c>
      <c r="Q359">
        <v>0.99399999999999999</v>
      </c>
      <c r="R359" t="s">
        <v>3228</v>
      </c>
      <c r="T359">
        <v>713.55034598962004</v>
      </c>
      <c r="U359">
        <v>100</v>
      </c>
      <c r="V359">
        <v>1.1857095956802</v>
      </c>
      <c r="W359">
        <v>1.4386638402939</v>
      </c>
      <c r="X359">
        <v>1.3376811687846999</v>
      </c>
      <c r="Y359">
        <v>713.55034598962004</v>
      </c>
      <c r="AB359" t="e">
        <v>#N/A</v>
      </c>
      <c r="AC359" t="e">
        <v>#N/A</v>
      </c>
    </row>
    <row r="360" spans="1:29">
      <c r="A360" t="s">
        <v>489</v>
      </c>
      <c r="B360" t="s">
        <v>64</v>
      </c>
      <c r="C360">
        <v>2677568</v>
      </c>
      <c r="D360" t="s">
        <v>538</v>
      </c>
      <c r="E360" t="str">
        <f t="shared" si="5"/>
        <v>Skovby Nymark, Skovby39e</v>
      </c>
      <c r="F360">
        <v>1.8338999999999999</v>
      </c>
      <c r="G360" t="s">
        <v>3212</v>
      </c>
      <c r="K360">
        <v>0.83389999999999997</v>
      </c>
      <c r="M360">
        <v>2257.3933989314014</v>
      </c>
      <c r="N360">
        <v>640.91451939659294</v>
      </c>
      <c r="O360">
        <v>2898.3079183279942</v>
      </c>
      <c r="P360">
        <v>32045.725969829648</v>
      </c>
      <c r="T360">
        <v>20963.481999004001</v>
      </c>
      <c r="U360">
        <v>100</v>
      </c>
      <c r="V360">
        <v>0.82688474655151001</v>
      </c>
      <c r="W360">
        <v>1.8641440868378001</v>
      </c>
      <c r="X360">
        <v>1.2734652606896999</v>
      </c>
      <c r="Y360">
        <v>20963.481999014999</v>
      </c>
      <c r="AB360" t="e">
        <v>#N/A</v>
      </c>
      <c r="AC360" t="e">
        <v>#N/A</v>
      </c>
    </row>
    <row r="361" spans="1:29">
      <c r="A361" t="s">
        <v>520</v>
      </c>
      <c r="B361" t="s">
        <v>64</v>
      </c>
      <c r="C361">
        <v>1332069</v>
      </c>
      <c r="D361" t="s">
        <v>521</v>
      </c>
      <c r="E361" t="str">
        <f t="shared" si="5"/>
        <v>Skovby Nymark, Skovby30c</v>
      </c>
      <c r="F361">
        <v>1.1792209907497975</v>
      </c>
      <c r="G361" t="s">
        <v>3212</v>
      </c>
      <c r="K361">
        <v>0.17922099074979753</v>
      </c>
      <c r="M361">
        <v>1451.5326246796119</v>
      </c>
      <c r="N361">
        <v>412.11617566322082</v>
      </c>
      <c r="O361">
        <v>1863.6488003428326</v>
      </c>
      <c r="P361">
        <v>20605.808783161039</v>
      </c>
      <c r="T361">
        <v>2389.6132099973001</v>
      </c>
      <c r="U361">
        <v>100</v>
      </c>
      <c r="V361">
        <v>1.8760243654251001</v>
      </c>
      <c r="W361">
        <v>2.5030479431152002</v>
      </c>
      <c r="X361">
        <v>2.3569541468764998</v>
      </c>
      <c r="Y361">
        <v>2389.6132099945999</v>
      </c>
      <c r="AB361" t="e">
        <v>#N/A</v>
      </c>
      <c r="AC361" t="e">
        <v>#N/A</v>
      </c>
    </row>
    <row r="362" spans="1:29">
      <c r="A362" t="s">
        <v>523</v>
      </c>
      <c r="B362" t="s">
        <v>64</v>
      </c>
      <c r="C362">
        <v>1332069</v>
      </c>
      <c r="D362" t="s">
        <v>521</v>
      </c>
      <c r="E362" t="str">
        <f t="shared" si="5"/>
        <v>Skovby Nymark, Skovby34a</v>
      </c>
      <c r="F362">
        <v>0.30713468501230501</v>
      </c>
      <c r="G362" t="s">
        <v>3213</v>
      </c>
      <c r="K362">
        <v>0.30713468501230501</v>
      </c>
      <c r="M362">
        <v>378.05976908754712</v>
      </c>
      <c r="N362">
        <v>107.33795683226208</v>
      </c>
      <c r="O362">
        <v>485.3977259198092</v>
      </c>
      <c r="P362">
        <v>5366.897841613104</v>
      </c>
      <c r="T362">
        <v>4095.1291334973998</v>
      </c>
      <c r="U362">
        <v>100</v>
      </c>
      <c r="V362">
        <v>1.9470953941344999</v>
      </c>
      <c r="W362">
        <v>2.8341171741486</v>
      </c>
      <c r="X362">
        <v>2.4216930395251</v>
      </c>
      <c r="Y362">
        <v>4095.1291334990001</v>
      </c>
      <c r="AB362" t="e">
        <v>#N/A</v>
      </c>
      <c r="AC362" t="e">
        <v>#N/A</v>
      </c>
    </row>
    <row r="363" spans="1:29">
      <c r="A363" t="s">
        <v>524</v>
      </c>
      <c r="B363" t="s">
        <v>64</v>
      </c>
      <c r="C363">
        <v>1332069</v>
      </c>
      <c r="D363" t="s">
        <v>521</v>
      </c>
      <c r="E363" t="str">
        <f t="shared" si="5"/>
        <v>Skovby Nymark, Skovby34c</v>
      </c>
      <c r="F363">
        <v>0.25130726954575222</v>
      </c>
      <c r="G363" t="s">
        <v>3213</v>
      </c>
      <c r="K363">
        <v>0.25130726954575222</v>
      </c>
      <c r="M363">
        <v>309.34040644312967</v>
      </c>
      <c r="N363">
        <v>87.827295862253038</v>
      </c>
      <c r="O363">
        <v>397.1677023053827</v>
      </c>
      <c r="P363">
        <v>4391.3647931126516</v>
      </c>
      <c r="T363">
        <v>4214.4682979986001</v>
      </c>
      <c r="U363">
        <v>79.506200000000007</v>
      </c>
      <c r="V363">
        <v>1.5034268610178999E-2</v>
      </c>
      <c r="W363">
        <v>2.2093014717102002</v>
      </c>
      <c r="X363">
        <v>1.0911146714686999</v>
      </c>
      <c r="Y363">
        <v>3350.7642704671998</v>
      </c>
      <c r="AB363" t="e">
        <v>#N/A</v>
      </c>
      <c r="AC363" t="e">
        <v>#N/A</v>
      </c>
    </row>
    <row r="364" spans="1:29">
      <c r="A364" t="s">
        <v>525</v>
      </c>
      <c r="B364" t="s">
        <v>64</v>
      </c>
      <c r="C364">
        <v>1332069</v>
      </c>
      <c r="D364" t="s">
        <v>521</v>
      </c>
      <c r="E364" t="str">
        <f t="shared" si="5"/>
        <v>Skovby Nymark, Skovby35b</v>
      </c>
      <c r="F364">
        <v>0.51003932584556722</v>
      </c>
      <c r="G364" t="s">
        <v>3213</v>
      </c>
      <c r="K364">
        <v>0.51003932584556722</v>
      </c>
      <c r="M364">
        <v>627.82016868924461</v>
      </c>
      <c r="N364">
        <v>178.24941894196741</v>
      </c>
      <c r="O364">
        <v>806.06958763121202</v>
      </c>
      <c r="P364">
        <v>8912.4709470983689</v>
      </c>
      <c r="T364">
        <v>7935.5917039874003</v>
      </c>
      <c r="U364">
        <v>85.6965</v>
      </c>
      <c r="V364">
        <v>5.2357099950313998E-2</v>
      </c>
      <c r="W364">
        <v>2.8955159187317001</v>
      </c>
      <c r="X364">
        <v>1.8453471685517</v>
      </c>
      <c r="Y364">
        <v>6800.5252343817001</v>
      </c>
      <c r="AB364" t="e">
        <v>#N/A</v>
      </c>
      <c r="AC364" t="e">
        <v>#N/A</v>
      </c>
    </row>
    <row r="365" spans="1:29">
      <c r="A365" t="s">
        <v>526</v>
      </c>
      <c r="B365" t="s">
        <v>64</v>
      </c>
      <c r="C365">
        <v>1332069</v>
      </c>
      <c r="D365" t="s">
        <v>521</v>
      </c>
      <c r="E365" t="str">
        <f t="shared" si="5"/>
        <v>Skovby Nymark, Skovby36c</v>
      </c>
      <c r="F365">
        <v>0.39715364546308496</v>
      </c>
      <c r="G365" t="s">
        <v>3213</v>
      </c>
      <c r="K365">
        <v>0.39715364546308496</v>
      </c>
      <c r="M365">
        <v>488.86636001412847</v>
      </c>
      <c r="N365">
        <v>138.79793762395877</v>
      </c>
      <c r="O365">
        <v>627.66429763808719</v>
      </c>
      <c r="P365">
        <v>6939.8968811979385</v>
      </c>
      <c r="T365">
        <v>5295.3819395077999</v>
      </c>
      <c r="U365">
        <v>100</v>
      </c>
      <c r="V365">
        <v>1.6198109388351001</v>
      </c>
      <c r="W365">
        <v>2.4129474163054998</v>
      </c>
      <c r="X365">
        <v>2.2143619028027</v>
      </c>
      <c r="Y365">
        <v>5295.3819395036999</v>
      </c>
      <c r="AB365" t="e">
        <v>#N/A</v>
      </c>
      <c r="AC365" t="e">
        <v>#N/A</v>
      </c>
    </row>
    <row r="366" spans="1:29">
      <c r="A366" t="s">
        <v>527</v>
      </c>
      <c r="B366" t="s">
        <v>64</v>
      </c>
      <c r="C366">
        <v>1332069</v>
      </c>
      <c r="D366" t="s">
        <v>521</v>
      </c>
      <c r="E366" t="str">
        <f t="shared" si="5"/>
        <v>Skovby Nymark, Skovby43b</v>
      </c>
      <c r="F366">
        <v>8.4246289136175781E-2</v>
      </c>
      <c r="G366" t="s">
        <v>3213</v>
      </c>
      <c r="K366">
        <v>8.4246289136175781E-2</v>
      </c>
      <c r="M366">
        <v>103.70086535823626</v>
      </c>
      <c r="N366">
        <v>29.442537713429584</v>
      </c>
      <c r="O366">
        <v>133.14340307166583</v>
      </c>
      <c r="P366">
        <v>1472.1268856714792</v>
      </c>
      <c r="T366">
        <v>23135.686586526001</v>
      </c>
      <c r="U366">
        <v>4.8552</v>
      </c>
      <c r="V366">
        <v>1.6506154090166002E-2</v>
      </c>
      <c r="W366">
        <v>0.49013817310333002</v>
      </c>
      <c r="X366">
        <v>0.20665086996922999</v>
      </c>
      <c r="Y366">
        <v>1123.2946088604999</v>
      </c>
      <c r="AB366" t="e">
        <v>#N/A</v>
      </c>
      <c r="AC366" t="e">
        <v>#N/A</v>
      </c>
    </row>
    <row r="367" spans="1:29">
      <c r="A367" t="s">
        <v>528</v>
      </c>
      <c r="B367" t="s">
        <v>64</v>
      </c>
      <c r="C367">
        <v>1332069</v>
      </c>
      <c r="D367" t="s">
        <v>521</v>
      </c>
      <c r="E367" t="str">
        <f t="shared" si="5"/>
        <v>Skovby Nymark, Skovby46a</v>
      </c>
      <c r="F367">
        <v>0.15869141197590753</v>
      </c>
      <c r="G367" t="s">
        <v>3213</v>
      </c>
      <c r="K367">
        <v>0.15869141197590753</v>
      </c>
      <c r="M367">
        <v>195.33722987159453</v>
      </c>
      <c r="N367">
        <v>55.459747008509467</v>
      </c>
      <c r="O367">
        <v>250.79697688010401</v>
      </c>
      <c r="P367">
        <v>2772.9873504254733</v>
      </c>
      <c r="T367">
        <v>2115.8854930121001</v>
      </c>
      <c r="U367">
        <v>100</v>
      </c>
      <c r="V367">
        <v>1.7370362281799001</v>
      </c>
      <c r="W367">
        <v>2.4867520332335999</v>
      </c>
      <c r="X367">
        <v>2.3034601126253</v>
      </c>
      <c r="Y367">
        <v>2115.8854930165999</v>
      </c>
      <c r="AB367" t="e">
        <v>#N/A</v>
      </c>
      <c r="AC367" t="e">
        <v>#N/A</v>
      </c>
    </row>
    <row r="368" spans="1:29">
      <c r="A368" t="s">
        <v>522</v>
      </c>
      <c r="B368" t="s">
        <v>64</v>
      </c>
      <c r="C368">
        <v>1332069</v>
      </c>
      <c r="D368" t="s">
        <v>521</v>
      </c>
      <c r="E368" t="str">
        <f t="shared" si="5"/>
        <v>Skovby Nymark, Skovby31b</v>
      </c>
      <c r="F368">
        <v>1.25</v>
      </c>
      <c r="G368" t="s">
        <v>3212</v>
      </c>
      <c r="H368" t="s">
        <v>3212</v>
      </c>
      <c r="M368">
        <v>1538.6562782399542</v>
      </c>
      <c r="N368">
        <v>436.85214528913315</v>
      </c>
      <c r="O368">
        <v>1975.5084235290874</v>
      </c>
      <c r="P368">
        <v>21842.607264456656</v>
      </c>
      <c r="Q368" t="e">
        <v>#N/A</v>
      </c>
      <c r="R368" t="e">
        <v>#N/A</v>
      </c>
      <c r="T368">
        <v>34851.451178554002</v>
      </c>
      <c r="U368">
        <v>83.204899999999995</v>
      </c>
      <c r="V368">
        <v>1.6506154090166002E-2</v>
      </c>
      <c r="W368">
        <v>1.13146007061</v>
      </c>
      <c r="X368">
        <v>0.71573564248258004</v>
      </c>
      <c r="Y368">
        <v>28998.115101664676</v>
      </c>
      <c r="AB368" t="e">
        <v>#N/A</v>
      </c>
      <c r="AC368" t="e">
        <v>#N/A</v>
      </c>
    </row>
    <row r="369" spans="1:29">
      <c r="A369" t="s">
        <v>529</v>
      </c>
      <c r="B369" t="s">
        <v>64</v>
      </c>
      <c r="C369">
        <v>9428384</v>
      </c>
      <c r="D369" t="s">
        <v>530</v>
      </c>
      <c r="E369" t="str">
        <f t="shared" si="5"/>
        <v>Skovby Nymark, Skovby32a</v>
      </c>
      <c r="F369">
        <v>1.9911137507533287</v>
      </c>
      <c r="G369" t="s">
        <v>3212</v>
      </c>
      <c r="K369">
        <v>0.99111375075332875</v>
      </c>
      <c r="M369">
        <v>2450.91173862921</v>
      </c>
      <c r="N369">
        <v>695.85785082502719</v>
      </c>
      <c r="O369">
        <v>3146.7695894542371</v>
      </c>
      <c r="P369">
        <v>34792.892541251356</v>
      </c>
      <c r="T369">
        <v>15211.47821798</v>
      </c>
      <c r="U369">
        <v>86.874200000000002</v>
      </c>
      <c r="V369">
        <v>4.1843626648187998E-2</v>
      </c>
      <c r="W369">
        <v>2.9993891716003001</v>
      </c>
      <c r="X369">
        <v>2.0913620284315</v>
      </c>
      <c r="Y369">
        <v>13214.850490143001</v>
      </c>
      <c r="AB369" t="e">
        <v>#N/A</v>
      </c>
      <c r="AC369" t="e">
        <v>#N/A</v>
      </c>
    </row>
    <row r="370" spans="1:29">
      <c r="A370" t="s">
        <v>531</v>
      </c>
      <c r="B370" t="s">
        <v>64</v>
      </c>
      <c r="C370">
        <v>9428384</v>
      </c>
      <c r="D370" t="s">
        <v>530</v>
      </c>
      <c r="E370" t="str">
        <f t="shared" si="5"/>
        <v>Skovby Nymark, Skovby44c</v>
      </c>
      <c r="F370">
        <v>1.0516673694634431</v>
      </c>
      <c r="G370" t="s">
        <v>3213</v>
      </c>
      <c r="K370">
        <v>1.0516673694634431</v>
      </c>
      <c r="M370">
        <v>1294.5236805160193</v>
      </c>
      <c r="N370">
        <v>367.53851718454757</v>
      </c>
      <c r="O370">
        <v>1662.0621977005669</v>
      </c>
      <c r="P370">
        <v>18376.92585922738</v>
      </c>
      <c r="T370">
        <v>14422.232202996</v>
      </c>
      <c r="U370">
        <v>97.226500000000001</v>
      </c>
      <c r="V370">
        <v>3.2591771334409998E-2</v>
      </c>
      <c r="W370">
        <v>1.5798597335814999</v>
      </c>
      <c r="X370">
        <v>0.89862622038466999</v>
      </c>
      <c r="Y370">
        <v>14022.232203001</v>
      </c>
      <c r="AB370" t="e">
        <v>#N/A</v>
      </c>
      <c r="AC370" t="e">
        <v>#N/A</v>
      </c>
    </row>
    <row r="371" spans="1:29">
      <c r="A371" t="s">
        <v>532</v>
      </c>
      <c r="B371" t="s">
        <v>64</v>
      </c>
      <c r="C371">
        <v>9428384</v>
      </c>
      <c r="D371" t="s">
        <v>530</v>
      </c>
      <c r="E371" t="str">
        <f t="shared" si="5"/>
        <v>Skovby Nymark, Skovby44d</v>
      </c>
      <c r="F371">
        <v>0.18958180455346502</v>
      </c>
      <c r="G371" t="s">
        <v>3213</v>
      </c>
      <c r="K371">
        <v>0.18958180455346502</v>
      </c>
      <c r="M371">
        <v>233.36098705299912</v>
      </c>
      <c r="N371">
        <v>66.255374421573066</v>
      </c>
      <c r="O371">
        <v>299.61636147457216</v>
      </c>
      <c r="P371">
        <v>3312.7687210786535</v>
      </c>
      <c r="T371">
        <v>2527.7573940461998</v>
      </c>
      <c r="U371">
        <v>100</v>
      </c>
      <c r="V371">
        <v>1.1354552507400999</v>
      </c>
      <c r="W371">
        <v>1.9274352788925</v>
      </c>
      <c r="X371">
        <v>1.6285350391714</v>
      </c>
      <c r="Y371">
        <v>2527.7573940363</v>
      </c>
      <c r="AB371" t="e">
        <v>#N/A</v>
      </c>
      <c r="AC371" t="e">
        <v>#N/A</v>
      </c>
    </row>
    <row r="372" spans="1:29">
      <c r="A372" t="s">
        <v>534</v>
      </c>
      <c r="B372" t="s">
        <v>64</v>
      </c>
      <c r="C372">
        <v>9428384</v>
      </c>
      <c r="D372" t="s">
        <v>530</v>
      </c>
      <c r="E372" t="str">
        <f t="shared" si="5"/>
        <v>Skovby Nymark, Skovby45b</v>
      </c>
      <c r="F372">
        <v>1.217326864650075</v>
      </c>
      <c r="G372" t="s">
        <v>3213</v>
      </c>
      <c r="K372">
        <v>1.217326864650075</v>
      </c>
      <c r="M372">
        <v>1498.4380983711976</v>
      </c>
      <c r="N372">
        <v>425.4334818723836</v>
      </c>
      <c r="O372">
        <v>1923.8715802435813</v>
      </c>
      <c r="P372">
        <v>21271.674093619178</v>
      </c>
      <c r="T372">
        <v>16231.024862001001</v>
      </c>
      <c r="U372">
        <v>100</v>
      </c>
      <c r="V372">
        <v>0.35188597440719999</v>
      </c>
      <c r="W372">
        <v>2.5955665111542001</v>
      </c>
      <c r="X372">
        <v>1.743830623275</v>
      </c>
      <c r="Y372">
        <v>16231.024861995</v>
      </c>
      <c r="AB372" t="e">
        <v>#N/A</v>
      </c>
      <c r="AC372" t="e">
        <v>#N/A</v>
      </c>
    </row>
    <row r="373" spans="1:29">
      <c r="A373" t="s">
        <v>535</v>
      </c>
      <c r="B373" t="s">
        <v>64</v>
      </c>
      <c r="C373">
        <v>9428384</v>
      </c>
      <c r="D373" t="s">
        <v>530</v>
      </c>
      <c r="E373" t="str">
        <f t="shared" si="5"/>
        <v>Skovby Nymark, Skovby48a</v>
      </c>
      <c r="F373">
        <v>0.75066933663465008</v>
      </c>
      <c r="G373" t="s">
        <v>3213</v>
      </c>
      <c r="K373">
        <v>0.75066933663465008</v>
      </c>
      <c r="M373">
        <v>924.01767015610085</v>
      </c>
      <c r="N373">
        <v>262.34520808929386</v>
      </c>
      <c r="O373">
        <v>1186.3628782453948</v>
      </c>
      <c r="P373">
        <v>13117.260404464692</v>
      </c>
      <c r="T373">
        <v>10008.924488462</v>
      </c>
      <c r="U373">
        <v>100</v>
      </c>
      <c r="V373">
        <v>1.3101891279221001</v>
      </c>
      <c r="W373">
        <v>2.3726809024811</v>
      </c>
      <c r="X373">
        <v>2.0758171297298</v>
      </c>
      <c r="Y373">
        <v>10008.924488479001</v>
      </c>
      <c r="AB373" t="e">
        <v>#N/A</v>
      </c>
      <c r="AC373" t="e">
        <v>#N/A</v>
      </c>
    </row>
    <row r="374" spans="1:29">
      <c r="A374" t="s">
        <v>536</v>
      </c>
      <c r="B374" t="s">
        <v>64</v>
      </c>
      <c r="C374">
        <v>9428384</v>
      </c>
      <c r="D374" t="s">
        <v>530</v>
      </c>
      <c r="E374" t="str">
        <f t="shared" si="5"/>
        <v>Skovby Nymark, Skovby48b</v>
      </c>
      <c r="F374">
        <v>0.65109504630141757</v>
      </c>
      <c r="G374" t="s">
        <v>3213</v>
      </c>
      <c r="K374">
        <v>0.65109504630141757</v>
      </c>
      <c r="M374">
        <v>801.44918457808785</v>
      </c>
      <c r="N374">
        <v>227.54581421112138</v>
      </c>
      <c r="O374">
        <v>1028.9949987892091</v>
      </c>
      <c r="P374">
        <v>11377.290710556068</v>
      </c>
      <c r="T374">
        <v>8681.2672840189007</v>
      </c>
      <c r="U374">
        <v>100</v>
      </c>
      <c r="V374">
        <v>1.1619491577148</v>
      </c>
      <c r="W374">
        <v>2.5074636936188002</v>
      </c>
      <c r="X374">
        <v>2.1453213736382</v>
      </c>
      <c r="Y374">
        <v>8681.2672840194991</v>
      </c>
      <c r="AB374" t="e">
        <v>#N/A</v>
      </c>
      <c r="AC374" t="e">
        <v>#N/A</v>
      </c>
    </row>
    <row r="375" spans="1:29">
      <c r="A375" t="s">
        <v>537</v>
      </c>
      <c r="B375" t="s">
        <v>64</v>
      </c>
      <c r="C375">
        <v>9428384</v>
      </c>
      <c r="D375" t="s">
        <v>530</v>
      </c>
      <c r="E375" t="str">
        <f t="shared" si="5"/>
        <v>Skovby Nymark, Skovby48g</v>
      </c>
      <c r="F375">
        <v>0.39901490055043504</v>
      </c>
      <c r="G375" t="s">
        <v>3213</v>
      </c>
      <c r="K375">
        <v>0.39901490055043504</v>
      </c>
      <c r="M375">
        <v>491.15742547457427</v>
      </c>
      <c r="N375">
        <v>139.44841224623013</v>
      </c>
      <c r="O375">
        <v>630.6058377208044</v>
      </c>
      <c r="P375">
        <v>6972.4206123115055</v>
      </c>
      <c r="T375">
        <v>5320.1986740058001</v>
      </c>
      <c r="U375">
        <v>100</v>
      </c>
      <c r="V375">
        <v>0.95283615589142001</v>
      </c>
      <c r="W375">
        <v>2.5033633708954</v>
      </c>
      <c r="X375">
        <v>2.0490694334241999</v>
      </c>
      <c r="Y375">
        <v>5320.1986740017001</v>
      </c>
      <c r="AB375" t="e">
        <v>#N/A</v>
      </c>
      <c r="AC375" t="e">
        <v>#N/A</v>
      </c>
    </row>
    <row r="376" spans="1:29">
      <c r="A376" t="s">
        <v>533</v>
      </c>
      <c r="B376" t="s">
        <v>64</v>
      </c>
      <c r="C376">
        <v>9428384</v>
      </c>
      <c r="D376" t="s">
        <v>530</v>
      </c>
      <c r="E376" t="str">
        <f t="shared" si="5"/>
        <v>Skovby Nymark, Skovby45a</v>
      </c>
      <c r="F376">
        <v>1.25</v>
      </c>
      <c r="G376" t="s">
        <v>3212</v>
      </c>
      <c r="H376" t="s">
        <v>3212</v>
      </c>
      <c r="M376">
        <v>1538.6562782399542</v>
      </c>
      <c r="N376">
        <v>436.85214528913315</v>
      </c>
      <c r="O376">
        <v>1975.5084235290874</v>
      </c>
      <c r="P376">
        <v>21842.607264456656</v>
      </c>
      <c r="Q376" t="e">
        <v>#N/A</v>
      </c>
      <c r="R376" t="e">
        <v>#N/A</v>
      </c>
      <c r="T376">
        <v>24969.843662487001</v>
      </c>
      <c r="U376">
        <v>74.712199999999996</v>
      </c>
      <c r="V376">
        <v>2.1973161026835001E-2</v>
      </c>
      <c r="W376">
        <v>1.3745316267014001</v>
      </c>
      <c r="X376">
        <v>0.63350892684966997</v>
      </c>
      <c r="Y376">
        <v>18655.519536804612</v>
      </c>
      <c r="AB376" t="e">
        <v>#N/A</v>
      </c>
      <c r="AC376" t="e">
        <v>#N/A</v>
      </c>
    </row>
    <row r="377" spans="1:29">
      <c r="A377" t="s">
        <v>2112</v>
      </c>
      <c r="B377" t="s">
        <v>8</v>
      </c>
      <c r="C377">
        <v>5443919</v>
      </c>
      <c r="D377" t="s">
        <v>2113</v>
      </c>
      <c r="E377" t="str">
        <f t="shared" si="5"/>
        <v>Bogense Markjorder12fc</v>
      </c>
      <c r="F377">
        <v>2.25</v>
      </c>
      <c r="G377" t="s">
        <v>3212</v>
      </c>
      <c r="H377" t="s">
        <v>3212</v>
      </c>
      <c r="I377" t="s">
        <v>3212</v>
      </c>
      <c r="M377">
        <v>2769.5813008319178</v>
      </c>
      <c r="N377">
        <v>786.33386152043965</v>
      </c>
      <c r="O377">
        <v>3555.9151623523576</v>
      </c>
      <c r="P377">
        <v>39316.693076021984</v>
      </c>
      <c r="Q377">
        <v>1.431</v>
      </c>
      <c r="R377" t="s">
        <v>3228</v>
      </c>
      <c r="T377">
        <v>988.29211448956005</v>
      </c>
      <c r="U377">
        <v>100</v>
      </c>
      <c r="V377">
        <v>0.32055583596229997</v>
      </c>
      <c r="W377">
        <v>0.65761780738830999</v>
      </c>
      <c r="X377">
        <v>0.46747184395789998</v>
      </c>
      <c r="Y377">
        <v>988.29211448956005</v>
      </c>
      <c r="AB377" t="e">
        <v>#N/A</v>
      </c>
      <c r="AC377" t="e">
        <v>#N/A</v>
      </c>
    </row>
    <row r="378" spans="1:29">
      <c r="A378" t="s">
        <v>2114</v>
      </c>
      <c r="B378" t="s">
        <v>8</v>
      </c>
      <c r="C378">
        <v>5443918</v>
      </c>
      <c r="D378" t="s">
        <v>2115</v>
      </c>
      <c r="E378" t="str">
        <f t="shared" si="5"/>
        <v>Bogense Markjorder12fb</v>
      </c>
      <c r="F378">
        <v>2.25</v>
      </c>
      <c r="G378" t="s">
        <v>3212</v>
      </c>
      <c r="H378" t="s">
        <v>3212</v>
      </c>
      <c r="I378" t="s">
        <v>3212</v>
      </c>
      <c r="M378">
        <v>2769.5813008319178</v>
      </c>
      <c r="N378">
        <v>786.33386152043965</v>
      </c>
      <c r="O378">
        <v>3555.9151623523576</v>
      </c>
      <c r="P378">
        <v>39316.693076021984</v>
      </c>
      <c r="Q378">
        <v>2.0259999999999998</v>
      </c>
      <c r="R378" t="s">
        <v>3228</v>
      </c>
      <c r="T378">
        <v>1222.0175114900001</v>
      </c>
      <c r="U378">
        <v>100</v>
      </c>
      <c r="V378">
        <v>0.29563888907433</v>
      </c>
      <c r="W378">
        <v>0.67275720834732</v>
      </c>
      <c r="X378">
        <v>0.47137132034462997</v>
      </c>
      <c r="Y378">
        <v>1222.0175114900001</v>
      </c>
      <c r="AB378" t="e">
        <v>#N/A</v>
      </c>
      <c r="AC378" t="e">
        <v>#N/A</v>
      </c>
    </row>
    <row r="379" spans="1:29">
      <c r="A379" t="s">
        <v>2116</v>
      </c>
      <c r="B379" t="s">
        <v>8</v>
      </c>
      <c r="C379">
        <v>5443900</v>
      </c>
      <c r="D379" t="s">
        <v>2117</v>
      </c>
      <c r="E379" t="str">
        <f t="shared" si="5"/>
        <v>Bogense Markjorder12ek</v>
      </c>
      <c r="F379">
        <v>2.25</v>
      </c>
      <c r="G379" t="s">
        <v>3212</v>
      </c>
      <c r="H379" t="s">
        <v>3212</v>
      </c>
      <c r="I379" t="s">
        <v>3212</v>
      </c>
      <c r="M379">
        <v>2769.5813008319178</v>
      </c>
      <c r="N379">
        <v>786.33386152043965</v>
      </c>
      <c r="O379">
        <v>3555.9151623523576</v>
      </c>
      <c r="P379">
        <v>39316.693076021984</v>
      </c>
      <c r="Q379">
        <v>2.1309999999999998</v>
      </c>
      <c r="R379" t="s">
        <v>3228</v>
      </c>
      <c r="T379">
        <v>868.90365801038001</v>
      </c>
      <c r="U379">
        <v>100</v>
      </c>
      <c r="V379">
        <v>0.33233091235161</v>
      </c>
      <c r="W379">
        <v>0.49539491534232999</v>
      </c>
      <c r="X379">
        <v>0.40776183866253002</v>
      </c>
      <c r="Y379">
        <v>868.90365801038001</v>
      </c>
      <c r="AB379" t="e">
        <v>#N/A</v>
      </c>
      <c r="AC379" t="e">
        <v>#N/A</v>
      </c>
    </row>
    <row r="380" spans="1:29">
      <c r="A380" t="s">
        <v>2118</v>
      </c>
      <c r="B380" t="s">
        <v>8</v>
      </c>
      <c r="C380">
        <v>5443901</v>
      </c>
      <c r="D380" t="s">
        <v>2119</v>
      </c>
      <c r="E380" t="str">
        <f t="shared" si="5"/>
        <v>Bogense Markjorder12el</v>
      </c>
      <c r="F380">
        <v>2.25</v>
      </c>
      <c r="G380" t="s">
        <v>3212</v>
      </c>
      <c r="H380" t="s">
        <v>3212</v>
      </c>
      <c r="I380" t="s">
        <v>3212</v>
      </c>
      <c r="M380">
        <v>2769.5813008319178</v>
      </c>
      <c r="N380">
        <v>786.33386152043965</v>
      </c>
      <c r="O380">
        <v>3555.9151623523576</v>
      </c>
      <c r="P380">
        <v>39316.693076021984</v>
      </c>
      <c r="Q380">
        <v>2.0019999999999998</v>
      </c>
      <c r="R380" t="s">
        <v>3228</v>
      </c>
      <c r="T380">
        <v>1070.7828405001001</v>
      </c>
      <c r="U380">
        <v>100</v>
      </c>
      <c r="V380">
        <v>0.29637482762336997</v>
      </c>
      <c r="W380">
        <v>0.51631671190261996</v>
      </c>
      <c r="X380">
        <v>0.41305364298212999</v>
      </c>
      <c r="Y380">
        <v>1070.7828405001001</v>
      </c>
      <c r="AB380" t="e">
        <v>#N/A</v>
      </c>
      <c r="AC380" t="e">
        <v>#N/A</v>
      </c>
    </row>
    <row r="381" spans="1:29">
      <c r="A381" t="s">
        <v>2120</v>
      </c>
      <c r="B381" t="s">
        <v>8</v>
      </c>
      <c r="C381">
        <v>5443899</v>
      </c>
      <c r="D381" t="s">
        <v>2121</v>
      </c>
      <c r="E381" t="str">
        <f t="shared" si="5"/>
        <v>Bogense Markjorder12ei</v>
      </c>
      <c r="F381">
        <v>2.25</v>
      </c>
      <c r="G381" t="s">
        <v>3212</v>
      </c>
      <c r="H381" t="s">
        <v>3212</v>
      </c>
      <c r="I381" t="s">
        <v>3212</v>
      </c>
      <c r="M381">
        <v>2769.5813008319178</v>
      </c>
      <c r="N381">
        <v>786.33386152043965</v>
      </c>
      <c r="O381">
        <v>3555.9151623523576</v>
      </c>
      <c r="P381">
        <v>39316.693076021984</v>
      </c>
      <c r="Q381">
        <v>2.1709999999999998</v>
      </c>
      <c r="R381" t="s">
        <v>3228</v>
      </c>
      <c r="T381">
        <v>871.98281499721998</v>
      </c>
      <c r="U381">
        <v>100</v>
      </c>
      <c r="V381">
        <v>0.23077076673508001</v>
      </c>
      <c r="W381">
        <v>0.49539491534232999</v>
      </c>
      <c r="X381">
        <v>0.33289083370304001</v>
      </c>
      <c r="Y381">
        <v>871.98281499721998</v>
      </c>
      <c r="AB381" t="e">
        <v>#N/A</v>
      </c>
      <c r="AC381" t="e">
        <v>#N/A</v>
      </c>
    </row>
    <row r="382" spans="1:29">
      <c r="A382" t="s">
        <v>2122</v>
      </c>
      <c r="B382" t="s">
        <v>8</v>
      </c>
      <c r="C382">
        <v>5443898</v>
      </c>
      <c r="D382" t="s">
        <v>2123</v>
      </c>
      <c r="E382" t="str">
        <f t="shared" si="5"/>
        <v>Bogense Markjorder12eh</v>
      </c>
      <c r="F382">
        <v>1.25</v>
      </c>
      <c r="G382" t="s">
        <v>3212</v>
      </c>
      <c r="H382" t="s">
        <v>3212</v>
      </c>
      <c r="M382">
        <v>1538.6562782399542</v>
      </c>
      <c r="N382">
        <v>436.85214528913315</v>
      </c>
      <c r="O382">
        <v>1975.5084235290874</v>
      </c>
      <c r="P382">
        <v>21842.607264456656</v>
      </c>
      <c r="Q382">
        <v>2.2490000000000001</v>
      </c>
      <c r="R382" t="s">
        <v>3228</v>
      </c>
      <c r="T382">
        <v>1097.7947010061</v>
      </c>
      <c r="U382">
        <v>100</v>
      </c>
      <c r="V382">
        <v>0.16232804954051999</v>
      </c>
      <c r="W382">
        <v>0.45418208837509</v>
      </c>
      <c r="X382">
        <v>0.28952513136914998</v>
      </c>
      <c r="Y382">
        <v>1097.7947010061</v>
      </c>
      <c r="AB382" t="e">
        <v>#N/A</v>
      </c>
      <c r="AC382" t="e">
        <v>#N/A</v>
      </c>
    </row>
    <row r="383" spans="1:29">
      <c r="A383" t="s">
        <v>2124</v>
      </c>
      <c r="B383" t="s">
        <v>8</v>
      </c>
      <c r="C383">
        <v>5443880</v>
      </c>
      <c r="D383" t="s">
        <v>2125</v>
      </c>
      <c r="E383" t="str">
        <f t="shared" si="5"/>
        <v>Bogense Markjorder12dq</v>
      </c>
      <c r="F383">
        <v>2.25</v>
      </c>
      <c r="G383" t="s">
        <v>3212</v>
      </c>
      <c r="H383" t="s">
        <v>3212</v>
      </c>
      <c r="I383" t="s">
        <v>3212</v>
      </c>
      <c r="M383">
        <v>2769.5813008319178</v>
      </c>
      <c r="N383">
        <v>786.33386152043965</v>
      </c>
      <c r="O383">
        <v>3555.9151623523576</v>
      </c>
      <c r="P383">
        <v>39316.693076021984</v>
      </c>
      <c r="Q383">
        <v>2.125</v>
      </c>
      <c r="R383" t="s">
        <v>3228</v>
      </c>
      <c r="T383">
        <v>1079.1986680031</v>
      </c>
      <c r="U383">
        <v>100</v>
      </c>
      <c r="V383">
        <v>0.10828878730536</v>
      </c>
      <c r="W383">
        <v>0.29216945171356001</v>
      </c>
      <c r="X383">
        <v>0.21957856713782001</v>
      </c>
      <c r="Y383">
        <v>1079.1986680031</v>
      </c>
      <c r="AB383" t="e">
        <v>#N/A</v>
      </c>
      <c r="AC383" t="e">
        <v>#N/A</v>
      </c>
    </row>
    <row r="384" spans="1:29">
      <c r="A384" t="s">
        <v>2126</v>
      </c>
      <c r="B384" t="s">
        <v>8</v>
      </c>
      <c r="C384">
        <v>5443881</v>
      </c>
      <c r="D384" t="s">
        <v>2127</v>
      </c>
      <c r="E384" t="str">
        <f t="shared" si="5"/>
        <v>Bogense Markjorder12dr</v>
      </c>
      <c r="F384">
        <v>1.25</v>
      </c>
      <c r="G384" t="s">
        <v>3212</v>
      </c>
      <c r="H384" t="s">
        <v>3212</v>
      </c>
      <c r="M384">
        <v>1538.6562782399542</v>
      </c>
      <c r="N384">
        <v>436.85214528913315</v>
      </c>
      <c r="O384">
        <v>1975.5084235290874</v>
      </c>
      <c r="P384">
        <v>21842.607264456656</v>
      </c>
      <c r="Q384">
        <v>2.2429999999999999</v>
      </c>
      <c r="R384" t="s">
        <v>3228</v>
      </c>
      <c r="T384">
        <v>1155.8266945001999</v>
      </c>
      <c r="U384">
        <v>100</v>
      </c>
      <c r="V384">
        <v>0.12616169452667</v>
      </c>
      <c r="W384">
        <v>0.25694930553436002</v>
      </c>
      <c r="X384">
        <v>0.20473238808058999</v>
      </c>
      <c r="Y384">
        <v>1155.8266945001999</v>
      </c>
      <c r="AB384" t="e">
        <v>#N/A</v>
      </c>
      <c r="AC384" t="e">
        <v>#N/A</v>
      </c>
    </row>
    <row r="385" spans="1:29">
      <c r="A385" t="s">
        <v>2414</v>
      </c>
      <c r="B385" t="s">
        <v>8</v>
      </c>
      <c r="C385">
        <v>5444030</v>
      </c>
      <c r="D385" t="s">
        <v>2415</v>
      </c>
      <c r="E385" t="str">
        <f t="shared" si="5"/>
        <v>Bogense Markjorder19ci</v>
      </c>
      <c r="F385">
        <v>2.25</v>
      </c>
      <c r="G385" t="s">
        <v>3212</v>
      </c>
      <c r="H385" t="s">
        <v>3212</v>
      </c>
      <c r="I385" t="s">
        <v>3212</v>
      </c>
      <c r="M385">
        <v>2769.5813008319178</v>
      </c>
      <c r="N385">
        <v>786.33386152043965</v>
      </c>
      <c r="O385">
        <v>3555.9151623523576</v>
      </c>
      <c r="P385">
        <v>39316.693076021984</v>
      </c>
      <c r="Q385">
        <v>0.67600000000000005</v>
      </c>
      <c r="R385" t="s">
        <v>3228</v>
      </c>
      <c r="T385">
        <v>1086.746411998</v>
      </c>
      <c r="U385">
        <v>100</v>
      </c>
      <c r="V385">
        <v>1.1933844089507999</v>
      </c>
      <c r="W385">
        <v>1.9367922544478999</v>
      </c>
      <c r="X385">
        <v>1.6063688892556001</v>
      </c>
      <c r="Y385">
        <v>1086.746411998</v>
      </c>
      <c r="AB385" t="e">
        <v>#N/A</v>
      </c>
      <c r="AC385" t="e">
        <v>#N/A</v>
      </c>
    </row>
    <row r="386" spans="1:29">
      <c r="A386" t="s">
        <v>2416</v>
      </c>
      <c r="B386" t="s">
        <v>8</v>
      </c>
      <c r="C386">
        <v>5444031</v>
      </c>
      <c r="D386" t="s">
        <v>2417</v>
      </c>
      <c r="E386" t="str">
        <f t="shared" ref="E386:E449" si="6">CONCATENATE(B386,A386)</f>
        <v>Bogense Markjorder19ck</v>
      </c>
      <c r="F386">
        <v>2.25</v>
      </c>
      <c r="G386" t="s">
        <v>3212</v>
      </c>
      <c r="H386" t="s">
        <v>3212</v>
      </c>
      <c r="I386" t="s">
        <v>3212</v>
      </c>
      <c r="M386">
        <v>2769.5813008319178</v>
      </c>
      <c r="N386">
        <v>786.33386152043965</v>
      </c>
      <c r="O386">
        <v>3555.9151623523576</v>
      </c>
      <c r="P386">
        <v>39316.693076021984</v>
      </c>
      <c r="Q386">
        <v>0.71899999999999997</v>
      </c>
      <c r="R386" t="s">
        <v>3228</v>
      </c>
      <c r="T386">
        <v>1112.0916415045999</v>
      </c>
      <c r="U386">
        <v>100</v>
      </c>
      <c r="V386">
        <v>1.3610743284225</v>
      </c>
      <c r="W386">
        <v>1.9054620265961</v>
      </c>
      <c r="X386">
        <v>1.6047025705180999</v>
      </c>
      <c r="Y386">
        <v>1112.0916415045999</v>
      </c>
      <c r="AB386" t="e">
        <v>#N/A</v>
      </c>
      <c r="AC386" t="e">
        <v>#N/A</v>
      </c>
    </row>
    <row r="387" spans="1:29">
      <c r="A387" t="s">
        <v>2418</v>
      </c>
      <c r="B387" t="s">
        <v>8</v>
      </c>
      <c r="C387">
        <v>5444032</v>
      </c>
      <c r="D387" t="s">
        <v>2419</v>
      </c>
      <c r="E387" t="str">
        <f t="shared" si="6"/>
        <v>Bogense Markjorder19cl</v>
      </c>
      <c r="F387">
        <v>2.25</v>
      </c>
      <c r="G387" t="s">
        <v>3212</v>
      </c>
      <c r="H387" t="s">
        <v>3212</v>
      </c>
      <c r="I387" t="s">
        <v>3212</v>
      </c>
      <c r="M387">
        <v>2769.5813008319178</v>
      </c>
      <c r="N387">
        <v>786.33386152043965</v>
      </c>
      <c r="O387">
        <v>3555.9151623523576</v>
      </c>
      <c r="P387">
        <v>39316.693076021984</v>
      </c>
      <c r="Q387">
        <v>0.81699999999999995</v>
      </c>
      <c r="R387" t="s">
        <v>3228</v>
      </c>
      <c r="T387">
        <v>1097.1668674985999</v>
      </c>
      <c r="U387">
        <v>100</v>
      </c>
      <c r="V387">
        <v>1.3208078145980999</v>
      </c>
      <c r="W387">
        <v>1.8291342258453001</v>
      </c>
      <c r="X387">
        <v>1.5434289626133</v>
      </c>
      <c r="Y387">
        <v>1097.1668674985999</v>
      </c>
      <c r="AB387" t="e">
        <v>#N/A</v>
      </c>
      <c r="AC387" t="e">
        <v>#N/A</v>
      </c>
    </row>
    <row r="388" spans="1:29">
      <c r="A388" t="s">
        <v>2420</v>
      </c>
      <c r="B388" t="s">
        <v>8</v>
      </c>
      <c r="C388">
        <v>5444033</v>
      </c>
      <c r="D388" t="s">
        <v>2421</v>
      </c>
      <c r="E388" t="str">
        <f t="shared" si="6"/>
        <v>Bogense Markjorder19cm</v>
      </c>
      <c r="F388">
        <v>2.25</v>
      </c>
      <c r="G388" t="s">
        <v>3212</v>
      </c>
      <c r="H388" t="s">
        <v>3212</v>
      </c>
      <c r="I388" t="s">
        <v>3212</v>
      </c>
      <c r="M388">
        <v>2769.5813008319178</v>
      </c>
      <c r="N388">
        <v>786.33386152043965</v>
      </c>
      <c r="O388">
        <v>3555.9151623523576</v>
      </c>
      <c r="P388">
        <v>39316.693076021984</v>
      </c>
      <c r="Q388">
        <v>0.78500000000000003</v>
      </c>
      <c r="R388" t="s">
        <v>3228</v>
      </c>
      <c r="T388">
        <v>1023.3529990105</v>
      </c>
      <c r="U388">
        <v>100</v>
      </c>
      <c r="V388">
        <v>1.3733751773834</v>
      </c>
      <c r="W388">
        <v>1.7099114656448</v>
      </c>
      <c r="X388">
        <v>1.5599830217932</v>
      </c>
      <c r="Y388">
        <v>1023.3529990105</v>
      </c>
      <c r="AB388" t="e">
        <v>#N/A</v>
      </c>
      <c r="AC388" t="e">
        <v>#N/A</v>
      </c>
    </row>
    <row r="389" spans="1:29">
      <c r="A389" t="s">
        <v>2422</v>
      </c>
      <c r="B389" t="s">
        <v>8</v>
      </c>
      <c r="C389">
        <v>5444034</v>
      </c>
      <c r="D389" t="s">
        <v>2423</v>
      </c>
      <c r="E389" t="str">
        <f t="shared" si="6"/>
        <v>Bogense Markjorder19cn</v>
      </c>
      <c r="F389">
        <v>2.25</v>
      </c>
      <c r="G389" t="s">
        <v>3212</v>
      </c>
      <c r="H389" t="s">
        <v>3212</v>
      </c>
      <c r="I389" t="s">
        <v>3212</v>
      </c>
      <c r="M389">
        <v>2769.5813008319178</v>
      </c>
      <c r="N389">
        <v>786.33386152043965</v>
      </c>
      <c r="O389">
        <v>3555.9151623523576</v>
      </c>
      <c r="P389">
        <v>39316.693076021984</v>
      </c>
      <c r="Q389">
        <v>0.84099999999999997</v>
      </c>
      <c r="R389" t="s">
        <v>3228</v>
      </c>
      <c r="T389">
        <v>874.15203199549001</v>
      </c>
      <c r="U389">
        <v>100</v>
      </c>
      <c r="V389">
        <v>1.4065977334976001</v>
      </c>
      <c r="W389">
        <v>1.6403121948242001</v>
      </c>
      <c r="X389">
        <v>1.4968522580770001</v>
      </c>
      <c r="Y389">
        <v>874.15203199549001</v>
      </c>
      <c r="AB389" t="e">
        <v>#N/A</v>
      </c>
      <c r="AC389" t="e">
        <v>#N/A</v>
      </c>
    </row>
    <row r="390" spans="1:29">
      <c r="A390" t="s">
        <v>2516</v>
      </c>
      <c r="B390" t="s">
        <v>8</v>
      </c>
      <c r="C390">
        <v>5444050</v>
      </c>
      <c r="D390" t="s">
        <v>2517</v>
      </c>
      <c r="E390" t="str">
        <f t="shared" si="6"/>
        <v>Bogense Markjorder19dc</v>
      </c>
      <c r="F390">
        <v>2.25</v>
      </c>
      <c r="G390" t="s">
        <v>3212</v>
      </c>
      <c r="H390" t="s">
        <v>3212</v>
      </c>
      <c r="I390" t="s">
        <v>3212</v>
      </c>
      <c r="M390">
        <v>2769.5813008319178</v>
      </c>
      <c r="N390">
        <v>786.33386152043965</v>
      </c>
      <c r="O390">
        <v>3555.9151623523576</v>
      </c>
      <c r="P390">
        <v>39316.693076021984</v>
      </c>
      <c r="Q390">
        <v>1.103</v>
      </c>
      <c r="R390" t="s">
        <v>3228</v>
      </c>
      <c r="T390">
        <v>903.45197649060003</v>
      </c>
      <c r="U390">
        <v>100</v>
      </c>
      <c r="V390">
        <v>0.75318527221679998</v>
      </c>
      <c r="W390">
        <v>1.3563432693480999</v>
      </c>
      <c r="X390">
        <v>1.0946995410653999</v>
      </c>
      <c r="Y390">
        <v>903.45197649060003</v>
      </c>
      <c r="AB390" t="e">
        <v>#N/A</v>
      </c>
      <c r="AC390" t="e">
        <v>#N/A</v>
      </c>
    </row>
    <row r="391" spans="1:29">
      <c r="A391" t="s">
        <v>2424</v>
      </c>
      <c r="B391" t="s">
        <v>8</v>
      </c>
      <c r="C391">
        <v>5444035</v>
      </c>
      <c r="D391" t="s">
        <v>2425</v>
      </c>
      <c r="E391" t="str">
        <f t="shared" si="6"/>
        <v>Bogense Markjorder19co</v>
      </c>
      <c r="F391">
        <v>2.25</v>
      </c>
      <c r="G391" t="s">
        <v>3212</v>
      </c>
      <c r="H391" t="s">
        <v>3212</v>
      </c>
      <c r="I391" t="s">
        <v>3212</v>
      </c>
      <c r="M391">
        <v>2769.5813008319178</v>
      </c>
      <c r="N391">
        <v>786.33386152043965</v>
      </c>
      <c r="O391">
        <v>3555.9151623523576</v>
      </c>
      <c r="P391">
        <v>39316.693076021984</v>
      </c>
      <c r="Q391">
        <v>1.1220000000000001</v>
      </c>
      <c r="R391" t="s">
        <v>3228</v>
      </c>
      <c r="T391">
        <v>873.64592149232999</v>
      </c>
      <c r="U391">
        <v>100</v>
      </c>
      <c r="V391">
        <v>1.0515576601028001</v>
      </c>
      <c r="W391">
        <v>1.4667347669601001</v>
      </c>
      <c r="X391">
        <v>1.2800171009882</v>
      </c>
      <c r="Y391">
        <v>873.64592149232999</v>
      </c>
      <c r="AB391" t="e">
        <v>#N/A</v>
      </c>
      <c r="AC391" t="e">
        <v>#N/A</v>
      </c>
    </row>
    <row r="392" spans="1:29">
      <c r="A392" t="s">
        <v>2426</v>
      </c>
      <c r="B392" t="s">
        <v>8</v>
      </c>
      <c r="C392">
        <v>5444036</v>
      </c>
      <c r="D392" t="s">
        <v>2427</v>
      </c>
      <c r="E392" t="str">
        <f t="shared" si="6"/>
        <v>Bogense Markjorder19cp</v>
      </c>
      <c r="F392">
        <v>2.25</v>
      </c>
      <c r="G392" t="s">
        <v>3212</v>
      </c>
      <c r="H392" t="s">
        <v>3212</v>
      </c>
      <c r="I392" t="s">
        <v>3212</v>
      </c>
      <c r="M392">
        <v>2769.5813008319178</v>
      </c>
      <c r="N392">
        <v>786.33386152043965</v>
      </c>
      <c r="O392">
        <v>3555.9151623523576</v>
      </c>
      <c r="P392">
        <v>39316.693076021984</v>
      </c>
      <c r="Q392">
        <v>1.51</v>
      </c>
      <c r="R392" t="s">
        <v>3228</v>
      </c>
      <c r="T392">
        <v>878.56997551206996</v>
      </c>
      <c r="U392">
        <v>100</v>
      </c>
      <c r="V392">
        <v>0.61230474710464</v>
      </c>
      <c r="W392">
        <v>1.1086459159851001</v>
      </c>
      <c r="X392">
        <v>0.86756828313565004</v>
      </c>
      <c r="Y392">
        <v>878.56997551206996</v>
      </c>
      <c r="AB392" t="e">
        <v>#N/A</v>
      </c>
      <c r="AC392" t="e">
        <v>#N/A</v>
      </c>
    </row>
    <row r="393" spans="1:29">
      <c r="A393" t="s">
        <v>2428</v>
      </c>
      <c r="B393" t="s">
        <v>8</v>
      </c>
      <c r="C393">
        <v>5444037</v>
      </c>
      <c r="D393" t="s">
        <v>2429</v>
      </c>
      <c r="E393" t="str">
        <f t="shared" si="6"/>
        <v>Bogense Markjorder19cq</v>
      </c>
      <c r="F393">
        <v>2.25</v>
      </c>
      <c r="G393" t="s">
        <v>3212</v>
      </c>
      <c r="H393" t="s">
        <v>3212</v>
      </c>
      <c r="I393" t="s">
        <v>3212</v>
      </c>
      <c r="M393">
        <v>2769.5813008319178</v>
      </c>
      <c r="N393">
        <v>786.33386152043965</v>
      </c>
      <c r="O393">
        <v>3555.9151623523576</v>
      </c>
      <c r="P393">
        <v>39316.693076021984</v>
      </c>
      <c r="Q393">
        <v>1.802</v>
      </c>
      <c r="R393" t="s">
        <v>3228</v>
      </c>
      <c r="T393">
        <v>961.79934648206995</v>
      </c>
      <c r="U393">
        <v>100</v>
      </c>
      <c r="V393">
        <v>0.37438482046126997</v>
      </c>
      <c r="W393">
        <v>0.71880620718001997</v>
      </c>
      <c r="X393">
        <v>0.54626864425733002</v>
      </c>
      <c r="Y393">
        <v>961.79934648206995</v>
      </c>
      <c r="AB393" t="e">
        <v>#N/A</v>
      </c>
      <c r="AC393" t="e">
        <v>#N/A</v>
      </c>
    </row>
    <row r="394" spans="1:29">
      <c r="A394" t="s">
        <v>2410</v>
      </c>
      <c r="B394" t="s">
        <v>8</v>
      </c>
      <c r="C394">
        <v>5444028</v>
      </c>
      <c r="D394" t="s">
        <v>2411</v>
      </c>
      <c r="E394" t="str">
        <f t="shared" si="6"/>
        <v>Bogense Markjorder19cg</v>
      </c>
      <c r="F394">
        <v>2.25</v>
      </c>
      <c r="G394" t="s">
        <v>3212</v>
      </c>
      <c r="H394" t="s">
        <v>3212</v>
      </c>
      <c r="I394" t="s">
        <v>3212</v>
      </c>
      <c r="M394">
        <v>2769.5813008319178</v>
      </c>
      <c r="N394">
        <v>786.33386152043965</v>
      </c>
      <c r="O394">
        <v>3555.9151623523576</v>
      </c>
      <c r="P394">
        <v>39316.693076021984</v>
      </c>
      <c r="Q394">
        <v>0.59399999999999997</v>
      </c>
      <c r="R394" t="s">
        <v>3228</v>
      </c>
      <c r="T394">
        <v>910.03698850670003</v>
      </c>
      <c r="U394">
        <v>100</v>
      </c>
      <c r="V394">
        <v>1.432355761528</v>
      </c>
      <c r="W394">
        <v>1.8731857538223</v>
      </c>
      <c r="X394">
        <v>1.6590466370332999</v>
      </c>
      <c r="Y394">
        <v>910.03698850670003</v>
      </c>
      <c r="AB394" t="e">
        <v>#N/A</v>
      </c>
      <c r="AC394" t="e">
        <v>#N/A</v>
      </c>
    </row>
    <row r="395" spans="1:29">
      <c r="A395" t="s">
        <v>2412</v>
      </c>
      <c r="B395" t="s">
        <v>8</v>
      </c>
      <c r="C395">
        <v>5444029</v>
      </c>
      <c r="D395" t="s">
        <v>2413</v>
      </c>
      <c r="E395" t="str">
        <f t="shared" si="6"/>
        <v>Bogense Markjorder19ch</v>
      </c>
      <c r="F395">
        <v>2.25</v>
      </c>
      <c r="G395" t="s">
        <v>3212</v>
      </c>
      <c r="H395" t="s">
        <v>3212</v>
      </c>
      <c r="I395" t="s">
        <v>3212</v>
      </c>
      <c r="M395">
        <v>2769.5813008319178</v>
      </c>
      <c r="N395">
        <v>786.33386152043965</v>
      </c>
      <c r="O395">
        <v>3555.9151623523576</v>
      </c>
      <c r="P395">
        <v>39316.693076021984</v>
      </c>
      <c r="Q395">
        <v>0.82</v>
      </c>
      <c r="R395" t="s">
        <v>3228</v>
      </c>
      <c r="T395">
        <v>979.35286500078996</v>
      </c>
      <c r="U395">
        <v>100</v>
      </c>
      <c r="V395">
        <v>1.2216657400130999</v>
      </c>
      <c r="W395">
        <v>1.9011515378952</v>
      </c>
      <c r="X395">
        <v>1.5975563604798999</v>
      </c>
      <c r="Y395">
        <v>979.35286500078996</v>
      </c>
      <c r="AB395" t="e">
        <v>#N/A</v>
      </c>
      <c r="AC395" t="e">
        <v>#N/A</v>
      </c>
    </row>
    <row r="396" spans="1:29">
      <c r="A396" t="s">
        <v>2398</v>
      </c>
      <c r="B396" t="s">
        <v>8</v>
      </c>
      <c r="C396">
        <v>5444022</v>
      </c>
      <c r="D396" t="s">
        <v>2399</v>
      </c>
      <c r="E396" t="str">
        <f t="shared" si="6"/>
        <v>Bogense Markjorder19ca</v>
      </c>
      <c r="F396">
        <v>2.25</v>
      </c>
      <c r="G396" t="s">
        <v>3212</v>
      </c>
      <c r="H396" t="s">
        <v>3212</v>
      </c>
      <c r="I396" t="s">
        <v>3212</v>
      </c>
      <c r="M396">
        <v>2769.5813008319178</v>
      </c>
      <c r="N396">
        <v>786.33386152043965</v>
      </c>
      <c r="O396">
        <v>3555.9151623523576</v>
      </c>
      <c r="P396">
        <v>39316.693076021984</v>
      </c>
      <c r="Q396">
        <v>0.625</v>
      </c>
      <c r="R396" t="s">
        <v>3228</v>
      </c>
      <c r="T396">
        <v>905.54807450451005</v>
      </c>
      <c r="U396">
        <v>100</v>
      </c>
      <c r="V396">
        <v>1.7302024364471</v>
      </c>
      <c r="W396">
        <v>2.0486555099486998</v>
      </c>
      <c r="X396">
        <v>1.8424639143746999</v>
      </c>
      <c r="Y396">
        <v>905.54807450451005</v>
      </c>
      <c r="AB396" t="e">
        <v>#N/A</v>
      </c>
      <c r="AC396" t="e">
        <v>#N/A</v>
      </c>
    </row>
    <row r="397" spans="1:29">
      <c r="A397" t="s">
        <v>2388</v>
      </c>
      <c r="B397" t="s">
        <v>8</v>
      </c>
      <c r="C397">
        <v>5444017</v>
      </c>
      <c r="D397" t="s">
        <v>2389</v>
      </c>
      <c r="E397" t="str">
        <f t="shared" si="6"/>
        <v>Bogense Markjorder19bx</v>
      </c>
      <c r="F397">
        <v>2.25</v>
      </c>
      <c r="G397" t="s">
        <v>3212</v>
      </c>
      <c r="H397" t="s">
        <v>3212</v>
      </c>
      <c r="I397" t="s">
        <v>3212</v>
      </c>
      <c r="M397">
        <v>2769.5813008319178</v>
      </c>
      <c r="N397">
        <v>786.33386152043965</v>
      </c>
      <c r="O397">
        <v>3555.9151623523576</v>
      </c>
      <c r="P397">
        <v>39316.693076021984</v>
      </c>
      <c r="Q397">
        <v>0.76100000000000001</v>
      </c>
      <c r="R397" t="s">
        <v>3228</v>
      </c>
      <c r="T397">
        <v>881.72589101128995</v>
      </c>
      <c r="U397">
        <v>100</v>
      </c>
      <c r="V397">
        <v>1.4009203910828001</v>
      </c>
      <c r="W397">
        <v>2.0173254013061999</v>
      </c>
      <c r="X397">
        <v>1.7536887480662</v>
      </c>
      <c r="Y397">
        <v>881.72589101128995</v>
      </c>
      <c r="AB397" t="e">
        <v>#N/A</v>
      </c>
      <c r="AC397" t="e">
        <v>#N/A</v>
      </c>
    </row>
    <row r="398" spans="1:29">
      <c r="A398" t="s">
        <v>2366</v>
      </c>
      <c r="B398" t="s">
        <v>8</v>
      </c>
      <c r="C398">
        <v>5444006</v>
      </c>
      <c r="D398" t="s">
        <v>2367</v>
      </c>
      <c r="E398" t="str">
        <f t="shared" si="6"/>
        <v>Bogense Markjorder19bl</v>
      </c>
      <c r="F398">
        <v>2.25</v>
      </c>
      <c r="G398" t="s">
        <v>3212</v>
      </c>
      <c r="H398" t="s">
        <v>3212</v>
      </c>
      <c r="I398" t="s">
        <v>3212</v>
      </c>
      <c r="M398">
        <v>2769.5813008319178</v>
      </c>
      <c r="N398">
        <v>786.33386152043965</v>
      </c>
      <c r="O398">
        <v>3555.9151623523576</v>
      </c>
      <c r="P398">
        <v>39316.693076021984</v>
      </c>
      <c r="Q398">
        <v>0.53700000000000003</v>
      </c>
      <c r="R398" t="s">
        <v>3228</v>
      </c>
      <c r="T398">
        <v>1040.9822870118001</v>
      </c>
      <c r="U398">
        <v>100</v>
      </c>
      <c r="V398">
        <v>1.4300427436829</v>
      </c>
      <c r="W398">
        <v>1.8741319179535001</v>
      </c>
      <c r="X398">
        <v>1.7221294300897001</v>
      </c>
      <c r="Y398">
        <v>1040.9822870118001</v>
      </c>
      <c r="AB398" t="e">
        <v>#N/A</v>
      </c>
      <c r="AC398" t="e">
        <v>#N/A</v>
      </c>
    </row>
    <row r="399" spans="1:29">
      <c r="A399" t="s">
        <v>2368</v>
      </c>
      <c r="B399" t="s">
        <v>8</v>
      </c>
      <c r="C399">
        <v>5444007</v>
      </c>
      <c r="D399" t="s">
        <v>2369</v>
      </c>
      <c r="E399" t="str">
        <f t="shared" si="6"/>
        <v>Bogense Markjorder19bm</v>
      </c>
      <c r="F399">
        <v>2.25</v>
      </c>
      <c r="G399" t="s">
        <v>3212</v>
      </c>
      <c r="H399" t="s">
        <v>3212</v>
      </c>
      <c r="I399" t="s">
        <v>3212</v>
      </c>
      <c r="M399">
        <v>2769.5813008319178</v>
      </c>
      <c r="N399">
        <v>786.33386152043965</v>
      </c>
      <c r="O399">
        <v>3555.9151623523576</v>
      </c>
      <c r="P399">
        <v>39316.693076021984</v>
      </c>
      <c r="Q399">
        <v>0.84599999999999997</v>
      </c>
      <c r="R399" t="s">
        <v>3228</v>
      </c>
      <c r="T399">
        <v>819.62220450083998</v>
      </c>
      <c r="U399">
        <v>100</v>
      </c>
      <c r="V399">
        <v>0.72311675548553001</v>
      </c>
      <c r="W399">
        <v>1.8046379089355</v>
      </c>
      <c r="X399">
        <v>1.367204770569</v>
      </c>
      <c r="Y399">
        <v>819.62220450083998</v>
      </c>
      <c r="AB399" t="e">
        <v>#N/A</v>
      </c>
      <c r="AC399" t="e">
        <v>#N/A</v>
      </c>
    </row>
    <row r="400" spans="1:29">
      <c r="A400" t="s">
        <v>2380</v>
      </c>
      <c r="B400" t="s">
        <v>8</v>
      </c>
      <c r="C400">
        <v>5444013</v>
      </c>
      <c r="D400" t="s">
        <v>2381</v>
      </c>
      <c r="E400" t="str">
        <f t="shared" si="6"/>
        <v>Bogense Markjorder19bs</v>
      </c>
      <c r="F400">
        <v>2.25</v>
      </c>
      <c r="G400" t="s">
        <v>3212</v>
      </c>
      <c r="H400" t="s">
        <v>3212</v>
      </c>
      <c r="I400" t="s">
        <v>3212</v>
      </c>
      <c r="M400">
        <v>2769.5813008319178</v>
      </c>
      <c r="N400">
        <v>786.33386152043965</v>
      </c>
      <c r="O400">
        <v>3555.9151623523576</v>
      </c>
      <c r="P400">
        <v>39316.693076021984</v>
      </c>
      <c r="Q400">
        <v>0.58399999999999996</v>
      </c>
      <c r="R400" t="s">
        <v>3228</v>
      </c>
      <c r="T400">
        <v>958.24979700238998</v>
      </c>
      <c r="U400">
        <v>100</v>
      </c>
      <c r="V400">
        <v>1.6781607866287001</v>
      </c>
      <c r="W400">
        <v>2.0935480594635001</v>
      </c>
      <c r="X400">
        <v>1.8706639493015</v>
      </c>
      <c r="Y400">
        <v>958.24979700238998</v>
      </c>
      <c r="AB400" t="e">
        <v>#N/A</v>
      </c>
      <c r="AC400" t="e">
        <v>#N/A</v>
      </c>
    </row>
    <row r="401" spans="1:29">
      <c r="A401" t="s">
        <v>2396</v>
      </c>
      <c r="B401" t="s">
        <v>8</v>
      </c>
      <c r="C401">
        <v>5444021</v>
      </c>
      <c r="D401" t="s">
        <v>2397</v>
      </c>
      <c r="E401" t="str">
        <f t="shared" si="6"/>
        <v>Bogense Markjorder19bø</v>
      </c>
      <c r="F401">
        <v>2.25</v>
      </c>
      <c r="G401" t="s">
        <v>3212</v>
      </c>
      <c r="H401" t="s">
        <v>3212</v>
      </c>
      <c r="I401" t="s">
        <v>3212</v>
      </c>
      <c r="M401">
        <v>2769.5813008319178</v>
      </c>
      <c r="N401">
        <v>786.33386152043965</v>
      </c>
      <c r="O401">
        <v>3555.9151623523576</v>
      </c>
      <c r="P401">
        <v>39316.693076021984</v>
      </c>
      <c r="Q401">
        <v>0.433</v>
      </c>
      <c r="R401" t="s">
        <v>3228</v>
      </c>
      <c r="T401">
        <v>911.72540149517999</v>
      </c>
      <c r="U401">
        <v>100</v>
      </c>
      <c r="V401">
        <v>1.7860289812087999</v>
      </c>
      <c r="W401">
        <v>2.1582059860228999</v>
      </c>
      <c r="X401">
        <v>1.9503802140261</v>
      </c>
      <c r="Y401">
        <v>911.72540149517999</v>
      </c>
      <c r="AB401" t="e">
        <v>#N/A</v>
      </c>
      <c r="AC401" t="e">
        <v>#N/A</v>
      </c>
    </row>
    <row r="402" spans="1:29">
      <c r="A402" t="s">
        <v>2382</v>
      </c>
      <c r="B402" t="s">
        <v>8</v>
      </c>
      <c r="C402">
        <v>5444014</v>
      </c>
      <c r="D402" t="s">
        <v>2383</v>
      </c>
      <c r="E402" t="str">
        <f t="shared" si="6"/>
        <v>Bogense Markjorder19bt</v>
      </c>
      <c r="F402">
        <v>2.25</v>
      </c>
      <c r="G402" t="s">
        <v>3212</v>
      </c>
      <c r="H402" t="s">
        <v>3212</v>
      </c>
      <c r="I402" t="s">
        <v>3212</v>
      </c>
      <c r="M402">
        <v>2769.5813008319178</v>
      </c>
      <c r="N402">
        <v>786.33386152043965</v>
      </c>
      <c r="O402">
        <v>3555.9151623523576</v>
      </c>
      <c r="P402">
        <v>39316.693076021984</v>
      </c>
      <c r="Q402">
        <v>0.55500000000000005</v>
      </c>
      <c r="R402" t="s">
        <v>3228</v>
      </c>
      <c r="T402">
        <v>877.41386048831998</v>
      </c>
      <c r="U402">
        <v>100</v>
      </c>
      <c r="V402">
        <v>1.6906718015671001</v>
      </c>
      <c r="W402">
        <v>2.1816511154175</v>
      </c>
      <c r="X402">
        <v>1.9223754734828999</v>
      </c>
      <c r="Y402">
        <v>877.41386048831998</v>
      </c>
      <c r="AB402" t="e">
        <v>#N/A</v>
      </c>
      <c r="AC402" t="e">
        <v>#N/A</v>
      </c>
    </row>
    <row r="403" spans="1:29">
      <c r="A403" t="s">
        <v>2394</v>
      </c>
      <c r="B403" t="s">
        <v>8</v>
      </c>
      <c r="C403">
        <v>5444020</v>
      </c>
      <c r="D403" t="s">
        <v>2395</v>
      </c>
      <c r="E403" t="str">
        <f t="shared" si="6"/>
        <v>Bogense Markjorder19bæ</v>
      </c>
      <c r="F403">
        <v>2.25</v>
      </c>
      <c r="G403" t="s">
        <v>3212</v>
      </c>
      <c r="H403" t="s">
        <v>3212</v>
      </c>
      <c r="I403" t="s">
        <v>3212</v>
      </c>
      <c r="M403">
        <v>2769.5813008319178</v>
      </c>
      <c r="N403">
        <v>786.33386152043965</v>
      </c>
      <c r="O403">
        <v>3555.9151623523576</v>
      </c>
      <c r="P403">
        <v>39316.693076021984</v>
      </c>
      <c r="Q403">
        <v>0.38900000000000001</v>
      </c>
      <c r="R403" t="s">
        <v>3228</v>
      </c>
      <c r="T403">
        <v>911.64012001680999</v>
      </c>
      <c r="U403">
        <v>100</v>
      </c>
      <c r="V403">
        <v>1.8892713785172</v>
      </c>
      <c r="W403">
        <v>2.2175018787384002</v>
      </c>
      <c r="X403">
        <v>2.0375364142566998</v>
      </c>
      <c r="Y403">
        <v>911.64012001680999</v>
      </c>
      <c r="AB403" t="e">
        <v>#N/A</v>
      </c>
      <c r="AC403" t="e">
        <v>#N/A</v>
      </c>
    </row>
    <row r="404" spans="1:29">
      <c r="A404" t="s">
        <v>2384</v>
      </c>
      <c r="B404" t="s">
        <v>8</v>
      </c>
      <c r="C404">
        <v>5444015</v>
      </c>
      <c r="D404" t="s">
        <v>2385</v>
      </c>
      <c r="E404" t="str">
        <f t="shared" si="6"/>
        <v>Bogense Markjorder19bu</v>
      </c>
      <c r="F404">
        <v>2.25</v>
      </c>
      <c r="G404" t="s">
        <v>3212</v>
      </c>
      <c r="H404" t="s">
        <v>3212</v>
      </c>
      <c r="I404" t="s">
        <v>3212</v>
      </c>
      <c r="M404">
        <v>2769.5813008319178</v>
      </c>
      <c r="N404">
        <v>786.33386152043965</v>
      </c>
      <c r="O404">
        <v>3555.9151623523576</v>
      </c>
      <c r="P404">
        <v>39316.693076021984</v>
      </c>
      <c r="Q404">
        <v>0.45800000000000002</v>
      </c>
      <c r="R404" t="s">
        <v>3228</v>
      </c>
      <c r="T404">
        <v>815.12571550591997</v>
      </c>
      <c r="U404">
        <v>100</v>
      </c>
      <c r="V404">
        <v>1.7723615169525</v>
      </c>
      <c r="W404">
        <v>2.2027831077575999</v>
      </c>
      <c r="X404">
        <v>1.9682033843680999</v>
      </c>
      <c r="Y404">
        <v>815.12571550591997</v>
      </c>
      <c r="AB404" t="e">
        <v>#N/A</v>
      </c>
      <c r="AC404" t="e">
        <v>#N/A</v>
      </c>
    </row>
    <row r="405" spans="1:29">
      <c r="A405" t="s">
        <v>2392</v>
      </c>
      <c r="B405" t="s">
        <v>8</v>
      </c>
      <c r="C405">
        <v>5444019</v>
      </c>
      <c r="D405" t="s">
        <v>2393</v>
      </c>
      <c r="E405" t="str">
        <f t="shared" si="6"/>
        <v>Bogense Markjorder19bz</v>
      </c>
      <c r="F405">
        <v>2.25</v>
      </c>
      <c r="G405" t="s">
        <v>3212</v>
      </c>
      <c r="H405" t="s">
        <v>3212</v>
      </c>
      <c r="I405" t="s">
        <v>3212</v>
      </c>
      <c r="M405">
        <v>2769.5813008319178</v>
      </c>
      <c r="N405">
        <v>786.33386152043965</v>
      </c>
      <c r="O405">
        <v>3555.9151623523576</v>
      </c>
      <c r="P405">
        <v>39316.693076021984</v>
      </c>
      <c r="Q405">
        <v>0.45200000000000001</v>
      </c>
      <c r="R405" t="s">
        <v>3228</v>
      </c>
      <c r="T405">
        <v>913.14594299597002</v>
      </c>
      <c r="U405">
        <v>100</v>
      </c>
      <c r="V405">
        <v>1.8936870098114</v>
      </c>
      <c r="W405">
        <v>2.1591522693634002</v>
      </c>
      <c r="X405">
        <v>2.0042400549959001</v>
      </c>
      <c r="Y405">
        <v>913.14594299597002</v>
      </c>
      <c r="AB405" t="e">
        <v>#N/A</v>
      </c>
      <c r="AC405" t="e">
        <v>#N/A</v>
      </c>
    </row>
    <row r="406" spans="1:29">
      <c r="A406" t="s">
        <v>2386</v>
      </c>
      <c r="B406" t="s">
        <v>8</v>
      </c>
      <c r="C406">
        <v>5444016</v>
      </c>
      <c r="D406" t="s">
        <v>2387</v>
      </c>
      <c r="E406" t="str">
        <f t="shared" si="6"/>
        <v>Bogense Markjorder19bv</v>
      </c>
      <c r="F406">
        <v>2.25</v>
      </c>
      <c r="G406" t="s">
        <v>3212</v>
      </c>
      <c r="H406" t="s">
        <v>3212</v>
      </c>
      <c r="I406" t="s">
        <v>3212</v>
      </c>
      <c r="M406">
        <v>2769.5813008319178</v>
      </c>
      <c r="N406">
        <v>786.33386152043965</v>
      </c>
      <c r="O406">
        <v>3555.9151623523576</v>
      </c>
      <c r="P406">
        <v>39316.693076021984</v>
      </c>
      <c r="Q406">
        <v>0.45800000000000002</v>
      </c>
      <c r="R406" t="s">
        <v>3228</v>
      </c>
      <c r="T406">
        <v>812.16249349570001</v>
      </c>
      <c r="U406">
        <v>100</v>
      </c>
      <c r="V406">
        <v>1.7542783021927</v>
      </c>
      <c r="W406">
        <v>2.10111784935</v>
      </c>
      <c r="X406">
        <v>1.9014704129333</v>
      </c>
      <c r="Y406">
        <v>812.16249349570001</v>
      </c>
      <c r="AB406" t="e">
        <v>#N/A</v>
      </c>
      <c r="AC406" t="e">
        <v>#N/A</v>
      </c>
    </row>
    <row r="407" spans="1:29">
      <c r="A407" t="s">
        <v>2390</v>
      </c>
      <c r="B407" t="s">
        <v>8</v>
      </c>
      <c r="C407">
        <v>5444018</v>
      </c>
      <c r="D407" t="s">
        <v>2391</v>
      </c>
      <c r="E407" t="str">
        <f t="shared" si="6"/>
        <v>Bogense Markjorder19by</v>
      </c>
      <c r="F407">
        <v>2.25</v>
      </c>
      <c r="G407" t="s">
        <v>3212</v>
      </c>
      <c r="H407" t="s">
        <v>3212</v>
      </c>
      <c r="I407" t="s">
        <v>3212</v>
      </c>
      <c r="M407">
        <v>2769.5813008319178</v>
      </c>
      <c r="N407">
        <v>786.33386152043965</v>
      </c>
      <c r="O407">
        <v>3555.9151623523576</v>
      </c>
      <c r="P407">
        <v>39316.693076021984</v>
      </c>
      <c r="Q407">
        <v>0.52300000000000002</v>
      </c>
      <c r="R407" t="s">
        <v>3228</v>
      </c>
      <c r="T407">
        <v>835.05785450501003</v>
      </c>
      <c r="U407">
        <v>100</v>
      </c>
      <c r="V407">
        <v>1.8165180683136</v>
      </c>
      <c r="W407">
        <v>1.9844182729721001</v>
      </c>
      <c r="X407">
        <v>1.8995681133697</v>
      </c>
      <c r="Y407">
        <v>835.05785450501003</v>
      </c>
      <c r="AB407" t="e">
        <v>#N/A</v>
      </c>
      <c r="AC407" t="e">
        <v>#N/A</v>
      </c>
    </row>
    <row r="408" spans="1:29">
      <c r="A408" t="s">
        <v>541</v>
      </c>
      <c r="B408" t="s">
        <v>8</v>
      </c>
      <c r="C408">
        <v>5444438</v>
      </c>
      <c r="D408" t="s">
        <v>540</v>
      </c>
      <c r="E408" t="str">
        <f t="shared" si="6"/>
        <v>Bogense Markjorder39cf</v>
      </c>
      <c r="F408">
        <v>1.25</v>
      </c>
      <c r="G408" t="s">
        <v>3212</v>
      </c>
      <c r="H408" t="s">
        <v>3212</v>
      </c>
      <c r="M408">
        <v>1538.6562782399542</v>
      </c>
      <c r="N408">
        <v>436.85214528913315</v>
      </c>
      <c r="O408">
        <v>1975.5084235290874</v>
      </c>
      <c r="P408">
        <v>21842.607264456656</v>
      </c>
      <c r="T408">
        <v>129.17052699847</v>
      </c>
      <c r="U408">
        <v>100</v>
      </c>
      <c r="V408">
        <v>1.3199666738510001</v>
      </c>
      <c r="W408">
        <v>1.5550479888916</v>
      </c>
      <c r="X408">
        <v>1.4203002731005001</v>
      </c>
      <c r="Y408">
        <v>129.17052699604</v>
      </c>
      <c r="AB408" t="e">
        <v>#N/A</v>
      </c>
      <c r="AC408" t="e">
        <v>#N/A</v>
      </c>
    </row>
    <row r="409" spans="1:29">
      <c r="A409" t="s">
        <v>539</v>
      </c>
      <c r="B409" t="s">
        <v>8</v>
      </c>
      <c r="C409">
        <v>5444383</v>
      </c>
      <c r="D409" t="s">
        <v>540</v>
      </c>
      <c r="E409" t="str">
        <f t="shared" si="6"/>
        <v>Bogense Markjorder39ac</v>
      </c>
      <c r="F409">
        <v>2.25</v>
      </c>
      <c r="G409" t="s">
        <v>3212</v>
      </c>
      <c r="H409" t="s">
        <v>3212</v>
      </c>
      <c r="I409" t="s">
        <v>3212</v>
      </c>
      <c r="M409">
        <v>2769.5813008319178</v>
      </c>
      <c r="N409">
        <v>786.33386152043965</v>
      </c>
      <c r="O409">
        <v>3555.9151623523576</v>
      </c>
      <c r="P409">
        <v>39316.693076021984</v>
      </c>
      <c r="Q409">
        <v>1.1319999999999999</v>
      </c>
      <c r="R409" t="s">
        <v>3228</v>
      </c>
      <c r="T409">
        <v>624.74884349880995</v>
      </c>
      <c r="U409">
        <v>100</v>
      </c>
      <c r="V409">
        <v>1.2111521959305001</v>
      </c>
      <c r="W409">
        <v>1.4896541833878001</v>
      </c>
      <c r="X409">
        <v>1.3088168979315</v>
      </c>
      <c r="Y409">
        <v>624.74884349880995</v>
      </c>
      <c r="AB409" t="e">
        <v>#N/A</v>
      </c>
      <c r="AC409" t="e">
        <v>#N/A</v>
      </c>
    </row>
    <row r="410" spans="1:29">
      <c r="A410" t="s">
        <v>556</v>
      </c>
      <c r="B410" t="s">
        <v>8</v>
      </c>
      <c r="C410">
        <v>5444433</v>
      </c>
      <c r="D410" t="s">
        <v>557</v>
      </c>
      <c r="E410" t="str">
        <f t="shared" si="6"/>
        <v>Bogense Markjorder39ca</v>
      </c>
      <c r="F410">
        <v>2.25</v>
      </c>
      <c r="G410" t="s">
        <v>3212</v>
      </c>
      <c r="H410" t="s">
        <v>3212</v>
      </c>
      <c r="I410" t="s">
        <v>3212</v>
      </c>
      <c r="M410">
        <v>2769.5813008319178</v>
      </c>
      <c r="N410">
        <v>786.33386152043965</v>
      </c>
      <c r="O410">
        <v>3555.9151623523576</v>
      </c>
      <c r="P410">
        <v>39316.693076021984</v>
      </c>
      <c r="Q410">
        <v>1.1319999999999999</v>
      </c>
      <c r="R410" t="s">
        <v>3228</v>
      </c>
      <c r="T410">
        <v>342.33122800365999</v>
      </c>
      <c r="U410">
        <v>100</v>
      </c>
      <c r="V410">
        <v>1.3314263820648</v>
      </c>
      <c r="W410">
        <v>1.7397696971893</v>
      </c>
      <c r="X410">
        <v>1.5384937070183999</v>
      </c>
      <c r="Y410">
        <v>342.33122800365999</v>
      </c>
      <c r="AB410" t="e">
        <v>#N/A</v>
      </c>
      <c r="AC410" t="e">
        <v>#N/A</v>
      </c>
    </row>
    <row r="411" spans="1:29">
      <c r="A411" t="s">
        <v>558</v>
      </c>
      <c r="B411" t="s">
        <v>8</v>
      </c>
      <c r="C411">
        <v>5444384</v>
      </c>
      <c r="D411" t="s">
        <v>559</v>
      </c>
      <c r="E411" t="str">
        <f t="shared" si="6"/>
        <v>Bogense Markjorder39ad</v>
      </c>
      <c r="F411">
        <v>2.25</v>
      </c>
      <c r="G411" t="s">
        <v>3212</v>
      </c>
      <c r="H411" t="s">
        <v>3212</v>
      </c>
      <c r="I411" t="s">
        <v>3212</v>
      </c>
      <c r="M411">
        <v>2769.5813008319178</v>
      </c>
      <c r="N411">
        <v>786.33386152043965</v>
      </c>
      <c r="O411">
        <v>3555.9151623523576</v>
      </c>
      <c r="P411">
        <v>39316.693076021984</v>
      </c>
      <c r="Q411">
        <v>1.123</v>
      </c>
      <c r="R411" t="s">
        <v>3228</v>
      </c>
      <c r="T411">
        <v>765.77741301572996</v>
      </c>
      <c r="U411">
        <v>100</v>
      </c>
      <c r="V411">
        <v>1.3544509410858001</v>
      </c>
      <c r="W411">
        <v>1.7436597347260001</v>
      </c>
      <c r="X411">
        <v>1.5158859822193</v>
      </c>
      <c r="Y411">
        <v>765.77741301572996</v>
      </c>
      <c r="AB411" t="e">
        <v>#N/A</v>
      </c>
      <c r="AC411" t="e">
        <v>#N/A</v>
      </c>
    </row>
    <row r="412" spans="1:29">
      <c r="A412" t="s">
        <v>542</v>
      </c>
      <c r="B412" t="s">
        <v>8</v>
      </c>
      <c r="C412">
        <v>5444388</v>
      </c>
      <c r="D412" t="s">
        <v>543</v>
      </c>
      <c r="E412" t="str">
        <f t="shared" si="6"/>
        <v>Bogense Markjorder39ah</v>
      </c>
      <c r="F412">
        <v>2.5499999999999998</v>
      </c>
      <c r="G412" t="s">
        <v>3212</v>
      </c>
      <c r="H412" t="s">
        <v>3212</v>
      </c>
      <c r="I412" t="s">
        <v>3212</v>
      </c>
      <c r="J412" t="s">
        <v>3212</v>
      </c>
      <c r="M412">
        <v>3138.8588076095066</v>
      </c>
      <c r="N412">
        <v>891.17837638983156</v>
      </c>
      <c r="O412">
        <v>4030.0371839993381</v>
      </c>
      <c r="P412">
        <v>44558.918819491577</v>
      </c>
      <c r="Q412">
        <v>0.99</v>
      </c>
      <c r="R412">
        <v>0.98099999999999998</v>
      </c>
      <c r="T412">
        <v>1086.5071685032999</v>
      </c>
      <c r="U412">
        <v>100</v>
      </c>
      <c r="V412">
        <v>1.3241721391678001</v>
      </c>
      <c r="W412">
        <v>1.8257699012755999</v>
      </c>
      <c r="X412">
        <v>1.4907761571535001</v>
      </c>
      <c r="Y412">
        <v>1086.5071685032999</v>
      </c>
      <c r="AB412" t="e">
        <v>#N/A</v>
      </c>
      <c r="AC412" t="e">
        <v>#N/A</v>
      </c>
    </row>
    <row r="413" spans="1:29">
      <c r="A413" t="s">
        <v>544</v>
      </c>
      <c r="B413" t="s">
        <v>8</v>
      </c>
      <c r="C413">
        <v>5444437</v>
      </c>
      <c r="D413" t="s">
        <v>545</v>
      </c>
      <c r="E413" t="str">
        <f t="shared" si="6"/>
        <v>Bogense Markjorder39ce</v>
      </c>
      <c r="F413">
        <v>2.25</v>
      </c>
      <c r="G413" t="s">
        <v>3212</v>
      </c>
      <c r="H413" t="s">
        <v>3212</v>
      </c>
      <c r="I413" t="s">
        <v>3212</v>
      </c>
      <c r="M413">
        <v>2769.5813008319178</v>
      </c>
      <c r="N413">
        <v>786.33386152043965</v>
      </c>
      <c r="O413">
        <v>3555.9151623523576</v>
      </c>
      <c r="P413">
        <v>39316.693076021984</v>
      </c>
      <c r="Q413">
        <v>1.131</v>
      </c>
      <c r="R413" t="s">
        <v>3228</v>
      </c>
      <c r="T413">
        <v>475.25762499586</v>
      </c>
      <c r="U413">
        <v>100</v>
      </c>
      <c r="V413">
        <v>1.3274312019348</v>
      </c>
      <c r="W413">
        <v>1.6960337162018</v>
      </c>
      <c r="X413">
        <v>1.4849070823745001</v>
      </c>
      <c r="Y413">
        <v>475.25762499586</v>
      </c>
      <c r="AB413" t="e">
        <v>#N/A</v>
      </c>
      <c r="AC413" t="e">
        <v>#N/A</v>
      </c>
    </row>
    <row r="414" spans="1:29">
      <c r="A414" t="s">
        <v>546</v>
      </c>
      <c r="B414" t="s">
        <v>8</v>
      </c>
      <c r="C414">
        <v>5444389</v>
      </c>
      <c r="D414" t="s">
        <v>547</v>
      </c>
      <c r="E414" t="str">
        <f t="shared" si="6"/>
        <v>Bogense Markjorder39ai</v>
      </c>
      <c r="F414">
        <v>2.5499999999999998</v>
      </c>
      <c r="G414" t="s">
        <v>3212</v>
      </c>
      <c r="H414" t="s">
        <v>3212</v>
      </c>
      <c r="I414" t="s">
        <v>3212</v>
      </c>
      <c r="J414" t="s">
        <v>3212</v>
      </c>
      <c r="M414">
        <v>3138.8588076095066</v>
      </c>
      <c r="N414">
        <v>891.17837638983156</v>
      </c>
      <c r="O414">
        <v>4030.0371839993381</v>
      </c>
      <c r="P414">
        <v>44558.918819491577</v>
      </c>
      <c r="Q414">
        <v>1.226</v>
      </c>
      <c r="R414">
        <v>0.35699999999999998</v>
      </c>
      <c r="T414">
        <v>840.60300949917996</v>
      </c>
      <c r="U414">
        <v>100</v>
      </c>
      <c r="V414">
        <v>1.3682235479355001</v>
      </c>
      <c r="W414">
        <v>2.1247730255127002</v>
      </c>
      <c r="X414">
        <v>1.7453919466086001</v>
      </c>
      <c r="Y414">
        <v>840.60300949917996</v>
      </c>
      <c r="AB414" t="e">
        <v>#N/A</v>
      </c>
      <c r="AC414" t="e">
        <v>#N/A</v>
      </c>
    </row>
    <row r="415" spans="1:29">
      <c r="A415" t="s">
        <v>548</v>
      </c>
      <c r="B415" t="s">
        <v>8</v>
      </c>
      <c r="C415">
        <v>5444436</v>
      </c>
      <c r="D415" t="s">
        <v>549</v>
      </c>
      <c r="E415" t="str">
        <f t="shared" si="6"/>
        <v>Bogense Markjorder39cd</v>
      </c>
      <c r="F415">
        <v>2.25</v>
      </c>
      <c r="G415" t="s">
        <v>3212</v>
      </c>
      <c r="H415" t="s">
        <v>3212</v>
      </c>
      <c r="I415" t="s">
        <v>3212</v>
      </c>
      <c r="M415">
        <v>2769.5813008319178</v>
      </c>
      <c r="N415">
        <v>786.33386152043965</v>
      </c>
      <c r="O415">
        <v>3555.9151623523576</v>
      </c>
      <c r="P415">
        <v>39316.693076021984</v>
      </c>
      <c r="Q415">
        <v>1.1399999999999999</v>
      </c>
      <c r="R415" t="s">
        <v>3228</v>
      </c>
      <c r="T415">
        <v>332.55135800275002</v>
      </c>
      <c r="U415">
        <v>100</v>
      </c>
      <c r="V415">
        <v>1.3218591213226001</v>
      </c>
      <c r="W415">
        <v>1.7124346494675</v>
      </c>
      <c r="X415">
        <v>1.5280999873592001</v>
      </c>
      <c r="Y415">
        <v>332.55135800275002</v>
      </c>
      <c r="AB415" t="e">
        <v>#N/A</v>
      </c>
      <c r="AC415" t="e">
        <v>#N/A</v>
      </c>
    </row>
    <row r="416" spans="1:29">
      <c r="A416" t="s">
        <v>550</v>
      </c>
      <c r="B416" t="s">
        <v>8</v>
      </c>
      <c r="C416">
        <v>5444390</v>
      </c>
      <c r="D416" t="s">
        <v>551</v>
      </c>
      <c r="E416" t="str">
        <f t="shared" si="6"/>
        <v>Bogense Markjorder39ak</v>
      </c>
      <c r="F416">
        <v>2.25</v>
      </c>
      <c r="G416" t="s">
        <v>3212</v>
      </c>
      <c r="H416" t="s">
        <v>3212</v>
      </c>
      <c r="I416" t="s">
        <v>3212</v>
      </c>
      <c r="M416">
        <v>2769.5813008319178</v>
      </c>
      <c r="N416">
        <v>786.33386152043965</v>
      </c>
      <c r="O416">
        <v>3555.9151623523576</v>
      </c>
      <c r="P416">
        <v>39316.693076021984</v>
      </c>
      <c r="Q416">
        <v>1.0029999999999999</v>
      </c>
      <c r="R416" t="s">
        <v>3228</v>
      </c>
      <c r="T416">
        <v>603.89596549985004</v>
      </c>
      <c r="U416">
        <v>100</v>
      </c>
      <c r="V416">
        <v>1.3805242776871001</v>
      </c>
      <c r="W416">
        <v>1.8950537443161</v>
      </c>
      <c r="X416">
        <v>1.5746446291169001</v>
      </c>
      <c r="Y416">
        <v>603.89596549985004</v>
      </c>
      <c r="AB416" t="e">
        <v>#N/A</v>
      </c>
      <c r="AC416" t="e">
        <v>#N/A</v>
      </c>
    </row>
    <row r="417" spans="1:29">
      <c r="A417" t="s">
        <v>552</v>
      </c>
      <c r="B417" t="s">
        <v>8</v>
      </c>
      <c r="C417">
        <v>5444435</v>
      </c>
      <c r="D417" t="s">
        <v>553</v>
      </c>
      <c r="E417" t="str">
        <f t="shared" si="6"/>
        <v>Bogense Markjorder39cc</v>
      </c>
      <c r="F417">
        <v>2.25</v>
      </c>
      <c r="G417" t="s">
        <v>3212</v>
      </c>
      <c r="H417" t="s">
        <v>3212</v>
      </c>
      <c r="I417" t="s">
        <v>3212</v>
      </c>
      <c r="M417">
        <v>2769.5813008319178</v>
      </c>
      <c r="N417">
        <v>786.33386152043965</v>
      </c>
      <c r="O417">
        <v>3555.9151623523576</v>
      </c>
      <c r="P417">
        <v>39316.693076021984</v>
      </c>
      <c r="Q417">
        <v>1.111</v>
      </c>
      <c r="R417" t="s">
        <v>3228</v>
      </c>
      <c r="T417">
        <v>335.81174700230002</v>
      </c>
      <c r="U417">
        <v>100</v>
      </c>
      <c r="V417">
        <v>1.3202821016312001</v>
      </c>
      <c r="W417">
        <v>1.7058111429214</v>
      </c>
      <c r="X417">
        <v>1.5301319484053</v>
      </c>
      <c r="Y417">
        <v>335.81174700230002</v>
      </c>
      <c r="AB417" t="e">
        <v>#N/A</v>
      </c>
      <c r="AC417" t="e">
        <v>#N/A</v>
      </c>
    </row>
    <row r="418" spans="1:29">
      <c r="A418" t="s">
        <v>554</v>
      </c>
      <c r="B418" t="s">
        <v>8</v>
      </c>
      <c r="C418">
        <v>5444434</v>
      </c>
      <c r="D418" t="s">
        <v>555</v>
      </c>
      <c r="E418" t="str">
        <f t="shared" si="6"/>
        <v>Bogense Markjorder39cb</v>
      </c>
      <c r="F418">
        <v>2.25</v>
      </c>
      <c r="G418" t="s">
        <v>3212</v>
      </c>
      <c r="H418" t="s">
        <v>3212</v>
      </c>
      <c r="I418" t="s">
        <v>3212</v>
      </c>
      <c r="M418">
        <v>2769.5813008319178</v>
      </c>
      <c r="N418">
        <v>786.33386152043965</v>
      </c>
      <c r="O418">
        <v>3555.9151623523576</v>
      </c>
      <c r="P418">
        <v>39316.693076021984</v>
      </c>
      <c r="Q418">
        <v>1.0900000000000001</v>
      </c>
      <c r="R418" t="s">
        <v>3228</v>
      </c>
      <c r="T418">
        <v>339.03999949960001</v>
      </c>
      <c r="U418">
        <v>100</v>
      </c>
      <c r="V418">
        <v>1.3242771625519001</v>
      </c>
      <c r="W418">
        <v>1.7131706476212001</v>
      </c>
      <c r="X418">
        <v>1.5388398574746001</v>
      </c>
      <c r="Y418">
        <v>339.03999949960001</v>
      </c>
      <c r="AB418" t="e">
        <v>#N/A</v>
      </c>
      <c r="AC418" t="e">
        <v>#N/A</v>
      </c>
    </row>
    <row r="419" spans="1:29">
      <c r="A419" t="s">
        <v>560</v>
      </c>
      <c r="B419" t="s">
        <v>8</v>
      </c>
      <c r="C419">
        <v>5444394</v>
      </c>
      <c r="D419" t="s">
        <v>561</v>
      </c>
      <c r="E419" t="str">
        <f t="shared" si="6"/>
        <v>Bogense Markjorder39ao</v>
      </c>
      <c r="F419">
        <v>2.25</v>
      </c>
      <c r="G419" t="s">
        <v>3212</v>
      </c>
      <c r="H419" t="s">
        <v>3212</v>
      </c>
      <c r="I419" t="s">
        <v>3212</v>
      </c>
      <c r="M419">
        <v>2769.5813008319178</v>
      </c>
      <c r="N419">
        <v>786.33386152043965</v>
      </c>
      <c r="O419">
        <v>3555.9151623523576</v>
      </c>
      <c r="P419">
        <v>39316.693076021984</v>
      </c>
      <c r="Q419">
        <v>0.98899999999999999</v>
      </c>
      <c r="R419" t="s">
        <v>3228</v>
      </c>
      <c r="T419">
        <v>957.37479100867995</v>
      </c>
      <c r="U419">
        <v>100</v>
      </c>
      <c r="V419">
        <v>1.2478442192078001</v>
      </c>
      <c r="W419">
        <v>1.8936870098114</v>
      </c>
      <c r="X419">
        <v>1.5121713354918001</v>
      </c>
      <c r="Y419">
        <v>957.37479100867995</v>
      </c>
      <c r="AB419" t="e">
        <v>#N/A</v>
      </c>
      <c r="AC419" t="e">
        <v>#N/A</v>
      </c>
    </row>
    <row r="420" spans="1:29">
      <c r="A420" t="s">
        <v>562</v>
      </c>
      <c r="B420" t="s">
        <v>8</v>
      </c>
      <c r="C420">
        <v>5444391</v>
      </c>
      <c r="D420" t="s">
        <v>563</v>
      </c>
      <c r="E420" t="str">
        <f t="shared" si="6"/>
        <v>Bogense Markjorder39al</v>
      </c>
      <c r="F420">
        <v>2.25</v>
      </c>
      <c r="G420" t="s">
        <v>3212</v>
      </c>
      <c r="H420" t="s">
        <v>3212</v>
      </c>
      <c r="I420" t="s">
        <v>3212</v>
      </c>
      <c r="M420">
        <v>2769.5813008319178</v>
      </c>
      <c r="N420">
        <v>786.33386152043965</v>
      </c>
      <c r="O420">
        <v>3555.9151623523576</v>
      </c>
      <c r="P420">
        <v>39316.693076021984</v>
      </c>
      <c r="Q420">
        <v>1.08</v>
      </c>
      <c r="R420" t="s">
        <v>3228</v>
      </c>
      <c r="T420">
        <v>735.95773650045999</v>
      </c>
      <c r="U420">
        <v>100</v>
      </c>
      <c r="V420">
        <v>1.3830475807189999</v>
      </c>
      <c r="W420">
        <v>1.7053906917571999</v>
      </c>
      <c r="X420">
        <v>1.4875882902452999</v>
      </c>
      <c r="Y420">
        <v>735.95773650045999</v>
      </c>
      <c r="AB420" t="e">
        <v>#N/A</v>
      </c>
      <c r="AC420" t="e">
        <v>#N/A</v>
      </c>
    </row>
    <row r="421" spans="1:29">
      <c r="A421" t="s">
        <v>564</v>
      </c>
      <c r="B421" t="s">
        <v>8</v>
      </c>
      <c r="C421">
        <v>5444396</v>
      </c>
      <c r="D421" t="s">
        <v>565</v>
      </c>
      <c r="E421" t="str">
        <f t="shared" si="6"/>
        <v>Bogense Markjorder39aq</v>
      </c>
      <c r="F421">
        <v>2.25</v>
      </c>
      <c r="G421" t="s">
        <v>3212</v>
      </c>
      <c r="H421" t="s">
        <v>3212</v>
      </c>
      <c r="I421" t="s">
        <v>3212</v>
      </c>
      <c r="M421">
        <v>2769.5813008319178</v>
      </c>
      <c r="N421">
        <v>786.33386152043965</v>
      </c>
      <c r="O421">
        <v>3555.9151623523576</v>
      </c>
      <c r="P421">
        <v>39316.693076021984</v>
      </c>
      <c r="Q421">
        <v>0.78900000000000003</v>
      </c>
      <c r="R421" t="s">
        <v>3228</v>
      </c>
      <c r="T421">
        <v>822.59561000375004</v>
      </c>
      <c r="U421">
        <v>100</v>
      </c>
      <c r="V421">
        <v>1.7468137741089</v>
      </c>
      <c r="W421">
        <v>1.9478313922882</v>
      </c>
      <c r="X421">
        <v>1.8698785803807001</v>
      </c>
      <c r="Y421">
        <v>822.59561000375004</v>
      </c>
      <c r="AB421" t="e">
        <v>#N/A</v>
      </c>
      <c r="AC421" t="e">
        <v>#N/A</v>
      </c>
    </row>
    <row r="422" spans="1:29">
      <c r="A422" t="s">
        <v>566</v>
      </c>
      <c r="B422" t="s">
        <v>8</v>
      </c>
      <c r="C422">
        <v>5444392</v>
      </c>
      <c r="D422" t="s">
        <v>567</v>
      </c>
      <c r="E422" t="str">
        <f t="shared" si="6"/>
        <v>Bogense Markjorder39am</v>
      </c>
      <c r="F422">
        <v>2.25</v>
      </c>
      <c r="G422" t="s">
        <v>3212</v>
      </c>
      <c r="H422" t="s">
        <v>3212</v>
      </c>
      <c r="I422" t="s">
        <v>3212</v>
      </c>
      <c r="M422">
        <v>2769.5813008319178</v>
      </c>
      <c r="N422">
        <v>786.33386152043965</v>
      </c>
      <c r="O422">
        <v>3555.9151623523576</v>
      </c>
      <c r="P422">
        <v>39316.693076021984</v>
      </c>
      <c r="Q422">
        <v>0.80700000000000005</v>
      </c>
      <c r="R422" t="s">
        <v>3228</v>
      </c>
      <c r="T422">
        <v>736.09077200215995</v>
      </c>
      <c r="U422">
        <v>100</v>
      </c>
      <c r="V422">
        <v>1.5849062204361</v>
      </c>
      <c r="W422">
        <v>2.0911300182343</v>
      </c>
      <c r="X422">
        <v>1.8192061819812999</v>
      </c>
      <c r="Y422">
        <v>736.09077200215995</v>
      </c>
      <c r="AB422" t="e">
        <v>#N/A</v>
      </c>
      <c r="AC422" t="e">
        <v>#N/A</v>
      </c>
    </row>
    <row r="423" spans="1:29">
      <c r="A423" t="s">
        <v>568</v>
      </c>
      <c r="B423" t="s">
        <v>8</v>
      </c>
      <c r="C423">
        <v>5444177</v>
      </c>
      <c r="D423" t="s">
        <v>569</v>
      </c>
      <c r="E423" t="str">
        <f t="shared" si="6"/>
        <v>Bogense Markjorder28f</v>
      </c>
      <c r="F423">
        <v>2.5499999999999998</v>
      </c>
      <c r="G423" t="s">
        <v>3212</v>
      </c>
      <c r="H423" t="s">
        <v>3212</v>
      </c>
      <c r="I423" t="s">
        <v>3212</v>
      </c>
      <c r="J423" t="s">
        <v>3212</v>
      </c>
      <c r="M423">
        <v>3138.8588076095066</v>
      </c>
      <c r="N423">
        <v>891.17837638983156</v>
      </c>
      <c r="O423">
        <v>4030.0371839993381</v>
      </c>
      <c r="P423">
        <v>44558.918819491577</v>
      </c>
      <c r="Q423">
        <v>0.85299999999999998</v>
      </c>
      <c r="R423">
        <v>0.41199999999999998</v>
      </c>
      <c r="T423">
        <v>1106.4602920177999</v>
      </c>
      <c r="U423">
        <v>100</v>
      </c>
      <c r="V423">
        <v>1.6069844961166</v>
      </c>
      <c r="W423">
        <v>1.9925136566162001</v>
      </c>
      <c r="X423">
        <v>1.7175639916823999</v>
      </c>
      <c r="Y423">
        <v>1106.4602920177999</v>
      </c>
      <c r="AB423" t="e">
        <v>#N/A</v>
      </c>
      <c r="AC423" t="e">
        <v>#N/A</v>
      </c>
    </row>
    <row r="424" spans="1:29">
      <c r="A424" t="s">
        <v>570</v>
      </c>
      <c r="B424" t="s">
        <v>8</v>
      </c>
      <c r="C424">
        <v>5444393</v>
      </c>
      <c r="D424" t="s">
        <v>571</v>
      </c>
      <c r="E424" t="str">
        <f t="shared" si="6"/>
        <v>Bogense Markjorder39an</v>
      </c>
      <c r="F424">
        <v>2.5499999999999998</v>
      </c>
      <c r="G424" t="s">
        <v>3212</v>
      </c>
      <c r="H424" t="s">
        <v>3212</v>
      </c>
      <c r="I424" t="s">
        <v>3212</v>
      </c>
      <c r="J424" t="s">
        <v>3212</v>
      </c>
      <c r="M424">
        <v>3138.8588076095066</v>
      </c>
      <c r="N424">
        <v>891.17837638983156</v>
      </c>
      <c r="O424">
        <v>4030.0371839993381</v>
      </c>
      <c r="P424">
        <v>44558.918819491577</v>
      </c>
      <c r="Q424">
        <v>0.83099999999999996</v>
      </c>
      <c r="R424">
        <v>0.67100000000000004</v>
      </c>
      <c r="T424">
        <v>811.94220499335995</v>
      </c>
      <c r="U424">
        <v>100</v>
      </c>
      <c r="V424">
        <v>1.7058111429214</v>
      </c>
      <c r="W424">
        <v>2.1256141662597998</v>
      </c>
      <c r="X424">
        <v>1.9201835632324</v>
      </c>
      <c r="Y424">
        <v>811.94220499335995</v>
      </c>
      <c r="AB424" t="e">
        <v>#N/A</v>
      </c>
      <c r="AC424" t="e">
        <v>#N/A</v>
      </c>
    </row>
    <row r="425" spans="1:29">
      <c r="A425" t="s">
        <v>572</v>
      </c>
      <c r="B425" t="s">
        <v>24</v>
      </c>
      <c r="C425">
        <v>5443106</v>
      </c>
      <c r="D425" t="s">
        <v>573</v>
      </c>
      <c r="E425" t="str">
        <f t="shared" si="6"/>
        <v>Bogense Bygrunde68d</v>
      </c>
      <c r="F425">
        <v>2.25</v>
      </c>
      <c r="G425" t="s">
        <v>3212</v>
      </c>
      <c r="H425" t="s">
        <v>3212</v>
      </c>
      <c r="I425" t="s">
        <v>3212</v>
      </c>
      <c r="M425">
        <v>2769.5813008319178</v>
      </c>
      <c r="N425">
        <v>786.33386152043965</v>
      </c>
      <c r="O425">
        <v>3555.9151623523576</v>
      </c>
      <c r="P425">
        <v>39316.693076021984</v>
      </c>
      <c r="Q425">
        <v>0.92400000000000004</v>
      </c>
      <c r="R425" t="s">
        <v>3228</v>
      </c>
      <c r="T425">
        <v>750.05165250234995</v>
      </c>
      <c r="U425">
        <v>100</v>
      </c>
      <c r="V425">
        <v>1.2956805229187001</v>
      </c>
      <c r="W425">
        <v>1.5280283689498999</v>
      </c>
      <c r="X425">
        <v>1.4419788116901999</v>
      </c>
      <c r="Y425">
        <v>750.05165250234995</v>
      </c>
      <c r="AB425" t="e">
        <v>#N/A</v>
      </c>
      <c r="AC425" t="e">
        <v>#N/A</v>
      </c>
    </row>
    <row r="426" spans="1:29">
      <c r="A426" t="s">
        <v>574</v>
      </c>
      <c r="B426" t="s">
        <v>24</v>
      </c>
      <c r="C426">
        <v>5443006</v>
      </c>
      <c r="D426" t="s">
        <v>3226</v>
      </c>
      <c r="E426" t="str">
        <f t="shared" si="6"/>
        <v>Bogense Bygrunde33c</v>
      </c>
      <c r="F426">
        <v>2.25</v>
      </c>
      <c r="G426" t="s">
        <v>3212</v>
      </c>
      <c r="H426" t="s">
        <v>3212</v>
      </c>
      <c r="I426" t="s">
        <v>3212</v>
      </c>
      <c r="M426">
        <v>2769.5813008319178</v>
      </c>
      <c r="N426">
        <v>786.33386152043965</v>
      </c>
      <c r="O426">
        <v>3555.9151623523576</v>
      </c>
      <c r="P426">
        <v>39316.693076021984</v>
      </c>
      <c r="Q426">
        <v>1.242</v>
      </c>
      <c r="R426" t="s">
        <v>3228</v>
      </c>
      <c r="T426">
        <v>1907.5887144839</v>
      </c>
      <c r="U426">
        <v>100</v>
      </c>
      <c r="V426">
        <v>1.1019172668457</v>
      </c>
      <c r="W426">
        <v>1.5295002460480001</v>
      </c>
      <c r="X426">
        <v>1.2953017246453999</v>
      </c>
      <c r="Y426">
        <v>1907.5887144839</v>
      </c>
      <c r="AB426" t="e">
        <v>#N/A</v>
      </c>
      <c r="AC426" t="e">
        <v>#N/A</v>
      </c>
    </row>
    <row r="427" spans="1:29">
      <c r="A427" t="s">
        <v>577</v>
      </c>
      <c r="B427" t="s">
        <v>24</v>
      </c>
      <c r="C427">
        <v>5443016</v>
      </c>
      <c r="D427" t="s">
        <v>576</v>
      </c>
      <c r="E427" t="str">
        <f t="shared" si="6"/>
        <v>Bogense Bygrunde33n</v>
      </c>
      <c r="F427">
        <v>1.25</v>
      </c>
      <c r="G427" t="s">
        <v>3212</v>
      </c>
      <c r="H427" t="s">
        <v>3212</v>
      </c>
      <c r="M427">
        <v>1538.6562782399542</v>
      </c>
      <c r="N427">
        <v>436.85214528913315</v>
      </c>
      <c r="O427">
        <v>1975.5084235290874</v>
      </c>
      <c r="P427">
        <v>21842.607264456656</v>
      </c>
      <c r="T427">
        <v>206.63954700137</v>
      </c>
      <c r="U427">
        <v>100</v>
      </c>
      <c r="V427">
        <v>1.4288862943648999</v>
      </c>
      <c r="W427">
        <v>1.520879149437</v>
      </c>
      <c r="X427">
        <v>1.4810725367732001</v>
      </c>
      <c r="Y427">
        <v>206.63954700331999</v>
      </c>
      <c r="AB427" t="e">
        <v>#N/A</v>
      </c>
      <c r="AC427" t="e">
        <v>#N/A</v>
      </c>
    </row>
    <row r="428" spans="1:29">
      <c r="A428" t="s">
        <v>578</v>
      </c>
      <c r="B428" t="s">
        <v>15</v>
      </c>
      <c r="C428">
        <v>5444956</v>
      </c>
      <c r="D428" t="s">
        <v>576</v>
      </c>
      <c r="E428" t="str">
        <f t="shared" si="6"/>
        <v>Bogense Strand, Bogense Jorder2d</v>
      </c>
      <c r="F428">
        <v>1.25</v>
      </c>
      <c r="G428" t="s">
        <v>3212</v>
      </c>
      <c r="H428" t="s">
        <v>3212</v>
      </c>
      <c r="M428">
        <v>1538.6562782399542</v>
      </c>
      <c r="N428">
        <v>436.85214528913315</v>
      </c>
      <c r="O428">
        <v>1975.5084235290874</v>
      </c>
      <c r="P428">
        <v>21842.607264456656</v>
      </c>
      <c r="T428">
        <v>283.21351500475998</v>
      </c>
      <c r="U428">
        <v>100</v>
      </c>
      <c r="V428">
        <v>1.4251013994217001</v>
      </c>
      <c r="W428">
        <v>1.5305515527725</v>
      </c>
      <c r="X428">
        <v>1.4735237757365001</v>
      </c>
      <c r="Y428">
        <v>283.21351500532001</v>
      </c>
      <c r="AB428" t="e">
        <v>#N/A</v>
      </c>
      <c r="AC428" t="e">
        <v>#N/A</v>
      </c>
    </row>
    <row r="429" spans="1:29">
      <c r="A429" t="s">
        <v>575</v>
      </c>
      <c r="B429" t="s">
        <v>24</v>
      </c>
      <c r="C429">
        <v>5443014</v>
      </c>
      <c r="D429" t="s">
        <v>576</v>
      </c>
      <c r="E429" t="str">
        <f t="shared" si="6"/>
        <v>Bogense Bygrunde33l</v>
      </c>
      <c r="F429">
        <v>2.25</v>
      </c>
      <c r="G429" t="s">
        <v>3212</v>
      </c>
      <c r="H429" t="s">
        <v>3212</v>
      </c>
      <c r="I429" t="s">
        <v>3212</v>
      </c>
      <c r="M429">
        <v>2769.5813008319178</v>
      </c>
      <c r="N429">
        <v>786.33386152043965</v>
      </c>
      <c r="O429">
        <v>3555.9151623523576</v>
      </c>
      <c r="P429">
        <v>39316.693076021984</v>
      </c>
      <c r="Q429">
        <v>1.19</v>
      </c>
      <c r="R429" t="s">
        <v>3228</v>
      </c>
      <c r="T429">
        <v>293.45095899325003</v>
      </c>
      <c r="U429">
        <v>100</v>
      </c>
      <c r="V429">
        <v>1.4733582735062001</v>
      </c>
      <c r="W429">
        <v>1.536754488945</v>
      </c>
      <c r="X429">
        <v>1.5137076593459999</v>
      </c>
      <c r="Y429">
        <v>293.45095899325003</v>
      </c>
      <c r="AB429" t="e">
        <v>#N/A</v>
      </c>
      <c r="AC429" t="e">
        <v>#N/A</v>
      </c>
    </row>
    <row r="430" spans="1:29">
      <c r="A430" t="s">
        <v>579</v>
      </c>
      <c r="B430" t="s">
        <v>24</v>
      </c>
      <c r="C430">
        <v>5443009</v>
      </c>
      <c r="D430" t="s">
        <v>580</v>
      </c>
      <c r="E430" t="str">
        <f t="shared" si="6"/>
        <v>Bogense Bygrunde33f</v>
      </c>
      <c r="F430">
        <v>2.25</v>
      </c>
      <c r="G430" t="s">
        <v>3212</v>
      </c>
      <c r="H430" t="s">
        <v>3212</v>
      </c>
      <c r="I430" t="s">
        <v>3212</v>
      </c>
      <c r="M430">
        <v>2769.5813008319178</v>
      </c>
      <c r="N430">
        <v>786.33386152043965</v>
      </c>
      <c r="O430">
        <v>3555.9151623523576</v>
      </c>
      <c r="P430">
        <v>39316.693076021984</v>
      </c>
      <c r="Q430">
        <v>0.91900000000000004</v>
      </c>
      <c r="R430" t="s">
        <v>3228</v>
      </c>
      <c r="T430">
        <v>595.70114299816998</v>
      </c>
      <c r="U430">
        <v>100</v>
      </c>
      <c r="V430">
        <v>1.2820130586623999</v>
      </c>
      <c r="W430">
        <v>1.4894438982010001</v>
      </c>
      <c r="X430">
        <v>1.3962582992182999</v>
      </c>
      <c r="Y430">
        <v>595.70114299816998</v>
      </c>
      <c r="AB430" t="e">
        <v>#N/A</v>
      </c>
      <c r="AC430" t="e">
        <v>#N/A</v>
      </c>
    </row>
    <row r="431" spans="1:29">
      <c r="A431" t="s">
        <v>581</v>
      </c>
      <c r="B431" t="s">
        <v>24</v>
      </c>
      <c r="C431">
        <v>5443012</v>
      </c>
      <c r="D431" t="s">
        <v>582</v>
      </c>
      <c r="E431" t="str">
        <f t="shared" si="6"/>
        <v>Bogense Bygrunde33i</v>
      </c>
      <c r="F431">
        <v>2.25</v>
      </c>
      <c r="G431" t="s">
        <v>3212</v>
      </c>
      <c r="H431" t="s">
        <v>3212</v>
      </c>
      <c r="I431" t="s">
        <v>3212</v>
      </c>
      <c r="M431">
        <v>2769.5813008319178</v>
      </c>
      <c r="N431">
        <v>786.33386152043965</v>
      </c>
      <c r="O431">
        <v>3555.9151623523576</v>
      </c>
      <c r="P431">
        <v>39316.693076021984</v>
      </c>
      <c r="Q431">
        <v>1.2569999999999999</v>
      </c>
      <c r="R431" t="s">
        <v>3228</v>
      </c>
      <c r="T431">
        <v>593.38638750317</v>
      </c>
      <c r="U431">
        <v>100</v>
      </c>
      <c r="V431">
        <v>0.98563820123671997</v>
      </c>
      <c r="W431">
        <v>1.3942970037460001</v>
      </c>
      <c r="X431">
        <v>1.2152735126984999</v>
      </c>
      <c r="Y431">
        <v>593.38638750317</v>
      </c>
      <c r="AB431" t="e">
        <v>#N/A</v>
      </c>
      <c r="AC431" t="e">
        <v>#N/A</v>
      </c>
    </row>
    <row r="432" spans="1:29">
      <c r="A432" t="s">
        <v>874</v>
      </c>
      <c r="B432" t="s">
        <v>24</v>
      </c>
      <c r="C432">
        <v>7607464</v>
      </c>
      <c r="D432" t="s">
        <v>2827</v>
      </c>
      <c r="E432" t="str">
        <f t="shared" si="6"/>
        <v>Bogense Bygrunde67c</v>
      </c>
      <c r="F432">
        <v>2.25</v>
      </c>
      <c r="G432" t="s">
        <v>3212</v>
      </c>
      <c r="H432" t="s">
        <v>3212</v>
      </c>
      <c r="I432" t="s">
        <v>3212</v>
      </c>
      <c r="M432">
        <v>2769.5813008319178</v>
      </c>
      <c r="N432">
        <v>786.33386152043965</v>
      </c>
      <c r="O432">
        <v>3555.9151623523576</v>
      </c>
      <c r="P432">
        <v>39316.693076021984</v>
      </c>
      <c r="Q432">
        <v>1.498</v>
      </c>
      <c r="R432" t="s">
        <v>3228</v>
      </c>
      <c r="T432">
        <v>831.22443349930995</v>
      </c>
      <c r="U432">
        <v>100</v>
      </c>
      <c r="V432">
        <v>0.90647172927856001</v>
      </c>
      <c r="W432">
        <v>1.4607421159744001</v>
      </c>
      <c r="X432">
        <v>1.1655983119847</v>
      </c>
      <c r="Y432">
        <v>831.22443349930995</v>
      </c>
      <c r="AB432" t="e">
        <v>#N/A</v>
      </c>
      <c r="AC432" t="e">
        <v>#N/A</v>
      </c>
    </row>
    <row r="433" spans="1:29">
      <c r="A433" t="s">
        <v>337</v>
      </c>
      <c r="B433" t="s">
        <v>24</v>
      </c>
      <c r="C433">
        <v>5443090</v>
      </c>
      <c r="D433" t="s">
        <v>336</v>
      </c>
      <c r="E433" t="str">
        <f t="shared" si="6"/>
        <v>Bogense Bygrunde58</v>
      </c>
      <c r="F433">
        <v>2.25</v>
      </c>
      <c r="G433" t="s">
        <v>3212</v>
      </c>
      <c r="H433" t="s">
        <v>3212</v>
      </c>
      <c r="I433" t="s">
        <v>3212</v>
      </c>
      <c r="M433">
        <v>2769.5813008319178</v>
      </c>
      <c r="N433">
        <v>786.33386152043965</v>
      </c>
      <c r="O433">
        <v>3555.9151623523576</v>
      </c>
      <c r="P433">
        <v>39316.693076021984</v>
      </c>
      <c r="Q433">
        <v>1.919</v>
      </c>
      <c r="R433" t="s">
        <v>3228</v>
      </c>
      <c r="T433">
        <v>571.35199549838001</v>
      </c>
      <c r="U433">
        <v>100</v>
      </c>
      <c r="V433">
        <v>0.50885212421417003</v>
      </c>
      <c r="W433">
        <v>1.6088769435882999</v>
      </c>
      <c r="X433">
        <v>1.1889230908402999</v>
      </c>
      <c r="Y433">
        <v>571.35199549838001</v>
      </c>
      <c r="AB433" t="e">
        <v>#N/A</v>
      </c>
      <c r="AC433" t="e">
        <v>#N/A</v>
      </c>
    </row>
    <row r="434" spans="1:29">
      <c r="A434" t="s">
        <v>3147</v>
      </c>
      <c r="B434" t="s">
        <v>15</v>
      </c>
      <c r="C434">
        <v>100033161</v>
      </c>
      <c r="D434" t="s">
        <v>3148</v>
      </c>
      <c r="E434" t="str">
        <f t="shared" si="6"/>
        <v>Bogense Strand, Bogense Jorder3ar</v>
      </c>
      <c r="F434">
        <v>2.25</v>
      </c>
      <c r="G434" t="s">
        <v>3212</v>
      </c>
      <c r="H434" t="s">
        <v>3212</v>
      </c>
      <c r="I434" t="s">
        <v>3212</v>
      </c>
      <c r="M434">
        <v>2769.5813008319178</v>
      </c>
      <c r="N434">
        <v>786.33386152043965</v>
      </c>
      <c r="O434">
        <v>3555.9151623523576</v>
      </c>
      <c r="P434">
        <v>39316.693076021984</v>
      </c>
      <c r="Q434">
        <v>1.0169999999999999</v>
      </c>
      <c r="R434" t="s">
        <v>3228</v>
      </c>
      <c r="T434">
        <v>9329.3768060138009</v>
      </c>
      <c r="U434">
        <v>100</v>
      </c>
      <c r="V434">
        <v>1.0451444387436</v>
      </c>
      <c r="W434">
        <v>2.0326750278472998</v>
      </c>
      <c r="X434">
        <v>1.5377182423803999</v>
      </c>
      <c r="Y434">
        <v>9329.3768060138009</v>
      </c>
      <c r="AB434" t="e">
        <v>#N/A</v>
      </c>
      <c r="AC434" t="e">
        <v>#N/A</v>
      </c>
    </row>
    <row r="435" spans="1:29">
      <c r="A435" t="s">
        <v>583</v>
      </c>
      <c r="B435" t="s">
        <v>8</v>
      </c>
      <c r="C435">
        <v>5444210</v>
      </c>
      <c r="D435" t="s">
        <v>3227</v>
      </c>
      <c r="E435" t="str">
        <f t="shared" si="6"/>
        <v>Bogense Markjorder28an</v>
      </c>
      <c r="F435">
        <v>2.25</v>
      </c>
      <c r="G435" t="s">
        <v>3212</v>
      </c>
      <c r="H435" t="s">
        <v>3212</v>
      </c>
      <c r="I435" t="s">
        <v>3212</v>
      </c>
      <c r="M435">
        <v>2769.5813008319178</v>
      </c>
      <c r="N435">
        <v>786.33386152043965</v>
      </c>
      <c r="O435">
        <v>3555.9151623523576</v>
      </c>
      <c r="P435">
        <v>39316.693076021984</v>
      </c>
      <c r="Q435">
        <v>0.753</v>
      </c>
      <c r="R435" t="s">
        <v>3228</v>
      </c>
      <c r="T435">
        <v>6551.2386034915999</v>
      </c>
      <c r="U435">
        <v>100</v>
      </c>
      <c r="V435">
        <v>1.6532437801361</v>
      </c>
      <c r="W435">
        <v>2.1254038810729998</v>
      </c>
      <c r="X435">
        <v>1.8968035168862001</v>
      </c>
      <c r="Y435">
        <v>6551.2386034915999</v>
      </c>
      <c r="AB435" t="e">
        <v>#N/A</v>
      </c>
      <c r="AC435" t="e">
        <v>#N/A</v>
      </c>
    </row>
    <row r="436" spans="1:29">
      <c r="A436" t="s">
        <v>592</v>
      </c>
      <c r="B436" t="s">
        <v>8</v>
      </c>
      <c r="C436">
        <v>5444204</v>
      </c>
      <c r="D436" t="s">
        <v>593</v>
      </c>
      <c r="E436" t="str">
        <f t="shared" si="6"/>
        <v>Bogense Markjorder28ag</v>
      </c>
      <c r="F436">
        <v>1.25</v>
      </c>
      <c r="G436" t="s">
        <v>3212</v>
      </c>
      <c r="H436" t="s">
        <v>3212</v>
      </c>
      <c r="M436">
        <v>1538.6562782399542</v>
      </c>
      <c r="N436">
        <v>436.85214528913315</v>
      </c>
      <c r="O436">
        <v>1975.5084235290874</v>
      </c>
      <c r="P436">
        <v>21842.607264456656</v>
      </c>
      <c r="Q436">
        <v>0.77900000000000003</v>
      </c>
      <c r="R436" t="s">
        <v>3228</v>
      </c>
      <c r="T436">
        <v>1302.9908380149</v>
      </c>
      <c r="U436">
        <v>100</v>
      </c>
      <c r="V436">
        <v>1.5626176595687999</v>
      </c>
      <c r="W436">
        <v>1.8017991781235001</v>
      </c>
      <c r="X436">
        <v>1.6150153219065999</v>
      </c>
      <c r="Y436">
        <v>1302.9908380149</v>
      </c>
      <c r="AB436" t="e">
        <v>#N/A</v>
      </c>
      <c r="AC436" t="e">
        <v>#N/A</v>
      </c>
    </row>
    <row r="437" spans="1:29">
      <c r="A437" t="s">
        <v>584</v>
      </c>
      <c r="B437" t="s">
        <v>8</v>
      </c>
      <c r="C437">
        <v>5444200</v>
      </c>
      <c r="D437" t="s">
        <v>585</v>
      </c>
      <c r="E437" t="str">
        <f t="shared" si="6"/>
        <v>Bogense Markjorder28ac</v>
      </c>
      <c r="F437">
        <v>2.25</v>
      </c>
      <c r="G437" t="s">
        <v>3212</v>
      </c>
      <c r="H437" t="s">
        <v>3212</v>
      </c>
      <c r="I437" t="s">
        <v>3212</v>
      </c>
      <c r="M437">
        <v>2769.5813008319178</v>
      </c>
      <c r="N437">
        <v>786.33386152043965</v>
      </c>
      <c r="O437">
        <v>3555.9151623523576</v>
      </c>
      <c r="P437">
        <v>39316.693076021984</v>
      </c>
      <c r="Q437">
        <v>0.81</v>
      </c>
      <c r="R437" t="s">
        <v>3228</v>
      </c>
      <c r="T437">
        <v>807.22148350708005</v>
      </c>
      <c r="U437">
        <v>100</v>
      </c>
      <c r="V437">
        <v>1.5560992956160999</v>
      </c>
      <c r="W437">
        <v>1.7441853284836</v>
      </c>
      <c r="X437">
        <v>1.6650569885355999</v>
      </c>
      <c r="Y437">
        <v>807.22148350708005</v>
      </c>
      <c r="AB437" t="e">
        <v>#N/A</v>
      </c>
      <c r="AC437" t="e">
        <v>#N/A</v>
      </c>
    </row>
    <row r="438" spans="1:29">
      <c r="A438" t="s">
        <v>586</v>
      </c>
      <c r="B438" t="s">
        <v>8</v>
      </c>
      <c r="C438">
        <v>5444201</v>
      </c>
      <c r="D438" t="s">
        <v>587</v>
      </c>
      <c r="E438" t="str">
        <f t="shared" si="6"/>
        <v>Bogense Markjorder28ad</v>
      </c>
      <c r="F438">
        <v>2.25</v>
      </c>
      <c r="G438" t="s">
        <v>3212</v>
      </c>
      <c r="H438" t="s">
        <v>3212</v>
      </c>
      <c r="I438" t="s">
        <v>3212</v>
      </c>
      <c r="M438">
        <v>2769.5813008319178</v>
      </c>
      <c r="N438">
        <v>786.33386152043965</v>
      </c>
      <c r="O438">
        <v>3555.9151623523576</v>
      </c>
      <c r="P438">
        <v>39316.693076021984</v>
      </c>
      <c r="Q438">
        <v>0.89800000000000002</v>
      </c>
      <c r="R438" t="s">
        <v>3228</v>
      </c>
      <c r="T438">
        <v>1937.9850460007001</v>
      </c>
      <c r="U438">
        <v>100</v>
      </c>
      <c r="V438">
        <v>1.0213840007782</v>
      </c>
      <c r="W438">
        <v>1.6663856506348</v>
      </c>
      <c r="X438">
        <v>1.4569038326406001</v>
      </c>
      <c r="Y438">
        <v>1937.9850460007001</v>
      </c>
      <c r="AB438" t="e">
        <v>#N/A</v>
      </c>
      <c r="AC438" t="e">
        <v>#N/A</v>
      </c>
    </row>
    <row r="439" spans="1:29">
      <c r="A439" t="s">
        <v>588</v>
      </c>
      <c r="B439" t="s">
        <v>8</v>
      </c>
      <c r="C439">
        <v>5444202</v>
      </c>
      <c r="D439" t="s">
        <v>589</v>
      </c>
      <c r="E439" t="str">
        <f t="shared" si="6"/>
        <v>Bogense Markjorder28ae</v>
      </c>
      <c r="F439">
        <v>2.25</v>
      </c>
      <c r="G439" t="s">
        <v>3212</v>
      </c>
      <c r="H439" t="s">
        <v>3212</v>
      </c>
      <c r="I439" t="s">
        <v>3212</v>
      </c>
      <c r="M439">
        <v>2769.5813008319178</v>
      </c>
      <c r="N439">
        <v>786.33386152043965</v>
      </c>
      <c r="O439">
        <v>3555.9151623523576</v>
      </c>
      <c r="P439">
        <v>39316.693076021984</v>
      </c>
      <c r="Q439">
        <v>0.872</v>
      </c>
      <c r="R439" t="s">
        <v>3228</v>
      </c>
      <c r="T439">
        <v>2582.3217624956001</v>
      </c>
      <c r="U439">
        <v>100</v>
      </c>
      <c r="V439">
        <v>0.97428363561630005</v>
      </c>
      <c r="W439">
        <v>1.5651409626007</v>
      </c>
      <c r="X439">
        <v>1.3708981771987001</v>
      </c>
      <c r="Y439">
        <v>2582.3217624956001</v>
      </c>
      <c r="AB439" t="e">
        <v>#N/A</v>
      </c>
      <c r="AC439" t="e">
        <v>#N/A</v>
      </c>
    </row>
    <row r="440" spans="1:29">
      <c r="A440" t="s">
        <v>590</v>
      </c>
      <c r="B440" t="s">
        <v>8</v>
      </c>
      <c r="C440">
        <v>5444203</v>
      </c>
      <c r="D440" t="s">
        <v>591</v>
      </c>
      <c r="E440" t="str">
        <f t="shared" si="6"/>
        <v>Bogense Markjorder28af</v>
      </c>
      <c r="F440">
        <v>2.25</v>
      </c>
      <c r="G440" t="s">
        <v>3212</v>
      </c>
      <c r="H440" t="s">
        <v>3212</v>
      </c>
      <c r="I440" t="s">
        <v>3212</v>
      </c>
      <c r="M440">
        <v>2769.5813008319178</v>
      </c>
      <c r="N440">
        <v>786.33386152043965</v>
      </c>
      <c r="O440">
        <v>3555.9151623523576</v>
      </c>
      <c r="P440">
        <v>39316.693076021984</v>
      </c>
      <c r="Q440">
        <v>0.87</v>
      </c>
      <c r="R440" t="s">
        <v>3228</v>
      </c>
      <c r="T440">
        <v>1319.7793390003001</v>
      </c>
      <c r="U440">
        <v>100</v>
      </c>
      <c r="V440">
        <v>1.4262579679489</v>
      </c>
      <c r="W440">
        <v>1.6381044387817001</v>
      </c>
      <c r="X440">
        <v>1.5531970482124</v>
      </c>
      <c r="Y440">
        <v>1319.7793390003001</v>
      </c>
      <c r="AB440" t="e">
        <v>#N/A</v>
      </c>
      <c r="AC440" t="e">
        <v>#N/A</v>
      </c>
    </row>
    <row r="441" spans="1:29">
      <c r="A441" t="s">
        <v>594</v>
      </c>
      <c r="B441" t="s">
        <v>8</v>
      </c>
      <c r="C441">
        <v>5444417</v>
      </c>
      <c r="D441" t="s">
        <v>595</v>
      </c>
      <c r="E441" t="str">
        <f t="shared" si="6"/>
        <v>Bogense Markjorder39bl</v>
      </c>
      <c r="F441">
        <v>2.25</v>
      </c>
      <c r="G441" t="s">
        <v>3212</v>
      </c>
      <c r="H441" t="s">
        <v>3212</v>
      </c>
      <c r="I441" t="s">
        <v>3212</v>
      </c>
      <c r="M441">
        <v>2769.5813008319178</v>
      </c>
      <c r="N441">
        <v>786.33386152043965</v>
      </c>
      <c r="O441">
        <v>3555.9151623523576</v>
      </c>
      <c r="P441">
        <v>39316.693076021984</v>
      </c>
      <c r="Q441">
        <v>1.0589999999999999</v>
      </c>
      <c r="R441" t="s">
        <v>3228</v>
      </c>
      <c r="T441">
        <v>505.69398350832</v>
      </c>
      <c r="U441">
        <v>100</v>
      </c>
      <c r="V441">
        <v>1.2613015174866</v>
      </c>
      <c r="W441">
        <v>1.4933339357376001</v>
      </c>
      <c r="X441">
        <v>1.3653796101516</v>
      </c>
      <c r="Y441">
        <v>505.69398350832</v>
      </c>
      <c r="AB441" t="e">
        <v>#N/A</v>
      </c>
      <c r="AC441" t="e">
        <v>#N/A</v>
      </c>
    </row>
    <row r="442" spans="1:29">
      <c r="A442" t="s">
        <v>604</v>
      </c>
      <c r="B442" t="s">
        <v>8</v>
      </c>
      <c r="C442">
        <v>5444422</v>
      </c>
      <c r="D442" t="s">
        <v>605</v>
      </c>
      <c r="E442" t="str">
        <f t="shared" si="6"/>
        <v>Bogense Markjorder39bq</v>
      </c>
      <c r="F442">
        <v>2.25</v>
      </c>
      <c r="G442" t="s">
        <v>3212</v>
      </c>
      <c r="H442" t="s">
        <v>3212</v>
      </c>
      <c r="I442" t="s">
        <v>3212</v>
      </c>
      <c r="M442">
        <v>2769.5813008319178</v>
      </c>
      <c r="N442">
        <v>786.33386152043965</v>
      </c>
      <c r="O442">
        <v>3555.9151623523576</v>
      </c>
      <c r="P442">
        <v>39316.693076021984</v>
      </c>
      <c r="Q442">
        <v>1.0609999999999999</v>
      </c>
      <c r="R442" t="s">
        <v>3228</v>
      </c>
      <c r="T442">
        <v>336.22869599117001</v>
      </c>
      <c r="U442">
        <v>100</v>
      </c>
      <c r="V442">
        <v>1.5270820856094001</v>
      </c>
      <c r="W442">
        <v>1.6217033863068</v>
      </c>
      <c r="X442">
        <v>1.5683379173279</v>
      </c>
      <c r="Y442">
        <v>336.22869599117001</v>
      </c>
      <c r="AB442" t="e">
        <v>#N/A</v>
      </c>
      <c r="AC442" t="e">
        <v>#N/A</v>
      </c>
    </row>
    <row r="443" spans="1:29">
      <c r="A443" t="s">
        <v>606</v>
      </c>
      <c r="B443" t="s">
        <v>8</v>
      </c>
      <c r="C443">
        <v>5444423</v>
      </c>
      <c r="D443" t="s">
        <v>607</v>
      </c>
      <c r="E443" t="str">
        <f t="shared" si="6"/>
        <v>Bogense Markjorder39br</v>
      </c>
      <c r="F443">
        <v>2.25</v>
      </c>
      <c r="G443" t="s">
        <v>3212</v>
      </c>
      <c r="H443" t="s">
        <v>3212</v>
      </c>
      <c r="I443" t="s">
        <v>3212</v>
      </c>
      <c r="M443">
        <v>2769.5813008319178</v>
      </c>
      <c r="N443">
        <v>786.33386152043965</v>
      </c>
      <c r="O443">
        <v>3555.9151623523576</v>
      </c>
      <c r="P443">
        <v>39316.693076021984</v>
      </c>
      <c r="Q443">
        <v>1.0629999999999999</v>
      </c>
      <c r="R443" t="s">
        <v>3228</v>
      </c>
      <c r="T443">
        <v>338.90500400309003</v>
      </c>
      <c r="U443">
        <v>100</v>
      </c>
      <c r="V443">
        <v>1.4839768409728999</v>
      </c>
      <c r="W443">
        <v>1.6072999238968</v>
      </c>
      <c r="X443">
        <v>1.5440312909264999</v>
      </c>
      <c r="Y443">
        <v>338.90500400309003</v>
      </c>
      <c r="AB443" t="e">
        <v>#N/A</v>
      </c>
      <c r="AC443" t="e">
        <v>#N/A</v>
      </c>
    </row>
    <row r="444" spans="1:29">
      <c r="A444" t="s">
        <v>608</v>
      </c>
      <c r="B444" t="s">
        <v>8</v>
      </c>
      <c r="C444">
        <v>5444424</v>
      </c>
      <c r="D444" t="s">
        <v>609</v>
      </c>
      <c r="E444" t="str">
        <f t="shared" si="6"/>
        <v>Bogense Markjorder39bs</v>
      </c>
      <c r="F444">
        <v>2.25</v>
      </c>
      <c r="G444" t="s">
        <v>3212</v>
      </c>
      <c r="H444" t="s">
        <v>3212</v>
      </c>
      <c r="I444" t="s">
        <v>3212</v>
      </c>
      <c r="M444">
        <v>2769.5813008319178</v>
      </c>
      <c r="N444">
        <v>786.33386152043965</v>
      </c>
      <c r="O444">
        <v>3555.9151623523576</v>
      </c>
      <c r="P444">
        <v>39316.693076021984</v>
      </c>
      <c r="Q444">
        <v>1.0680000000000001</v>
      </c>
      <c r="R444" t="s">
        <v>3228</v>
      </c>
      <c r="T444">
        <v>360.49700949991001</v>
      </c>
      <c r="U444">
        <v>100</v>
      </c>
      <c r="V444">
        <v>1.4404511451721</v>
      </c>
      <c r="W444">
        <v>1.5906887054443</v>
      </c>
      <c r="X444">
        <v>1.5208495105466999</v>
      </c>
      <c r="Y444">
        <v>360.49700949991001</v>
      </c>
      <c r="AB444" t="e">
        <v>#N/A</v>
      </c>
      <c r="AC444" t="e">
        <v>#N/A</v>
      </c>
    </row>
    <row r="445" spans="1:29">
      <c r="A445" t="s">
        <v>596</v>
      </c>
      <c r="B445" t="s">
        <v>8</v>
      </c>
      <c r="C445">
        <v>5444418</v>
      </c>
      <c r="D445" t="s">
        <v>597</v>
      </c>
      <c r="E445" t="str">
        <f t="shared" si="6"/>
        <v>Bogense Markjorder39bm</v>
      </c>
      <c r="F445">
        <v>2.25</v>
      </c>
      <c r="G445" t="s">
        <v>3212</v>
      </c>
      <c r="H445" t="s">
        <v>3212</v>
      </c>
      <c r="I445" t="s">
        <v>3212</v>
      </c>
      <c r="M445">
        <v>2769.5813008319178</v>
      </c>
      <c r="N445">
        <v>786.33386152043965</v>
      </c>
      <c r="O445">
        <v>3555.9151623523576</v>
      </c>
      <c r="P445">
        <v>39316.693076021984</v>
      </c>
      <c r="Q445">
        <v>1.0960000000000001</v>
      </c>
      <c r="R445" t="s">
        <v>3228</v>
      </c>
      <c r="T445">
        <v>325.41533049040999</v>
      </c>
      <c r="U445">
        <v>100</v>
      </c>
      <c r="V445">
        <v>1.3893556594848999</v>
      </c>
      <c r="W445">
        <v>1.5349671840668</v>
      </c>
      <c r="X445">
        <v>1.4662100379927001</v>
      </c>
      <c r="Y445">
        <v>325.41533049040999</v>
      </c>
      <c r="AB445" t="e">
        <v>#N/A</v>
      </c>
      <c r="AC445" t="e">
        <v>#N/A</v>
      </c>
    </row>
    <row r="446" spans="1:29">
      <c r="A446" t="s">
        <v>598</v>
      </c>
      <c r="B446" t="s">
        <v>8</v>
      </c>
      <c r="C446">
        <v>5444419</v>
      </c>
      <c r="D446" t="s">
        <v>599</v>
      </c>
      <c r="E446" t="str">
        <f t="shared" si="6"/>
        <v>Bogense Markjorder39bn</v>
      </c>
      <c r="F446">
        <v>2.25</v>
      </c>
      <c r="G446" t="s">
        <v>3212</v>
      </c>
      <c r="H446" t="s">
        <v>3212</v>
      </c>
      <c r="I446" t="s">
        <v>3212</v>
      </c>
      <c r="M446">
        <v>2769.5813008319178</v>
      </c>
      <c r="N446">
        <v>786.33386152043965</v>
      </c>
      <c r="O446">
        <v>3555.9151623523576</v>
      </c>
      <c r="P446">
        <v>39316.693076021984</v>
      </c>
      <c r="Q446">
        <v>1.0640000000000001</v>
      </c>
      <c r="R446" t="s">
        <v>3228</v>
      </c>
      <c r="T446">
        <v>328.10880500771998</v>
      </c>
      <c r="U446">
        <v>100</v>
      </c>
      <c r="V446">
        <v>1.4304633140564</v>
      </c>
      <c r="W446">
        <v>1.5914245843887</v>
      </c>
      <c r="X446">
        <v>1.5151793743883</v>
      </c>
      <c r="Y446">
        <v>328.10880500771998</v>
      </c>
      <c r="AB446" t="e">
        <v>#N/A</v>
      </c>
      <c r="AC446" t="e">
        <v>#N/A</v>
      </c>
    </row>
    <row r="447" spans="1:29">
      <c r="A447" t="s">
        <v>600</v>
      </c>
      <c r="B447" t="s">
        <v>8</v>
      </c>
      <c r="C447">
        <v>5444420</v>
      </c>
      <c r="D447" t="s">
        <v>601</v>
      </c>
      <c r="E447" t="str">
        <f t="shared" si="6"/>
        <v>Bogense Markjorder39bo</v>
      </c>
      <c r="F447">
        <v>2.25</v>
      </c>
      <c r="G447" t="s">
        <v>3212</v>
      </c>
      <c r="H447" t="s">
        <v>3212</v>
      </c>
      <c r="I447" t="s">
        <v>3212</v>
      </c>
      <c r="M447">
        <v>2769.5813008319178</v>
      </c>
      <c r="N447">
        <v>786.33386152043965</v>
      </c>
      <c r="O447">
        <v>3555.9151623523576</v>
      </c>
      <c r="P447">
        <v>39316.693076021984</v>
      </c>
      <c r="Q447">
        <v>1.05</v>
      </c>
      <c r="R447" t="s">
        <v>3228</v>
      </c>
      <c r="T447">
        <v>330.83136049452003</v>
      </c>
      <c r="U447">
        <v>100</v>
      </c>
      <c r="V447">
        <v>1.4678912162780999</v>
      </c>
      <c r="W447">
        <v>1.6324270963669001</v>
      </c>
      <c r="X447">
        <v>1.5507651159638001</v>
      </c>
      <c r="Y447">
        <v>330.83136049452003</v>
      </c>
      <c r="AB447" t="e">
        <v>#N/A</v>
      </c>
      <c r="AC447" t="e">
        <v>#N/A</v>
      </c>
    </row>
    <row r="448" spans="1:29">
      <c r="A448" t="s">
        <v>602</v>
      </c>
      <c r="B448" t="s">
        <v>8</v>
      </c>
      <c r="C448">
        <v>5444421</v>
      </c>
      <c r="D448" t="s">
        <v>603</v>
      </c>
      <c r="E448" t="str">
        <f t="shared" si="6"/>
        <v>Bogense Markjorder39bp</v>
      </c>
      <c r="F448">
        <v>2.25</v>
      </c>
      <c r="G448" t="s">
        <v>3212</v>
      </c>
      <c r="H448" t="s">
        <v>3212</v>
      </c>
      <c r="I448" t="s">
        <v>3212</v>
      </c>
      <c r="M448">
        <v>2769.5813008319178</v>
      </c>
      <c r="N448">
        <v>786.33386152043965</v>
      </c>
      <c r="O448">
        <v>3555.9151623523576</v>
      </c>
      <c r="P448">
        <v>39316.693076021984</v>
      </c>
      <c r="Q448">
        <v>1.044</v>
      </c>
      <c r="R448" t="s">
        <v>3228</v>
      </c>
      <c r="T448">
        <v>333.51908350677002</v>
      </c>
      <c r="U448">
        <v>100</v>
      </c>
      <c r="V448">
        <v>1.5088938474655</v>
      </c>
      <c r="W448">
        <v>1.6372632980346999</v>
      </c>
      <c r="X448">
        <v>1.5738990939182</v>
      </c>
      <c r="Y448">
        <v>333.51908350677002</v>
      </c>
      <c r="AB448" t="e">
        <v>#N/A</v>
      </c>
      <c r="AC448" t="e">
        <v>#N/A</v>
      </c>
    </row>
    <row r="449" spans="1:29">
      <c r="A449" t="s">
        <v>2450</v>
      </c>
      <c r="B449" t="s">
        <v>8</v>
      </c>
      <c r="C449">
        <v>5443659</v>
      </c>
      <c r="D449" t="s">
        <v>2451</v>
      </c>
      <c r="E449" t="str">
        <f t="shared" si="6"/>
        <v>Bogense Markjorder3ag</v>
      </c>
      <c r="F449">
        <v>2.25</v>
      </c>
      <c r="G449" t="s">
        <v>3212</v>
      </c>
      <c r="H449" t="s">
        <v>3212</v>
      </c>
      <c r="I449" t="s">
        <v>3212</v>
      </c>
      <c r="M449">
        <v>2769.5813008319178</v>
      </c>
      <c r="N449">
        <v>786.33386152043965</v>
      </c>
      <c r="O449">
        <v>3555.9151623523576</v>
      </c>
      <c r="P449">
        <v>39316.693076021984</v>
      </c>
      <c r="Q449">
        <v>0.96299999999999997</v>
      </c>
      <c r="R449" t="s">
        <v>3228</v>
      </c>
      <c r="T449">
        <v>1154.5259819982</v>
      </c>
      <c r="U449">
        <v>100</v>
      </c>
      <c r="V449">
        <v>1.2541522979735999</v>
      </c>
      <c r="W449">
        <v>1.4879720211028999</v>
      </c>
      <c r="X449">
        <v>1.3658597735455</v>
      </c>
      <c r="Y449">
        <v>1154.5259819982</v>
      </c>
      <c r="AB449" t="e">
        <v>#N/A</v>
      </c>
      <c r="AC449" t="e">
        <v>#N/A</v>
      </c>
    </row>
    <row r="450" spans="1:29">
      <c r="A450" t="s">
        <v>2261</v>
      </c>
      <c r="B450" t="s">
        <v>8</v>
      </c>
      <c r="C450">
        <v>5443985</v>
      </c>
      <c r="D450" t="s">
        <v>2262</v>
      </c>
      <c r="E450" t="str">
        <f t="shared" ref="E450:E513" si="7">CONCATENATE(B450,A450)</f>
        <v>Bogense Markjorder19aq</v>
      </c>
      <c r="F450">
        <v>2.25</v>
      </c>
      <c r="G450" t="s">
        <v>3212</v>
      </c>
      <c r="H450" t="s">
        <v>3212</v>
      </c>
      <c r="I450" t="s">
        <v>3212</v>
      </c>
      <c r="M450">
        <v>2769.5813008319178</v>
      </c>
      <c r="N450">
        <v>786.33386152043965</v>
      </c>
      <c r="O450">
        <v>3555.9151623523576</v>
      </c>
      <c r="P450">
        <v>39316.693076021984</v>
      </c>
      <c r="Q450">
        <v>1.6890000000000001</v>
      </c>
      <c r="R450" t="s">
        <v>3228</v>
      </c>
      <c r="T450">
        <v>1007.4541419832</v>
      </c>
      <c r="U450">
        <v>100</v>
      </c>
      <c r="V450">
        <v>0.51179593801498002</v>
      </c>
      <c r="W450">
        <v>1.1775090694427</v>
      </c>
      <c r="X450">
        <v>0.82768118054898998</v>
      </c>
      <c r="Y450">
        <v>1007.4541419832</v>
      </c>
      <c r="AB450" t="e">
        <v>#N/A</v>
      </c>
      <c r="AC450" t="e">
        <v>#N/A</v>
      </c>
    </row>
    <row r="451" spans="1:29">
      <c r="A451" t="s">
        <v>2505</v>
      </c>
      <c r="B451" t="s">
        <v>8</v>
      </c>
      <c r="C451">
        <v>5444048</v>
      </c>
      <c r="D451" t="s">
        <v>2506</v>
      </c>
      <c r="E451" t="str">
        <f t="shared" si="7"/>
        <v>Bogense Markjorder19da</v>
      </c>
      <c r="F451">
        <v>2.25</v>
      </c>
      <c r="G451" t="s">
        <v>3212</v>
      </c>
      <c r="H451" t="s">
        <v>3212</v>
      </c>
      <c r="I451" t="s">
        <v>3212</v>
      </c>
      <c r="M451">
        <v>2769.5813008319178</v>
      </c>
      <c r="N451">
        <v>786.33386152043965</v>
      </c>
      <c r="O451">
        <v>3555.9151623523576</v>
      </c>
      <c r="P451">
        <v>39316.693076021984</v>
      </c>
      <c r="Q451">
        <v>1.2689999999999999</v>
      </c>
      <c r="R451" t="s">
        <v>3228</v>
      </c>
      <c r="T451">
        <v>1137.3463180097999</v>
      </c>
      <c r="U451">
        <v>100</v>
      </c>
      <c r="V451">
        <v>0.95514911413193004</v>
      </c>
      <c r="W451">
        <v>1.4764071702957</v>
      </c>
      <c r="X451">
        <v>1.2294038800289</v>
      </c>
      <c r="Y451">
        <v>1137.3463180097999</v>
      </c>
      <c r="AB451" t="e">
        <v>#N/A</v>
      </c>
      <c r="AC451" t="e">
        <v>#N/A</v>
      </c>
    </row>
    <row r="452" spans="1:29">
      <c r="A452" t="s">
        <v>2263</v>
      </c>
      <c r="B452" t="s">
        <v>8</v>
      </c>
      <c r="C452">
        <v>5443986</v>
      </c>
      <c r="D452" t="s">
        <v>2264</v>
      </c>
      <c r="E452" t="str">
        <f t="shared" si="7"/>
        <v>Bogense Markjorder19ar</v>
      </c>
      <c r="F452">
        <v>2.25</v>
      </c>
      <c r="G452" t="s">
        <v>3212</v>
      </c>
      <c r="H452" t="s">
        <v>3212</v>
      </c>
      <c r="I452" t="s">
        <v>3212</v>
      </c>
      <c r="M452">
        <v>2769.5813008319178</v>
      </c>
      <c r="N452">
        <v>786.33386152043965</v>
      </c>
      <c r="O452">
        <v>3555.9151623523576</v>
      </c>
      <c r="P452">
        <v>39316.693076021984</v>
      </c>
      <c r="Q452">
        <v>1.9139999999999999</v>
      </c>
      <c r="R452" t="s">
        <v>3228</v>
      </c>
      <c r="T452">
        <v>976.15867500553998</v>
      </c>
      <c r="U452">
        <v>100</v>
      </c>
      <c r="V452">
        <v>0.28270733356476002</v>
      </c>
      <c r="W452">
        <v>1.2378565073012999</v>
      </c>
      <c r="X452">
        <v>0.67530410523925999</v>
      </c>
      <c r="Y452">
        <v>976.15867500553998</v>
      </c>
      <c r="AB452" t="e">
        <v>#N/A</v>
      </c>
      <c r="AC452" t="e">
        <v>#N/A</v>
      </c>
    </row>
    <row r="453" spans="1:29">
      <c r="A453" t="s">
        <v>1321</v>
      </c>
      <c r="B453" t="s">
        <v>8</v>
      </c>
      <c r="C453">
        <v>5443642</v>
      </c>
      <c r="D453" t="s">
        <v>1322</v>
      </c>
      <c r="E453" t="str">
        <f t="shared" si="7"/>
        <v>Bogense Markjorder3q</v>
      </c>
      <c r="F453">
        <v>2.25</v>
      </c>
      <c r="G453" t="s">
        <v>3212</v>
      </c>
      <c r="H453" t="s">
        <v>3212</v>
      </c>
      <c r="I453" t="s">
        <v>3212</v>
      </c>
      <c r="M453">
        <v>2769.5813008319178</v>
      </c>
      <c r="N453">
        <v>786.33386152043965</v>
      </c>
      <c r="O453">
        <v>3555.9151623523576</v>
      </c>
      <c r="P453">
        <v>39316.693076021984</v>
      </c>
      <c r="Q453">
        <v>1.3740000000000001</v>
      </c>
      <c r="R453" t="s">
        <v>3228</v>
      </c>
      <c r="T453">
        <v>389.25321149800999</v>
      </c>
      <c r="U453">
        <v>100</v>
      </c>
      <c r="V453">
        <v>0.44640210270882003</v>
      </c>
      <c r="W453">
        <v>1.3932455778121999</v>
      </c>
      <c r="X453">
        <v>0.90382502334458004</v>
      </c>
      <c r="Y453">
        <v>389.25321149800999</v>
      </c>
      <c r="AB453" t="e">
        <v>#N/A</v>
      </c>
      <c r="AC453" t="e">
        <v>#N/A</v>
      </c>
    </row>
    <row r="454" spans="1:29">
      <c r="A454" t="s">
        <v>2259</v>
      </c>
      <c r="B454" t="s">
        <v>8</v>
      </c>
      <c r="C454">
        <v>5443984</v>
      </c>
      <c r="D454" t="s">
        <v>2260</v>
      </c>
      <c r="E454" t="str">
        <f t="shared" si="7"/>
        <v>Bogense Markjorder19ap</v>
      </c>
      <c r="F454">
        <v>2.25</v>
      </c>
      <c r="G454" t="s">
        <v>3212</v>
      </c>
      <c r="H454" t="s">
        <v>3212</v>
      </c>
      <c r="I454" t="s">
        <v>3212</v>
      </c>
      <c r="M454">
        <v>2769.5813008319178</v>
      </c>
      <c r="N454">
        <v>786.33386152043965</v>
      </c>
      <c r="O454">
        <v>3555.9151623523576</v>
      </c>
      <c r="P454">
        <v>39316.693076021984</v>
      </c>
      <c r="Q454">
        <v>1.1839999999999999</v>
      </c>
      <c r="R454" t="s">
        <v>3228</v>
      </c>
      <c r="T454">
        <v>1091.1747559912999</v>
      </c>
      <c r="U454">
        <v>100</v>
      </c>
      <c r="V454">
        <v>1.0261150598526001</v>
      </c>
      <c r="W454">
        <v>1.5435882806778001</v>
      </c>
      <c r="X454">
        <v>1.3096722475228999</v>
      </c>
      <c r="Y454">
        <v>1091.1747559912999</v>
      </c>
      <c r="AB454" t="e">
        <v>#N/A</v>
      </c>
      <c r="AC454" t="e">
        <v>#N/A</v>
      </c>
    </row>
    <row r="455" spans="1:29">
      <c r="A455" t="s">
        <v>3075</v>
      </c>
      <c r="B455" t="s">
        <v>24</v>
      </c>
      <c r="C455">
        <v>100093733</v>
      </c>
      <c r="D455" t="s">
        <v>3076</v>
      </c>
      <c r="E455" t="str">
        <f t="shared" si="7"/>
        <v>Bogense Bygrunde285n</v>
      </c>
      <c r="F455">
        <v>2.5499999999999998</v>
      </c>
      <c r="G455" t="s">
        <v>3212</v>
      </c>
      <c r="H455" t="s">
        <v>3212</v>
      </c>
      <c r="I455" t="s">
        <v>3212</v>
      </c>
      <c r="J455" t="s">
        <v>3212</v>
      </c>
      <c r="K455">
        <v>0</v>
      </c>
      <c r="M455">
        <v>3138.8588076095066</v>
      </c>
      <c r="N455">
        <v>891.17837638983156</v>
      </c>
      <c r="O455">
        <v>4030.0371839993381</v>
      </c>
      <c r="P455">
        <v>44558.918819491577</v>
      </c>
      <c r="Q455">
        <v>1.7949999999999999</v>
      </c>
      <c r="R455">
        <v>0.72399999999999998</v>
      </c>
      <c r="T455">
        <v>181.54324699546001</v>
      </c>
      <c r="U455">
        <v>100</v>
      </c>
      <c r="V455">
        <v>1.0187556743621999</v>
      </c>
      <c r="W455">
        <v>1.2474237680435001</v>
      </c>
      <c r="X455">
        <v>1.1358033594538</v>
      </c>
      <c r="Y455">
        <v>181.54324699486</v>
      </c>
      <c r="AB455">
        <v>1.7949999999999999</v>
      </c>
      <c r="AC455">
        <v>0.72399999999999998</v>
      </c>
    </row>
    <row r="456" spans="1:29">
      <c r="A456" t="s">
        <v>3065</v>
      </c>
      <c r="B456" t="s">
        <v>24</v>
      </c>
      <c r="C456">
        <v>100093737</v>
      </c>
      <c r="D456" t="s">
        <v>3066</v>
      </c>
      <c r="E456" t="str">
        <f t="shared" si="7"/>
        <v>Bogense Bygrunde285ac</v>
      </c>
      <c r="F456">
        <v>1.25</v>
      </c>
      <c r="G456" t="s">
        <v>3212</v>
      </c>
      <c r="H456" t="s">
        <v>3212</v>
      </c>
      <c r="K456">
        <v>0</v>
      </c>
      <c r="M456">
        <v>1538.6562782399542</v>
      </c>
      <c r="N456">
        <v>436.85214528913315</v>
      </c>
      <c r="O456">
        <v>1975.5084235290874</v>
      </c>
      <c r="P456">
        <v>21842.607264456656</v>
      </c>
      <c r="T456">
        <v>2422.8184420276002</v>
      </c>
      <c r="U456">
        <v>100</v>
      </c>
      <c r="V456">
        <v>1.0372593402863</v>
      </c>
      <c r="W456">
        <v>1.9535086154937999</v>
      </c>
      <c r="X456">
        <v>1.4282183505660999</v>
      </c>
      <c r="Y456">
        <v>2422.8184420183002</v>
      </c>
      <c r="AB456" t="e">
        <v>#N/A</v>
      </c>
      <c r="AC456" t="e">
        <v>#N/A</v>
      </c>
    </row>
    <row r="457" spans="1:29">
      <c r="A457" t="s">
        <v>3077</v>
      </c>
      <c r="B457" t="s">
        <v>24</v>
      </c>
      <c r="C457">
        <v>100093732</v>
      </c>
      <c r="D457" t="s">
        <v>3078</v>
      </c>
      <c r="E457" t="str">
        <f t="shared" si="7"/>
        <v>Bogense Bygrunde285o</v>
      </c>
      <c r="F457">
        <v>1.25</v>
      </c>
      <c r="G457" t="s">
        <v>3212</v>
      </c>
      <c r="H457" t="s">
        <v>3212</v>
      </c>
      <c r="K457">
        <v>0</v>
      </c>
      <c r="M457">
        <v>1538.6562782399542</v>
      </c>
      <c r="N457">
        <v>436.85214528913315</v>
      </c>
      <c r="O457">
        <v>1975.5084235290874</v>
      </c>
      <c r="P457">
        <v>21842.607264456656</v>
      </c>
      <c r="T457">
        <v>193.91852699648999</v>
      </c>
      <c r="U457">
        <v>100</v>
      </c>
      <c r="V457">
        <v>0.92119061946868996</v>
      </c>
      <c r="W457">
        <v>1.2284994125366</v>
      </c>
      <c r="X457">
        <v>1.0680318474770001</v>
      </c>
      <c r="Y457">
        <v>193.91852699487001</v>
      </c>
      <c r="AB457" t="e">
        <v>#N/A</v>
      </c>
      <c r="AC457" t="e">
        <v>#N/A</v>
      </c>
    </row>
    <row r="458" spans="1:29">
      <c r="A458" t="s">
        <v>3079</v>
      </c>
      <c r="B458" t="s">
        <v>24</v>
      </c>
      <c r="C458">
        <v>100093731</v>
      </c>
      <c r="D458" t="s">
        <v>3080</v>
      </c>
      <c r="E458" t="str">
        <f t="shared" si="7"/>
        <v>Bogense Bygrunde285p</v>
      </c>
      <c r="F458">
        <v>1.25</v>
      </c>
      <c r="G458" t="s">
        <v>3212</v>
      </c>
      <c r="H458" t="s">
        <v>3212</v>
      </c>
      <c r="K458">
        <v>0</v>
      </c>
      <c r="M458">
        <v>1538.6562782399542</v>
      </c>
      <c r="N458">
        <v>436.85214528913315</v>
      </c>
      <c r="O458">
        <v>1975.5084235290874</v>
      </c>
      <c r="P458">
        <v>21842.607264456656</v>
      </c>
      <c r="T458">
        <v>206.28900550025</v>
      </c>
      <c r="U458">
        <v>100</v>
      </c>
      <c r="V458">
        <v>0.89974313974380005</v>
      </c>
      <c r="W458">
        <v>1.1168463230132999</v>
      </c>
      <c r="X458">
        <v>1.0046660787816999</v>
      </c>
      <c r="Y458">
        <v>206.28900549879</v>
      </c>
      <c r="AB458" t="e">
        <v>#N/A</v>
      </c>
      <c r="AC458" t="e">
        <v>#N/A</v>
      </c>
    </row>
    <row r="459" spans="1:29">
      <c r="A459" t="s">
        <v>3081</v>
      </c>
      <c r="B459" t="s">
        <v>24</v>
      </c>
      <c r="C459">
        <v>100093730</v>
      </c>
      <c r="D459" t="s">
        <v>3082</v>
      </c>
      <c r="E459" t="str">
        <f t="shared" si="7"/>
        <v>Bogense Bygrunde285q</v>
      </c>
      <c r="F459">
        <v>1.25</v>
      </c>
      <c r="G459" t="s">
        <v>3212</v>
      </c>
      <c r="H459" t="s">
        <v>3212</v>
      </c>
      <c r="K459">
        <v>0</v>
      </c>
      <c r="M459">
        <v>1538.6562782399542</v>
      </c>
      <c r="N459">
        <v>436.85214528913315</v>
      </c>
      <c r="O459">
        <v>1975.5084235290874</v>
      </c>
      <c r="P459">
        <v>21842.607264456656</v>
      </c>
      <c r="T459">
        <v>189.78778200508</v>
      </c>
      <c r="U459">
        <v>100</v>
      </c>
      <c r="V459">
        <v>0.99520546197891002</v>
      </c>
      <c r="W459">
        <v>1.129988193512</v>
      </c>
      <c r="X459">
        <v>1.0617464859696</v>
      </c>
      <c r="Y459">
        <v>189.78778200490001</v>
      </c>
      <c r="AB459" t="e">
        <v>#N/A</v>
      </c>
      <c r="AC459" t="e">
        <v>#N/A</v>
      </c>
    </row>
    <row r="460" spans="1:29">
      <c r="A460" t="s">
        <v>3175</v>
      </c>
      <c r="B460" t="s">
        <v>24</v>
      </c>
      <c r="C460">
        <v>100093729</v>
      </c>
      <c r="D460" t="s">
        <v>3176</v>
      </c>
      <c r="E460" t="str">
        <f t="shared" si="7"/>
        <v>Bogense Bygrunde285r</v>
      </c>
      <c r="F460">
        <v>1.25</v>
      </c>
      <c r="G460" t="s">
        <v>3212</v>
      </c>
      <c r="H460" t="s">
        <v>3212</v>
      </c>
      <c r="K460">
        <v>0</v>
      </c>
      <c r="M460">
        <v>1538.6562782399542</v>
      </c>
      <c r="N460">
        <v>436.85214528913315</v>
      </c>
      <c r="O460">
        <v>1975.5084235290874</v>
      </c>
      <c r="P460">
        <v>21842.607264456656</v>
      </c>
      <c r="T460">
        <v>181.52666049775999</v>
      </c>
      <c r="U460">
        <v>100</v>
      </c>
      <c r="V460">
        <v>1.1005505323410001</v>
      </c>
      <c r="W460">
        <v>1.2362794876098999</v>
      </c>
      <c r="X460">
        <v>1.1681317725489</v>
      </c>
      <c r="Y460">
        <v>181.52666050049001</v>
      </c>
      <c r="AB460" t="e">
        <v>#N/A</v>
      </c>
      <c r="AC460" t="e">
        <v>#N/A</v>
      </c>
    </row>
    <row r="461" spans="1:29">
      <c r="A461" t="s">
        <v>3189</v>
      </c>
      <c r="B461" t="s">
        <v>24</v>
      </c>
      <c r="C461">
        <v>100093740</v>
      </c>
      <c r="D461" t="s">
        <v>3190</v>
      </c>
      <c r="E461" t="str">
        <f t="shared" si="7"/>
        <v>Bogense Bygrunde285ø</v>
      </c>
      <c r="F461">
        <v>1.25</v>
      </c>
      <c r="G461" t="s">
        <v>3212</v>
      </c>
      <c r="H461" t="s">
        <v>3212</v>
      </c>
      <c r="M461">
        <v>1538.6562782399542</v>
      </c>
      <c r="N461">
        <v>436.85214528913315</v>
      </c>
      <c r="O461">
        <v>1975.5084235290874</v>
      </c>
      <c r="P461">
        <v>21842.607264456656</v>
      </c>
      <c r="Q461" t="e">
        <v>#N/A</v>
      </c>
      <c r="R461" t="e">
        <v>#N/A</v>
      </c>
      <c r="T461">
        <v>1325.5045295232001</v>
      </c>
      <c r="U461">
        <v>100</v>
      </c>
      <c r="V461">
        <v>0.61524850130080999</v>
      </c>
      <c r="W461">
        <v>1.0129731893539</v>
      </c>
      <c r="X461">
        <v>0.77227225568558999</v>
      </c>
      <c r="Y461">
        <v>1325.5045295232001</v>
      </c>
      <c r="AB461" t="e">
        <v>#N/A</v>
      </c>
      <c r="AC461" t="e">
        <v>#N/A</v>
      </c>
    </row>
    <row r="462" spans="1:29">
      <c r="A462" t="s">
        <v>3177</v>
      </c>
      <c r="B462" t="s">
        <v>24</v>
      </c>
      <c r="C462">
        <v>100093728</v>
      </c>
      <c r="D462" t="s">
        <v>3178</v>
      </c>
      <c r="E462" t="str">
        <f t="shared" si="7"/>
        <v>Bogense Bygrunde285s</v>
      </c>
      <c r="F462">
        <v>1.25</v>
      </c>
      <c r="G462" t="s">
        <v>3212</v>
      </c>
      <c r="H462" t="s">
        <v>3212</v>
      </c>
      <c r="K462">
        <v>0</v>
      </c>
      <c r="M462">
        <v>1538.6562782399542</v>
      </c>
      <c r="N462">
        <v>436.85214528913315</v>
      </c>
      <c r="O462">
        <v>1975.5084235290874</v>
      </c>
      <c r="P462">
        <v>21842.607264456656</v>
      </c>
      <c r="T462">
        <v>188.52374550011999</v>
      </c>
      <c r="U462">
        <v>100</v>
      </c>
      <c r="V462">
        <v>1.1928588151932</v>
      </c>
      <c r="W462">
        <v>1.3242771625519001</v>
      </c>
      <c r="X462">
        <v>1.2506430690939001</v>
      </c>
      <c r="Y462">
        <v>188.52374550095001</v>
      </c>
      <c r="AB462" t="e">
        <v>#N/A</v>
      </c>
      <c r="AC462" t="e">
        <v>#N/A</v>
      </c>
    </row>
    <row r="463" spans="1:29">
      <c r="A463" t="s">
        <v>3179</v>
      </c>
      <c r="B463" t="s">
        <v>24</v>
      </c>
      <c r="C463">
        <v>100093767</v>
      </c>
      <c r="D463" t="s">
        <v>3180</v>
      </c>
      <c r="E463" t="str">
        <f t="shared" si="7"/>
        <v>Bogense Bygrunde285t</v>
      </c>
      <c r="F463">
        <v>1.25</v>
      </c>
      <c r="G463" t="s">
        <v>3212</v>
      </c>
      <c r="H463" t="s">
        <v>3212</v>
      </c>
      <c r="K463">
        <v>0</v>
      </c>
      <c r="M463">
        <v>1538.6562782399542</v>
      </c>
      <c r="N463">
        <v>436.85214528913315</v>
      </c>
      <c r="O463">
        <v>1975.5084235290874</v>
      </c>
      <c r="P463">
        <v>21842.607264456656</v>
      </c>
      <c r="T463">
        <v>234.81983400019001</v>
      </c>
      <c r="U463">
        <v>100</v>
      </c>
      <c r="V463">
        <v>1.2197732925414999</v>
      </c>
      <c r="W463">
        <v>1.4616882801055999</v>
      </c>
      <c r="X463">
        <v>1.3026668938195001</v>
      </c>
      <c r="Y463">
        <v>234.81983400000999</v>
      </c>
      <c r="AB463" t="e">
        <v>#N/A</v>
      </c>
      <c r="AC463" t="e">
        <v>#N/A</v>
      </c>
    </row>
    <row r="464" spans="1:29">
      <c r="A464" t="s">
        <v>3181</v>
      </c>
      <c r="B464" t="s">
        <v>24</v>
      </c>
      <c r="C464">
        <v>100093766</v>
      </c>
      <c r="D464" t="s">
        <v>3182</v>
      </c>
      <c r="E464" t="str">
        <f t="shared" si="7"/>
        <v>Bogense Bygrunde285u</v>
      </c>
      <c r="F464">
        <v>1.25</v>
      </c>
      <c r="G464" t="s">
        <v>3212</v>
      </c>
      <c r="H464" t="s">
        <v>3212</v>
      </c>
      <c r="M464">
        <v>1538.6562782399542</v>
      </c>
      <c r="N464">
        <v>436.85214528913315</v>
      </c>
      <c r="O464">
        <v>1975.5084235290874</v>
      </c>
      <c r="P464">
        <v>21842.607264456656</v>
      </c>
      <c r="Q464" t="e">
        <v>#N/A</v>
      </c>
      <c r="R464" t="e">
        <v>#N/A</v>
      </c>
      <c r="T464">
        <v>504.49567349969999</v>
      </c>
      <c r="U464">
        <v>100</v>
      </c>
      <c r="V464">
        <v>1.2852722406387</v>
      </c>
      <c r="W464">
        <v>1.7132757902144999</v>
      </c>
      <c r="X464">
        <v>1.4944772265851001</v>
      </c>
      <c r="Y464">
        <v>504.49567349969999</v>
      </c>
      <c r="AB464" t="e">
        <v>#N/A</v>
      </c>
      <c r="AC464" t="e">
        <v>#N/A</v>
      </c>
    </row>
    <row r="465" spans="1:29">
      <c r="A465" t="s">
        <v>3183</v>
      </c>
      <c r="B465" t="s">
        <v>24</v>
      </c>
      <c r="C465">
        <v>100093764</v>
      </c>
      <c r="D465" t="s">
        <v>3184</v>
      </c>
      <c r="E465" t="str">
        <f t="shared" si="7"/>
        <v>Bogense Bygrunde285x</v>
      </c>
      <c r="F465">
        <v>1.25</v>
      </c>
      <c r="G465" t="s">
        <v>3212</v>
      </c>
      <c r="H465" t="s">
        <v>3212</v>
      </c>
      <c r="K465">
        <v>0</v>
      </c>
      <c r="L465">
        <v>0</v>
      </c>
      <c r="M465">
        <v>1538.6562782399542</v>
      </c>
      <c r="N465">
        <v>436.85214528913315</v>
      </c>
      <c r="O465">
        <v>1975.5084235290874</v>
      </c>
      <c r="P465">
        <v>21842.607264456656</v>
      </c>
      <c r="T465">
        <v>508.93399950537002</v>
      </c>
      <c r="U465">
        <v>100</v>
      </c>
      <c r="V465">
        <v>1.4947006702423</v>
      </c>
      <c r="W465">
        <v>1.8785475492477</v>
      </c>
      <c r="X465">
        <v>1.6937879074977999</v>
      </c>
      <c r="Y465">
        <v>508.93399950255002</v>
      </c>
      <c r="AB465" t="e">
        <v>#N/A</v>
      </c>
      <c r="AC465" t="e">
        <v>#N/A</v>
      </c>
    </row>
    <row r="466" spans="1:29">
      <c r="A466" t="s">
        <v>3185</v>
      </c>
      <c r="B466" t="s">
        <v>24</v>
      </c>
      <c r="C466">
        <v>100093762</v>
      </c>
      <c r="D466" t="s">
        <v>3186</v>
      </c>
      <c r="E466" t="str">
        <f t="shared" si="7"/>
        <v>Bogense Bygrunde285z</v>
      </c>
      <c r="F466">
        <v>1.25</v>
      </c>
      <c r="G466" t="s">
        <v>3212</v>
      </c>
      <c r="H466" t="s">
        <v>3212</v>
      </c>
      <c r="K466">
        <v>0</v>
      </c>
      <c r="L466">
        <v>0</v>
      </c>
      <c r="M466">
        <v>1538.6562782399542</v>
      </c>
      <c r="N466">
        <v>436.85214528913315</v>
      </c>
      <c r="O466">
        <v>1975.5084235290874</v>
      </c>
      <c r="P466">
        <v>21842.607264456656</v>
      </c>
      <c r="T466">
        <v>502.82360148787001</v>
      </c>
      <c r="U466">
        <v>100</v>
      </c>
      <c r="V466">
        <v>1.5100502967834</v>
      </c>
      <c r="W466">
        <v>1.9251222610473999</v>
      </c>
      <c r="X466">
        <v>1.7972285886863999</v>
      </c>
      <c r="Y466">
        <v>502.82360149298</v>
      </c>
      <c r="AB466" t="e">
        <v>#N/A</v>
      </c>
      <c r="AC466" t="e">
        <v>#N/A</v>
      </c>
    </row>
    <row r="467" spans="1:29">
      <c r="A467" t="s">
        <v>3061</v>
      </c>
      <c r="B467" t="s">
        <v>24</v>
      </c>
      <c r="C467">
        <v>100093739</v>
      </c>
      <c r="D467" t="s">
        <v>3062</v>
      </c>
      <c r="E467" t="str">
        <f t="shared" si="7"/>
        <v>Bogense Bygrunde285aa</v>
      </c>
      <c r="F467">
        <v>2.25</v>
      </c>
      <c r="G467" t="s">
        <v>3212</v>
      </c>
      <c r="H467" t="s">
        <v>3212</v>
      </c>
      <c r="I467" t="s">
        <v>3212</v>
      </c>
      <c r="M467">
        <v>2769.5813008319178</v>
      </c>
      <c r="N467">
        <v>786.33386152043965</v>
      </c>
      <c r="O467">
        <v>3555.9151623523576</v>
      </c>
      <c r="P467">
        <v>39316.693076021984</v>
      </c>
      <c r="Q467">
        <v>1.2769999999999999</v>
      </c>
      <c r="R467" t="s">
        <v>3228</v>
      </c>
      <c r="T467">
        <v>1944.9725979881</v>
      </c>
      <c r="U467">
        <v>100</v>
      </c>
      <c r="V467">
        <v>0.30951666831969998</v>
      </c>
      <c r="W467">
        <v>0.89764040708542003</v>
      </c>
      <c r="X467">
        <v>0.76046549534235997</v>
      </c>
      <c r="Y467">
        <v>1944.9725979881</v>
      </c>
      <c r="AB467" t="e">
        <v>#N/A</v>
      </c>
      <c r="AC467" t="e">
        <v>#N/A</v>
      </c>
    </row>
    <row r="468" spans="1:29">
      <c r="A468" t="s">
        <v>3187</v>
      </c>
      <c r="B468" t="s">
        <v>24</v>
      </c>
      <c r="C468">
        <v>100093761</v>
      </c>
      <c r="D468" t="s">
        <v>3188</v>
      </c>
      <c r="E468" t="str">
        <f t="shared" si="7"/>
        <v>Bogense Bygrunde285æ</v>
      </c>
      <c r="F468">
        <v>1.25</v>
      </c>
      <c r="G468" t="s">
        <v>3212</v>
      </c>
      <c r="H468" t="s">
        <v>3212</v>
      </c>
      <c r="K468">
        <v>0</v>
      </c>
      <c r="L468">
        <v>0</v>
      </c>
      <c r="M468">
        <v>1538.6562782399542</v>
      </c>
      <c r="N468">
        <v>436.85214528913315</v>
      </c>
      <c r="O468">
        <v>1975.5084235290874</v>
      </c>
      <c r="P468">
        <v>21842.607264456656</v>
      </c>
      <c r="T468">
        <v>500.32507599823998</v>
      </c>
      <c r="U468">
        <v>100</v>
      </c>
      <c r="V468">
        <v>1.5306566953659</v>
      </c>
      <c r="W468">
        <v>1.9412078857421999</v>
      </c>
      <c r="X468">
        <v>1.8147259833766001</v>
      </c>
      <c r="Y468">
        <v>500.32507599928999</v>
      </c>
      <c r="AB468" t="e">
        <v>#N/A</v>
      </c>
      <c r="AC468" t="e">
        <v>#N/A</v>
      </c>
    </row>
    <row r="469" spans="1:29">
      <c r="A469" t="s">
        <v>3069</v>
      </c>
      <c r="B469" t="s">
        <v>24</v>
      </c>
      <c r="C469">
        <v>100093736</v>
      </c>
      <c r="D469" t="s">
        <v>3070</v>
      </c>
      <c r="E469" t="str">
        <f t="shared" si="7"/>
        <v>Bogense Bygrunde285k</v>
      </c>
      <c r="F469">
        <v>2.5499999999999998</v>
      </c>
      <c r="G469" t="s">
        <v>3212</v>
      </c>
      <c r="H469" t="s">
        <v>3212</v>
      </c>
      <c r="I469" t="s">
        <v>3212</v>
      </c>
      <c r="J469" t="s">
        <v>3212</v>
      </c>
      <c r="K469">
        <v>0</v>
      </c>
      <c r="M469">
        <v>3138.8588076095066</v>
      </c>
      <c r="N469">
        <v>891.17837638983156</v>
      </c>
      <c r="O469">
        <v>4030.0371839993381</v>
      </c>
      <c r="P469">
        <v>44558.918819491577</v>
      </c>
      <c r="Q469">
        <v>1.77</v>
      </c>
      <c r="R469">
        <v>0.67</v>
      </c>
      <c r="T469">
        <v>181.56410550238999</v>
      </c>
      <c r="U469">
        <v>100</v>
      </c>
      <c r="V469">
        <v>0.81132483482360995</v>
      </c>
      <c r="W469">
        <v>1.2542574405669999</v>
      </c>
      <c r="X469">
        <v>1.0801818407499</v>
      </c>
      <c r="Y469">
        <v>181.56410550461999</v>
      </c>
      <c r="AB469" t="e">
        <v>#N/A</v>
      </c>
      <c r="AC469" t="e">
        <v>#N/A</v>
      </c>
    </row>
    <row r="470" spans="1:29">
      <c r="A470" t="s">
        <v>1561</v>
      </c>
      <c r="B470" t="s">
        <v>24</v>
      </c>
      <c r="C470">
        <v>5443463</v>
      </c>
      <c r="D470" t="s">
        <v>1562</v>
      </c>
      <c r="E470" t="str">
        <f t="shared" si="7"/>
        <v>Bogense Bygrunde285a</v>
      </c>
      <c r="F470">
        <v>1.25</v>
      </c>
      <c r="G470" t="s">
        <v>3212</v>
      </c>
      <c r="H470" t="s">
        <v>3212</v>
      </c>
      <c r="K470">
        <v>0</v>
      </c>
      <c r="M470">
        <v>1538.6562782399542</v>
      </c>
      <c r="N470">
        <v>436.85214528913315</v>
      </c>
      <c r="O470">
        <v>1975.5084235290874</v>
      </c>
      <c r="P470">
        <v>21842.607264456656</v>
      </c>
      <c r="T470">
        <v>6907.8449574747001</v>
      </c>
      <c r="U470">
        <v>84.930999999999997</v>
      </c>
      <c r="V470">
        <v>1.4929133467376E-2</v>
      </c>
      <c r="W470">
        <v>1.3657002449036</v>
      </c>
      <c r="X470">
        <v>0.69295374658345998</v>
      </c>
      <c r="Y470">
        <v>5866.9043897039001</v>
      </c>
      <c r="AB470" t="e">
        <v>#N/A</v>
      </c>
      <c r="AC470" t="e">
        <v>#N/A</v>
      </c>
    </row>
    <row r="471" spans="1:29">
      <c r="A471" t="s">
        <v>3071</v>
      </c>
      <c r="B471" t="s">
        <v>24</v>
      </c>
      <c r="C471">
        <v>100093735</v>
      </c>
      <c r="D471" t="s">
        <v>3072</v>
      </c>
      <c r="E471" t="str">
        <f t="shared" si="7"/>
        <v>Bogense Bygrunde285l</v>
      </c>
      <c r="F471">
        <v>2.5499999999999998</v>
      </c>
      <c r="G471" t="s">
        <v>3212</v>
      </c>
      <c r="H471" t="s">
        <v>3212</v>
      </c>
      <c r="I471" t="s">
        <v>3212</v>
      </c>
      <c r="J471" t="s">
        <v>3212</v>
      </c>
      <c r="K471">
        <v>0</v>
      </c>
      <c r="M471">
        <v>3138.8588076095066</v>
      </c>
      <c r="N471">
        <v>891.17837638983156</v>
      </c>
      <c r="O471">
        <v>4030.0371839993381</v>
      </c>
      <c r="P471">
        <v>44558.918819491577</v>
      </c>
      <c r="Q471">
        <v>1.782</v>
      </c>
      <c r="R471">
        <v>0.69299999999999995</v>
      </c>
      <c r="T471">
        <v>181.54923050216999</v>
      </c>
      <c r="U471">
        <v>100</v>
      </c>
      <c r="V471">
        <v>0.99163091182708996</v>
      </c>
      <c r="W471">
        <v>1.2716046571732</v>
      </c>
      <c r="X471">
        <v>1.1514473812921</v>
      </c>
      <c r="Y471">
        <v>181.54923050287999</v>
      </c>
      <c r="AB471">
        <v>1.782</v>
      </c>
      <c r="AC471">
        <v>0.69299999999999995</v>
      </c>
    </row>
    <row r="472" spans="1:29">
      <c r="A472" t="s">
        <v>3073</v>
      </c>
      <c r="B472" t="s">
        <v>24</v>
      </c>
      <c r="C472">
        <v>100093734</v>
      </c>
      <c r="D472" t="s">
        <v>3074</v>
      </c>
      <c r="E472" t="str">
        <f t="shared" si="7"/>
        <v>Bogense Bygrunde285m</v>
      </c>
      <c r="F472">
        <v>2.5499999999999998</v>
      </c>
      <c r="G472" t="s">
        <v>3212</v>
      </c>
      <c r="H472" t="s">
        <v>3212</v>
      </c>
      <c r="I472" t="s">
        <v>3212</v>
      </c>
      <c r="J472" t="s">
        <v>3212</v>
      </c>
      <c r="K472">
        <v>0</v>
      </c>
      <c r="M472">
        <v>3138.8588076095066</v>
      </c>
      <c r="N472">
        <v>891.17837638983156</v>
      </c>
      <c r="O472">
        <v>4030.0371839993381</v>
      </c>
      <c r="P472">
        <v>44558.918819491577</v>
      </c>
      <c r="Q472">
        <v>1.774</v>
      </c>
      <c r="R472">
        <v>0.92500000000000004</v>
      </c>
      <c r="T472">
        <v>181.54490849826999</v>
      </c>
      <c r="U472">
        <v>100</v>
      </c>
      <c r="V472">
        <v>0.98448175191878995</v>
      </c>
      <c r="W472">
        <v>1.2696071863174001</v>
      </c>
      <c r="X472">
        <v>1.1385413179031001</v>
      </c>
      <c r="Y472">
        <v>181.54490849965001</v>
      </c>
      <c r="AB472">
        <v>1.774</v>
      </c>
      <c r="AC472">
        <v>0.92500000000000004</v>
      </c>
    </row>
    <row r="473" spans="1:29">
      <c r="A473" t="s">
        <v>3063</v>
      </c>
      <c r="B473" t="s">
        <v>24</v>
      </c>
      <c r="C473">
        <v>100093738</v>
      </c>
      <c r="D473" t="s">
        <v>3064</v>
      </c>
      <c r="E473" t="str">
        <f t="shared" si="7"/>
        <v>Bogense Bygrunde285ab</v>
      </c>
      <c r="F473">
        <v>1.25</v>
      </c>
      <c r="G473" t="s">
        <v>3212</v>
      </c>
      <c r="H473" t="s">
        <v>3212</v>
      </c>
      <c r="M473">
        <v>1538.6562782399542</v>
      </c>
      <c r="N473">
        <v>436.85214528913315</v>
      </c>
      <c r="O473">
        <v>1975.5084235290874</v>
      </c>
      <c r="P473">
        <v>21842.607264456656</v>
      </c>
      <c r="Q473" t="e">
        <v>#N/A</v>
      </c>
      <c r="R473" t="e">
        <v>#N/A</v>
      </c>
      <c r="T473">
        <v>3020.5201729999999</v>
      </c>
      <c r="U473">
        <v>100</v>
      </c>
      <c r="V473">
        <v>0.63207006454467995</v>
      </c>
      <c r="W473">
        <v>1.2869544029236</v>
      </c>
      <c r="X473">
        <v>1.0442076494296</v>
      </c>
      <c r="Y473">
        <v>3020.5201729999999</v>
      </c>
      <c r="AB473" t="e">
        <v>#N/A</v>
      </c>
      <c r="AC473" t="e">
        <v>#N/A</v>
      </c>
    </row>
    <row r="474" spans="1:29">
      <c r="A474" t="s">
        <v>1156</v>
      </c>
      <c r="B474" t="s">
        <v>9</v>
      </c>
      <c r="C474">
        <v>2677770</v>
      </c>
      <c r="D474" t="s">
        <v>1157</v>
      </c>
      <c r="E474" t="str">
        <f t="shared" si="7"/>
        <v>Harritslevgård Hgd., Skovby1an</v>
      </c>
      <c r="F474">
        <v>0.25</v>
      </c>
      <c r="G474" t="s">
        <v>3213</v>
      </c>
      <c r="H474" t="s">
        <v>3212</v>
      </c>
      <c r="K474">
        <v>0</v>
      </c>
      <c r="M474">
        <v>307.73125564799085</v>
      </c>
      <c r="N474">
        <v>87.370429057826627</v>
      </c>
      <c r="O474">
        <v>395.10168470581749</v>
      </c>
      <c r="P474">
        <v>4368.5214528913311</v>
      </c>
      <c r="T474">
        <v>515.14521550569998</v>
      </c>
      <c r="U474">
        <v>100</v>
      </c>
      <c r="V474">
        <v>0.1662180274725</v>
      </c>
      <c r="W474">
        <v>0.51537048816680997</v>
      </c>
      <c r="X474">
        <v>0.41145437286997</v>
      </c>
      <c r="Y474">
        <v>515.14521550772997</v>
      </c>
      <c r="AB474" t="e">
        <v>#N/A</v>
      </c>
      <c r="AC474" t="e">
        <v>#N/A</v>
      </c>
    </row>
    <row r="475" spans="1:29">
      <c r="A475" t="s">
        <v>1159</v>
      </c>
      <c r="B475" t="s">
        <v>9</v>
      </c>
      <c r="C475">
        <v>2677770</v>
      </c>
      <c r="D475" t="s">
        <v>1157</v>
      </c>
      <c r="E475" t="str">
        <f t="shared" si="7"/>
        <v>Harritslevgård Hgd., Skovby1m</v>
      </c>
      <c r="F475">
        <v>2.25</v>
      </c>
      <c r="G475" t="s">
        <v>3212</v>
      </c>
      <c r="H475" t="s">
        <v>3212</v>
      </c>
      <c r="I475" t="s">
        <v>3212</v>
      </c>
      <c r="M475">
        <v>2769.5813008319178</v>
      </c>
      <c r="N475">
        <v>786.33386152043965</v>
      </c>
      <c r="O475">
        <v>3555.9151623523576</v>
      </c>
      <c r="P475">
        <v>39316.693076021984</v>
      </c>
      <c r="Q475" t="s">
        <v>3230</v>
      </c>
      <c r="T475">
        <v>41242.139798005002</v>
      </c>
      <c r="U475">
        <v>87.598600000000005</v>
      </c>
      <c r="V475">
        <v>1.6611289232969E-2</v>
      </c>
      <c r="W475">
        <v>1.0343155860901001</v>
      </c>
      <c r="X475">
        <v>0.53443637875765004</v>
      </c>
      <c r="Y475">
        <v>36127.529183992003</v>
      </c>
      <c r="AB475">
        <v>1.9139999999999999</v>
      </c>
      <c r="AC475">
        <v>0</v>
      </c>
    </row>
    <row r="476" spans="1:29">
      <c r="A476" t="s">
        <v>475</v>
      </c>
      <c r="B476" t="s">
        <v>9</v>
      </c>
      <c r="C476">
        <v>9428394</v>
      </c>
      <c r="D476" t="s">
        <v>1157</v>
      </c>
      <c r="E476" t="str">
        <f t="shared" si="7"/>
        <v>Harritslevgård Hgd., Skovby1l</v>
      </c>
      <c r="F476">
        <v>1.55</v>
      </c>
      <c r="G476" t="s">
        <v>3212</v>
      </c>
      <c r="H476" t="s">
        <v>3212</v>
      </c>
      <c r="J476" t="s">
        <v>3212</v>
      </c>
      <c r="M476">
        <v>1907.9337850175434</v>
      </c>
      <c r="N476">
        <v>541.69666015852511</v>
      </c>
      <c r="O476">
        <v>2449.6304451760684</v>
      </c>
      <c r="P476">
        <v>27084.833007926252</v>
      </c>
      <c r="Q476">
        <v>2.5920000000000001</v>
      </c>
      <c r="R476">
        <v>-0.32</v>
      </c>
      <c r="T476">
        <v>20859.644075479999</v>
      </c>
      <c r="U476">
        <v>13.523899999999999</v>
      </c>
      <c r="V476">
        <v>3.7848506122828002E-2</v>
      </c>
      <c r="W476">
        <v>0.87724429368973</v>
      </c>
      <c r="X476">
        <v>0.33266171040240999</v>
      </c>
      <c r="Y476">
        <v>2821.0374051238396</v>
      </c>
      <c r="AB476">
        <v>2.5920000000000001</v>
      </c>
      <c r="AC476" t="s">
        <v>3228</v>
      </c>
    </row>
    <row r="477" spans="1:29">
      <c r="A477" t="s">
        <v>2110</v>
      </c>
      <c r="B477" t="s">
        <v>8</v>
      </c>
      <c r="C477">
        <v>5443768</v>
      </c>
      <c r="D477" t="s">
        <v>2111</v>
      </c>
      <c r="E477" t="str">
        <f t="shared" si="7"/>
        <v>Bogense Markjorder12h</v>
      </c>
      <c r="F477">
        <v>1.3235000000000001</v>
      </c>
      <c r="G477" t="s">
        <v>3212</v>
      </c>
      <c r="H477" t="s">
        <v>3212</v>
      </c>
      <c r="L477">
        <v>7.350000000000001E-2</v>
      </c>
      <c r="M477">
        <v>1629.1292674004637</v>
      </c>
      <c r="N477">
        <v>462.53905143213422</v>
      </c>
      <c r="O477">
        <v>2091.6683188325978</v>
      </c>
      <c r="P477">
        <v>23126.952571606707</v>
      </c>
      <c r="T477">
        <v>72173.695289491006</v>
      </c>
      <c r="U477">
        <v>99.374300000000005</v>
      </c>
      <c r="V477">
        <v>2.1026948525105E-4</v>
      </c>
      <c r="W477">
        <v>1.5679795742035001</v>
      </c>
      <c r="X477">
        <v>0.52649007852006002</v>
      </c>
      <c r="Y477">
        <v>71722.070854332007</v>
      </c>
      <c r="AB477" t="e">
        <v>#N/A</v>
      </c>
      <c r="AC477" t="e">
        <v>#N/A</v>
      </c>
    </row>
    <row r="478" spans="1:29">
      <c r="A478" t="s">
        <v>2283</v>
      </c>
      <c r="B478" t="s">
        <v>8</v>
      </c>
      <c r="C478">
        <v>5443987</v>
      </c>
      <c r="D478" t="s">
        <v>2284</v>
      </c>
      <c r="E478" t="str">
        <f t="shared" si="7"/>
        <v>Bogense Markjorder19as</v>
      </c>
      <c r="F478">
        <v>2.25</v>
      </c>
      <c r="G478" t="s">
        <v>3212</v>
      </c>
      <c r="H478" t="s">
        <v>3212</v>
      </c>
      <c r="I478" t="s">
        <v>3212</v>
      </c>
      <c r="M478">
        <v>2769.5813008319178</v>
      </c>
      <c r="N478">
        <v>786.33386152043965</v>
      </c>
      <c r="O478">
        <v>3555.9151623523576</v>
      </c>
      <c r="P478">
        <v>39316.693076021984</v>
      </c>
      <c r="Q478">
        <v>1.4430000000000001</v>
      </c>
      <c r="R478" t="s">
        <v>3228</v>
      </c>
      <c r="T478">
        <v>535.72807200941998</v>
      </c>
      <c r="U478">
        <v>100</v>
      </c>
      <c r="V478">
        <v>0.62292337417603005</v>
      </c>
      <c r="W478">
        <v>0.96093153953552002</v>
      </c>
      <c r="X478">
        <v>0.82629550508287997</v>
      </c>
      <c r="Y478">
        <v>535.72807200941998</v>
      </c>
      <c r="AB478" t="e">
        <v>#N/A</v>
      </c>
      <c r="AC478" t="e">
        <v>#N/A</v>
      </c>
    </row>
    <row r="479" spans="1:29">
      <c r="A479" t="s">
        <v>2301</v>
      </c>
      <c r="B479" t="s">
        <v>8</v>
      </c>
      <c r="C479">
        <v>5443994</v>
      </c>
      <c r="D479" t="s">
        <v>2302</v>
      </c>
      <c r="E479" t="str">
        <f t="shared" si="7"/>
        <v>Bogense Markjorder19aæ</v>
      </c>
      <c r="F479">
        <v>2.25</v>
      </c>
      <c r="G479" t="s">
        <v>3212</v>
      </c>
      <c r="H479" t="s">
        <v>3212</v>
      </c>
      <c r="I479" t="s">
        <v>3212</v>
      </c>
      <c r="M479">
        <v>2769.5813008319178</v>
      </c>
      <c r="N479">
        <v>786.33386152043965</v>
      </c>
      <c r="O479">
        <v>3555.9151623523576</v>
      </c>
      <c r="P479">
        <v>39316.693076021984</v>
      </c>
      <c r="Q479">
        <v>1.4870000000000001</v>
      </c>
      <c r="R479" t="s">
        <v>3228</v>
      </c>
      <c r="T479">
        <v>315.59958649889001</v>
      </c>
      <c r="U479">
        <v>100</v>
      </c>
      <c r="V479">
        <v>0.57981812953948997</v>
      </c>
      <c r="W479">
        <v>0.96240341663360995</v>
      </c>
      <c r="X479">
        <v>0.82107605359383995</v>
      </c>
      <c r="Y479">
        <v>315.59958649889001</v>
      </c>
      <c r="AB479" t="e">
        <v>#N/A</v>
      </c>
      <c r="AC479" t="e">
        <v>#N/A</v>
      </c>
    </row>
    <row r="480" spans="1:29">
      <c r="A480" t="s">
        <v>2303</v>
      </c>
      <c r="B480" t="s">
        <v>8</v>
      </c>
      <c r="C480">
        <v>5443995</v>
      </c>
      <c r="D480" t="s">
        <v>2304</v>
      </c>
      <c r="E480" t="str">
        <f t="shared" si="7"/>
        <v>Bogense Markjorder19aø</v>
      </c>
      <c r="F480">
        <v>2.25</v>
      </c>
      <c r="G480" t="s">
        <v>3212</v>
      </c>
      <c r="H480" t="s">
        <v>3212</v>
      </c>
      <c r="I480" t="s">
        <v>3212</v>
      </c>
      <c r="M480">
        <v>2769.5813008319178</v>
      </c>
      <c r="N480">
        <v>786.33386152043965</v>
      </c>
      <c r="O480">
        <v>3555.9151623523576</v>
      </c>
      <c r="P480">
        <v>39316.693076021984</v>
      </c>
      <c r="Q480">
        <v>1.502</v>
      </c>
      <c r="R480" t="s">
        <v>3228</v>
      </c>
      <c r="T480">
        <v>429.56860999310999</v>
      </c>
      <c r="U480">
        <v>100</v>
      </c>
      <c r="V480">
        <v>0.57981812953948997</v>
      </c>
      <c r="W480">
        <v>0.96240341663360995</v>
      </c>
      <c r="X480">
        <v>0.80963534944587001</v>
      </c>
      <c r="Y480">
        <v>429.56860999310999</v>
      </c>
      <c r="AB480" t="e">
        <v>#N/A</v>
      </c>
      <c r="AC480" t="e">
        <v>#N/A</v>
      </c>
    </row>
    <row r="481" spans="1:29">
      <c r="A481" t="s">
        <v>2305</v>
      </c>
      <c r="B481" t="s">
        <v>8</v>
      </c>
      <c r="C481">
        <v>5443996</v>
      </c>
      <c r="D481" t="s">
        <v>2306</v>
      </c>
      <c r="E481" t="str">
        <f t="shared" si="7"/>
        <v>Bogense Markjorder19ba</v>
      </c>
      <c r="F481">
        <v>2.25</v>
      </c>
      <c r="G481" t="s">
        <v>3212</v>
      </c>
      <c r="H481" t="s">
        <v>3212</v>
      </c>
      <c r="I481" t="s">
        <v>3212</v>
      </c>
      <c r="M481">
        <v>2769.5813008319178</v>
      </c>
      <c r="N481">
        <v>786.33386152043965</v>
      </c>
      <c r="O481">
        <v>3555.9151623523576</v>
      </c>
      <c r="P481">
        <v>39316.693076021984</v>
      </c>
      <c r="Q481">
        <v>1.5029999999999999</v>
      </c>
      <c r="R481" t="s">
        <v>3228</v>
      </c>
      <c r="T481">
        <v>315.51878499917001</v>
      </c>
      <c r="U481">
        <v>100</v>
      </c>
      <c r="V481">
        <v>0.63164955377579002</v>
      </c>
      <c r="W481">
        <v>0.91204386949538996</v>
      </c>
      <c r="X481">
        <v>0.80553402204429003</v>
      </c>
      <c r="Y481">
        <v>315.51878499917001</v>
      </c>
      <c r="AB481" t="e">
        <v>#N/A</v>
      </c>
      <c r="AC481" t="e">
        <v>#N/A</v>
      </c>
    </row>
    <row r="482" spans="1:29">
      <c r="A482" t="s">
        <v>2307</v>
      </c>
      <c r="B482" t="s">
        <v>8</v>
      </c>
      <c r="C482">
        <v>5443997</v>
      </c>
      <c r="D482" t="s">
        <v>2308</v>
      </c>
      <c r="E482" t="str">
        <f t="shared" si="7"/>
        <v>Bogense Markjorder19bb</v>
      </c>
      <c r="F482">
        <v>2.25</v>
      </c>
      <c r="G482" t="s">
        <v>3212</v>
      </c>
      <c r="H482" t="s">
        <v>3212</v>
      </c>
      <c r="I482" t="s">
        <v>3212</v>
      </c>
      <c r="M482">
        <v>2769.5813008319178</v>
      </c>
      <c r="N482">
        <v>786.33386152043965</v>
      </c>
      <c r="O482">
        <v>3555.9151623523576</v>
      </c>
      <c r="P482">
        <v>39316.693076021984</v>
      </c>
      <c r="Q482">
        <v>1.381</v>
      </c>
      <c r="R482" t="s">
        <v>3228</v>
      </c>
      <c r="T482">
        <v>429.46861650042001</v>
      </c>
      <c r="U482">
        <v>100</v>
      </c>
      <c r="V482">
        <v>0.64090138673782004</v>
      </c>
      <c r="W482">
        <v>0.90216124057769997</v>
      </c>
      <c r="X482">
        <v>0.79787052055480001</v>
      </c>
      <c r="Y482">
        <v>429.46861650042001</v>
      </c>
      <c r="AB482" t="e">
        <v>#N/A</v>
      </c>
      <c r="AC482" t="e">
        <v>#N/A</v>
      </c>
    </row>
    <row r="483" spans="1:29">
      <c r="A483" t="s">
        <v>2309</v>
      </c>
      <c r="B483" t="s">
        <v>8</v>
      </c>
      <c r="C483">
        <v>5443998</v>
      </c>
      <c r="D483" t="s">
        <v>2310</v>
      </c>
      <c r="E483" t="str">
        <f t="shared" si="7"/>
        <v>Bogense Markjorder19bc</v>
      </c>
      <c r="F483">
        <v>2.25</v>
      </c>
      <c r="G483" t="s">
        <v>3212</v>
      </c>
      <c r="H483" t="s">
        <v>3212</v>
      </c>
      <c r="I483" t="s">
        <v>3212</v>
      </c>
      <c r="M483">
        <v>2769.5813008319178</v>
      </c>
      <c r="N483">
        <v>786.33386152043965</v>
      </c>
      <c r="O483">
        <v>3555.9151623523576</v>
      </c>
      <c r="P483">
        <v>39316.693076021984</v>
      </c>
      <c r="Q483">
        <v>1.411</v>
      </c>
      <c r="R483" t="s">
        <v>3228</v>
      </c>
      <c r="T483">
        <v>435.34016999852997</v>
      </c>
      <c r="U483">
        <v>100</v>
      </c>
      <c r="V483">
        <v>0.60915070772170998</v>
      </c>
      <c r="W483">
        <v>0.88029319047928001</v>
      </c>
      <c r="X483">
        <v>0.77443403087249996</v>
      </c>
      <c r="Y483">
        <v>435.34016999852997</v>
      </c>
      <c r="AB483" t="e">
        <v>#N/A</v>
      </c>
      <c r="AC483" t="e">
        <v>#N/A</v>
      </c>
    </row>
    <row r="484" spans="1:29">
      <c r="A484" t="s">
        <v>2311</v>
      </c>
      <c r="B484" t="s">
        <v>8</v>
      </c>
      <c r="C484">
        <v>5443999</v>
      </c>
      <c r="D484" t="s">
        <v>2312</v>
      </c>
      <c r="E484" t="str">
        <f t="shared" si="7"/>
        <v>Bogense Markjorder19bd</v>
      </c>
      <c r="F484">
        <v>2.25</v>
      </c>
      <c r="G484" t="s">
        <v>3212</v>
      </c>
      <c r="H484" t="s">
        <v>3212</v>
      </c>
      <c r="I484" t="s">
        <v>3212</v>
      </c>
      <c r="M484">
        <v>2769.5813008319178</v>
      </c>
      <c r="N484">
        <v>786.33386152043965</v>
      </c>
      <c r="O484">
        <v>3555.9151623523576</v>
      </c>
      <c r="P484">
        <v>39316.693076021984</v>
      </c>
      <c r="Q484">
        <v>1.5229999999999999</v>
      </c>
      <c r="R484" t="s">
        <v>3228</v>
      </c>
      <c r="T484">
        <v>549.51533700216999</v>
      </c>
      <c r="U484">
        <v>100</v>
      </c>
      <c r="V484">
        <v>0.59632426500320002</v>
      </c>
      <c r="W484">
        <v>0.86494350433349998</v>
      </c>
      <c r="X484">
        <v>0.74857447133666999</v>
      </c>
      <c r="Y484">
        <v>549.51533700216999</v>
      </c>
      <c r="AB484" t="e">
        <v>#N/A</v>
      </c>
      <c r="AC484" t="e">
        <v>#N/A</v>
      </c>
    </row>
    <row r="485" spans="1:29">
      <c r="A485" t="s">
        <v>2313</v>
      </c>
      <c r="B485" t="s">
        <v>8</v>
      </c>
      <c r="C485">
        <v>5444000</v>
      </c>
      <c r="D485" t="s">
        <v>2314</v>
      </c>
      <c r="E485" t="str">
        <f t="shared" si="7"/>
        <v>Bogense Markjorder19be</v>
      </c>
      <c r="F485">
        <v>2.25</v>
      </c>
      <c r="G485" t="s">
        <v>3212</v>
      </c>
      <c r="H485" t="s">
        <v>3212</v>
      </c>
      <c r="I485" t="s">
        <v>3212</v>
      </c>
      <c r="M485">
        <v>2769.5813008319178</v>
      </c>
      <c r="N485">
        <v>786.33386152043965</v>
      </c>
      <c r="O485">
        <v>3555.9151623523576</v>
      </c>
      <c r="P485">
        <v>39316.693076021984</v>
      </c>
      <c r="Q485">
        <v>1.5389999999999999</v>
      </c>
      <c r="R485" t="s">
        <v>3228</v>
      </c>
      <c r="T485">
        <v>541.85543050290005</v>
      </c>
      <c r="U485">
        <v>100</v>
      </c>
      <c r="V485">
        <v>0.58318239450455001</v>
      </c>
      <c r="W485">
        <v>0.82930284738541005</v>
      </c>
      <c r="X485">
        <v>0.73928273409262002</v>
      </c>
      <c r="Y485">
        <v>541.85543050290005</v>
      </c>
      <c r="AB485" t="e">
        <v>#N/A</v>
      </c>
      <c r="AC485" t="e">
        <v>#N/A</v>
      </c>
    </row>
    <row r="486" spans="1:29">
      <c r="A486" t="s">
        <v>2315</v>
      </c>
      <c r="B486" t="s">
        <v>8</v>
      </c>
      <c r="C486">
        <v>5444001</v>
      </c>
      <c r="D486" t="s">
        <v>2316</v>
      </c>
      <c r="E486" t="str">
        <f t="shared" si="7"/>
        <v>Bogense Markjorder19bf</v>
      </c>
      <c r="F486">
        <v>2.25</v>
      </c>
      <c r="G486" t="s">
        <v>3212</v>
      </c>
      <c r="H486" t="s">
        <v>3212</v>
      </c>
      <c r="I486" t="s">
        <v>3212</v>
      </c>
      <c r="M486">
        <v>2769.5813008319178</v>
      </c>
      <c r="N486">
        <v>786.33386152043965</v>
      </c>
      <c r="O486">
        <v>3555.9151623523576</v>
      </c>
      <c r="P486">
        <v>39316.693076021984</v>
      </c>
      <c r="Q486">
        <v>1.5209999999999999</v>
      </c>
      <c r="R486" t="s">
        <v>3228</v>
      </c>
      <c r="T486">
        <v>429.08122399402998</v>
      </c>
      <c r="U486">
        <v>100</v>
      </c>
      <c r="V486">
        <v>0.61524850130080999</v>
      </c>
      <c r="W486">
        <v>0.83960604667663996</v>
      </c>
      <c r="X486">
        <v>0.75405651372629001</v>
      </c>
      <c r="Y486">
        <v>429.08122399402998</v>
      </c>
      <c r="AB486" t="e">
        <v>#N/A</v>
      </c>
      <c r="AC486" t="e">
        <v>#N/A</v>
      </c>
    </row>
    <row r="487" spans="1:29">
      <c r="A487" t="s">
        <v>2317</v>
      </c>
      <c r="B487" t="s">
        <v>8</v>
      </c>
      <c r="C487">
        <v>5444002</v>
      </c>
      <c r="D487" t="s">
        <v>2318</v>
      </c>
      <c r="E487" t="str">
        <f t="shared" si="7"/>
        <v>Bogense Markjorder19bg</v>
      </c>
      <c r="F487">
        <v>2.25</v>
      </c>
      <c r="G487" t="s">
        <v>3212</v>
      </c>
      <c r="H487" t="s">
        <v>3212</v>
      </c>
      <c r="I487" t="s">
        <v>3212</v>
      </c>
      <c r="M487">
        <v>2769.5813008319178</v>
      </c>
      <c r="N487">
        <v>786.33386152043965</v>
      </c>
      <c r="O487">
        <v>3555.9151623523576</v>
      </c>
      <c r="P487">
        <v>39316.693076021984</v>
      </c>
      <c r="Q487">
        <v>1.5349999999999999</v>
      </c>
      <c r="R487" t="s">
        <v>3228</v>
      </c>
      <c r="T487">
        <v>541.67063750094997</v>
      </c>
      <c r="U487">
        <v>100</v>
      </c>
      <c r="V487">
        <v>0.62355417013168002</v>
      </c>
      <c r="W487">
        <v>0.83697766065598</v>
      </c>
      <c r="X487">
        <v>0.75286989025986994</v>
      </c>
      <c r="Y487">
        <v>541.67063750094997</v>
      </c>
      <c r="AB487" t="e">
        <v>#N/A</v>
      </c>
      <c r="AC487" t="e">
        <v>#N/A</v>
      </c>
    </row>
    <row r="488" spans="1:29">
      <c r="A488" t="s">
        <v>2319</v>
      </c>
      <c r="B488" t="s">
        <v>8</v>
      </c>
      <c r="C488">
        <v>5444003</v>
      </c>
      <c r="D488" t="s">
        <v>2320</v>
      </c>
      <c r="E488" t="str">
        <f t="shared" si="7"/>
        <v>Bogense Markjorder19bh</v>
      </c>
      <c r="F488">
        <v>2.25</v>
      </c>
      <c r="G488" t="s">
        <v>3212</v>
      </c>
      <c r="H488" t="s">
        <v>3212</v>
      </c>
      <c r="I488" t="s">
        <v>3212</v>
      </c>
      <c r="M488">
        <v>2769.5813008319178</v>
      </c>
      <c r="N488">
        <v>786.33386152043965</v>
      </c>
      <c r="O488">
        <v>3555.9151623523576</v>
      </c>
      <c r="P488">
        <v>39316.693076021984</v>
      </c>
      <c r="Q488">
        <v>1.5269999999999999</v>
      </c>
      <c r="R488" t="s">
        <v>3228</v>
      </c>
      <c r="T488">
        <v>429.05183300176998</v>
      </c>
      <c r="U488">
        <v>100</v>
      </c>
      <c r="V488">
        <v>0.61545878648758001</v>
      </c>
      <c r="W488">
        <v>0.84486281871795998</v>
      </c>
      <c r="X488">
        <v>0.74269551332567996</v>
      </c>
      <c r="Y488">
        <v>429.05183300176998</v>
      </c>
      <c r="AB488" t="e">
        <v>#N/A</v>
      </c>
      <c r="AC488" t="e">
        <v>#N/A</v>
      </c>
    </row>
    <row r="489" spans="1:29">
      <c r="A489" t="s">
        <v>2321</v>
      </c>
      <c r="B489" t="s">
        <v>8</v>
      </c>
      <c r="C489">
        <v>5444004</v>
      </c>
      <c r="D489" t="s">
        <v>2322</v>
      </c>
      <c r="E489" t="str">
        <f t="shared" si="7"/>
        <v>Bogense Markjorder19bi</v>
      </c>
      <c r="F489">
        <v>2.25</v>
      </c>
      <c r="G489" t="s">
        <v>3212</v>
      </c>
      <c r="H489" t="s">
        <v>3212</v>
      </c>
      <c r="I489" t="s">
        <v>3212</v>
      </c>
      <c r="M489">
        <v>2769.5813008319178</v>
      </c>
      <c r="N489">
        <v>786.33386152043965</v>
      </c>
      <c r="O489">
        <v>3555.9151623523576</v>
      </c>
      <c r="P489">
        <v>39316.693076021984</v>
      </c>
      <c r="Q489">
        <v>1.52</v>
      </c>
      <c r="R489" t="s">
        <v>3228</v>
      </c>
      <c r="T489">
        <v>647.59037700098997</v>
      </c>
      <c r="U489">
        <v>100</v>
      </c>
      <c r="V489">
        <v>0.62660306692123002</v>
      </c>
      <c r="W489">
        <v>0.85190683603286999</v>
      </c>
      <c r="X489">
        <v>0.73218778371811</v>
      </c>
      <c r="Y489">
        <v>647.59037700098997</v>
      </c>
      <c r="AB489" t="e">
        <v>#N/A</v>
      </c>
      <c r="AC489" t="e">
        <v>#N/A</v>
      </c>
    </row>
    <row r="490" spans="1:29">
      <c r="A490" t="s">
        <v>2819</v>
      </c>
      <c r="B490" t="s">
        <v>8</v>
      </c>
      <c r="C490">
        <v>5443709</v>
      </c>
      <c r="D490" t="s">
        <v>2820</v>
      </c>
      <c r="E490" t="str">
        <f t="shared" si="7"/>
        <v>Bogense Markjorder4aæ</v>
      </c>
      <c r="F490">
        <v>2.25</v>
      </c>
      <c r="G490" t="s">
        <v>3212</v>
      </c>
      <c r="H490" t="s">
        <v>3212</v>
      </c>
      <c r="I490" t="s">
        <v>3212</v>
      </c>
      <c r="M490">
        <v>2769.5813008319178</v>
      </c>
      <c r="N490">
        <v>786.33386152043965</v>
      </c>
      <c r="O490">
        <v>3555.9151623523576</v>
      </c>
      <c r="P490">
        <v>39316.693076021984</v>
      </c>
      <c r="Q490">
        <v>1.825</v>
      </c>
      <c r="R490" t="s">
        <v>3228</v>
      </c>
      <c r="T490">
        <v>2885.7604800085001</v>
      </c>
      <c r="U490">
        <v>100</v>
      </c>
      <c r="V490">
        <v>0.37974667549133001</v>
      </c>
      <c r="W490">
        <v>1.0614403486252</v>
      </c>
      <c r="X490">
        <v>0.70912826223054004</v>
      </c>
      <c r="Y490">
        <v>2885.7604800085001</v>
      </c>
      <c r="AB490" t="e">
        <v>#N/A</v>
      </c>
      <c r="AC490" t="e">
        <v>#N/A</v>
      </c>
    </row>
    <row r="491" spans="1:29">
      <c r="A491" t="s">
        <v>2713</v>
      </c>
      <c r="B491" t="s">
        <v>8</v>
      </c>
      <c r="C491">
        <v>5443708</v>
      </c>
      <c r="D491" t="s">
        <v>2714</v>
      </c>
      <c r="E491" t="str">
        <f t="shared" si="7"/>
        <v>Bogense Markjorder4az</v>
      </c>
      <c r="F491">
        <v>2.25</v>
      </c>
      <c r="G491" t="s">
        <v>3212</v>
      </c>
      <c r="H491" t="s">
        <v>3212</v>
      </c>
      <c r="I491" t="s">
        <v>3212</v>
      </c>
      <c r="M491">
        <v>2769.5813008319178</v>
      </c>
      <c r="N491">
        <v>786.33386152043965</v>
      </c>
      <c r="O491">
        <v>3555.9151623523576</v>
      </c>
      <c r="P491">
        <v>39316.693076021984</v>
      </c>
      <c r="Q491">
        <v>2.1379999999999999</v>
      </c>
      <c r="R491" t="s">
        <v>3228</v>
      </c>
      <c r="T491">
        <v>20659.759698587</v>
      </c>
      <c r="U491">
        <v>88.917599999999993</v>
      </c>
      <c r="V491">
        <v>1.5244537964463E-2</v>
      </c>
      <c r="W491">
        <v>0.80648863315581998</v>
      </c>
      <c r="X491">
        <v>0.34889435674267999</v>
      </c>
      <c r="Y491">
        <v>18370.162489750794</v>
      </c>
      <c r="AB491" t="e">
        <v>#N/A</v>
      </c>
      <c r="AC491" t="e">
        <v>#N/A</v>
      </c>
    </row>
    <row r="492" spans="1:29">
      <c r="A492" t="s">
        <v>1367</v>
      </c>
      <c r="B492" t="s">
        <v>8</v>
      </c>
      <c r="C492">
        <v>8522987</v>
      </c>
      <c r="D492" t="s">
        <v>1368</v>
      </c>
      <c r="E492" t="str">
        <f t="shared" si="7"/>
        <v>Bogense Markjorder4bf</v>
      </c>
      <c r="F492">
        <v>1</v>
      </c>
      <c r="G492" t="s">
        <v>3212</v>
      </c>
      <c r="H492" t="s">
        <v>3213</v>
      </c>
      <c r="K492">
        <v>0</v>
      </c>
      <c r="M492">
        <v>1230.9250225919634</v>
      </c>
      <c r="N492">
        <v>349.48171623130651</v>
      </c>
      <c r="O492">
        <v>1580.40673882327</v>
      </c>
      <c r="P492">
        <v>17474.085811565325</v>
      </c>
      <c r="T492">
        <v>111.97077399894</v>
      </c>
      <c r="U492">
        <v>76.733500000000006</v>
      </c>
      <c r="V492">
        <v>0.1711593568325</v>
      </c>
      <c r="W492">
        <v>0.40729197859763999</v>
      </c>
      <c r="X492">
        <v>0.26036110231953002</v>
      </c>
      <c r="Y492">
        <v>85.919111094968002</v>
      </c>
      <c r="AB492" t="e">
        <v>#N/A</v>
      </c>
      <c r="AC492" t="e">
        <v>#N/A</v>
      </c>
    </row>
    <row r="493" spans="1:29">
      <c r="A493" t="s">
        <v>1369</v>
      </c>
      <c r="B493" t="s">
        <v>8</v>
      </c>
      <c r="C493">
        <v>8522987</v>
      </c>
      <c r="D493" t="s">
        <v>1368</v>
      </c>
      <c r="E493" t="str">
        <f t="shared" si="7"/>
        <v>Bogense Markjorder4bg</v>
      </c>
      <c r="F493">
        <v>8.7652291115820194E-2</v>
      </c>
      <c r="G493" t="s">
        <v>3213</v>
      </c>
      <c r="K493">
        <v>0</v>
      </c>
      <c r="L493">
        <v>8.7652291115820194E-2</v>
      </c>
      <c r="M493">
        <v>107.89339842197832</v>
      </c>
      <c r="N493">
        <v>30.632873130762942</v>
      </c>
      <c r="O493">
        <v>138.52627155274126</v>
      </c>
      <c r="P493">
        <v>1531.6436565381471</v>
      </c>
      <c r="T493">
        <v>1537.9578088722001</v>
      </c>
      <c r="U493">
        <v>37.995100000000001</v>
      </c>
      <c r="V493">
        <v>4.5733612030744997E-2</v>
      </c>
      <c r="W493">
        <v>0.34662923216820002</v>
      </c>
      <c r="X493">
        <v>0.18895890649822</v>
      </c>
      <c r="Y493">
        <v>584.34829424035001</v>
      </c>
      <c r="AB493" t="e">
        <v>#N/A</v>
      </c>
      <c r="AC493" t="e">
        <v>#N/A</v>
      </c>
    </row>
    <row r="494" spans="1:29">
      <c r="A494" t="s">
        <v>2821</v>
      </c>
      <c r="B494" t="s">
        <v>8</v>
      </c>
      <c r="C494">
        <v>5443712</v>
      </c>
      <c r="D494" t="s">
        <v>2822</v>
      </c>
      <c r="E494" t="str">
        <f t="shared" si="7"/>
        <v>Bogense Markjorder4bb</v>
      </c>
      <c r="F494">
        <v>2.25</v>
      </c>
      <c r="G494" t="s">
        <v>3212</v>
      </c>
      <c r="H494" t="s">
        <v>3212</v>
      </c>
      <c r="I494" t="s">
        <v>3212</v>
      </c>
      <c r="M494">
        <v>2769.5813008319178</v>
      </c>
      <c r="N494">
        <v>786.33386152043965</v>
      </c>
      <c r="O494">
        <v>3555.9151623523576</v>
      </c>
      <c r="P494">
        <v>39316.693076021984</v>
      </c>
      <c r="Q494">
        <v>1.9910000000000001</v>
      </c>
      <c r="R494" t="e">
        <v>#N/A</v>
      </c>
      <c r="T494">
        <v>2516.5963414938001</v>
      </c>
      <c r="U494">
        <v>100</v>
      </c>
      <c r="V494">
        <v>0.52441209554671997</v>
      </c>
      <c r="W494">
        <v>1.1354552507400999</v>
      </c>
      <c r="X494">
        <v>0.80023399293423003</v>
      </c>
      <c r="Y494">
        <v>2516.5963414938001</v>
      </c>
      <c r="AB494">
        <v>1.9910000000000001</v>
      </c>
      <c r="AC494" t="s">
        <v>3228</v>
      </c>
    </row>
    <row r="495" spans="1:29">
      <c r="A495" t="s">
        <v>2828</v>
      </c>
      <c r="B495" t="s">
        <v>8</v>
      </c>
      <c r="C495">
        <v>7804036</v>
      </c>
      <c r="D495" t="s">
        <v>2829</v>
      </c>
      <c r="E495" t="str">
        <f t="shared" si="7"/>
        <v>Bogense Markjorder4bd</v>
      </c>
      <c r="F495">
        <v>2.25</v>
      </c>
      <c r="G495" t="s">
        <v>3212</v>
      </c>
      <c r="H495" t="s">
        <v>3212</v>
      </c>
      <c r="I495" t="s">
        <v>3212</v>
      </c>
      <c r="M495">
        <v>2769.5813008319178</v>
      </c>
      <c r="N495">
        <v>786.33386152043965</v>
      </c>
      <c r="O495">
        <v>3555.9151623523576</v>
      </c>
      <c r="P495">
        <v>39316.693076021984</v>
      </c>
      <c r="Q495">
        <v>1.337</v>
      </c>
      <c r="R495" t="s">
        <v>3228</v>
      </c>
      <c r="T495">
        <v>8177.2011220096001</v>
      </c>
      <c r="U495">
        <v>100</v>
      </c>
      <c r="V495">
        <v>0.69452011585235995</v>
      </c>
      <c r="W495">
        <v>1.2106266021729</v>
      </c>
      <c r="X495">
        <v>0.94594777739197</v>
      </c>
      <c r="Y495">
        <v>8177.2011220096001</v>
      </c>
      <c r="AB495" t="e">
        <v>#N/A</v>
      </c>
      <c r="AC495" t="e">
        <v>#N/A</v>
      </c>
    </row>
    <row r="496" spans="1:29">
      <c r="A496" t="s">
        <v>2970</v>
      </c>
      <c r="B496" t="s">
        <v>8</v>
      </c>
      <c r="C496">
        <v>10041170</v>
      </c>
      <c r="D496" t="s">
        <v>2971</v>
      </c>
      <c r="E496" t="str">
        <f t="shared" si="7"/>
        <v>Bogense Markjorder4bm</v>
      </c>
      <c r="F496">
        <v>2.25</v>
      </c>
      <c r="G496" t="s">
        <v>3212</v>
      </c>
      <c r="H496" t="s">
        <v>3212</v>
      </c>
      <c r="I496" t="s">
        <v>3212</v>
      </c>
      <c r="M496">
        <v>2769.5813008319178</v>
      </c>
      <c r="N496">
        <v>786.33386152043965</v>
      </c>
      <c r="O496">
        <v>3555.9151623523576</v>
      </c>
      <c r="P496">
        <v>39316.693076021984</v>
      </c>
      <c r="Q496">
        <v>1.853</v>
      </c>
      <c r="R496" t="s">
        <v>3228</v>
      </c>
      <c r="T496">
        <v>1391.2216775013001</v>
      </c>
      <c r="U496">
        <v>100</v>
      </c>
      <c r="V496">
        <v>0.61766660213470004</v>
      </c>
      <c r="W496">
        <v>0.85148626565933005</v>
      </c>
      <c r="X496">
        <v>0.67409688836395998</v>
      </c>
      <c r="Y496">
        <v>1391.2216775013001</v>
      </c>
      <c r="AB496" t="e">
        <v>#N/A</v>
      </c>
      <c r="AC496" t="e">
        <v>#N/A</v>
      </c>
    </row>
    <row r="497" spans="1:29">
      <c r="A497" t="s">
        <v>2968</v>
      </c>
      <c r="B497" t="s">
        <v>8</v>
      </c>
      <c r="C497">
        <v>10041169</v>
      </c>
      <c r="D497" t="s">
        <v>2969</v>
      </c>
      <c r="E497" t="str">
        <f t="shared" si="7"/>
        <v>Bogense Markjorder4bl</v>
      </c>
      <c r="F497">
        <v>2.25</v>
      </c>
      <c r="G497" t="s">
        <v>3212</v>
      </c>
      <c r="H497" t="s">
        <v>3212</v>
      </c>
      <c r="I497" t="s">
        <v>3212</v>
      </c>
      <c r="M497">
        <v>2769.5813008319178</v>
      </c>
      <c r="N497">
        <v>786.33386152043965</v>
      </c>
      <c r="O497">
        <v>3555.9151623523576</v>
      </c>
      <c r="P497">
        <v>39316.693076021984</v>
      </c>
      <c r="Q497">
        <v>1.8340000000000001</v>
      </c>
      <c r="R497" t="s">
        <v>3228</v>
      </c>
      <c r="T497">
        <v>2972.4901595371998</v>
      </c>
      <c r="U497">
        <v>99.802599999999998</v>
      </c>
      <c r="V497">
        <v>0.19481468200683999</v>
      </c>
      <c r="W497">
        <v>0.82677960395812999</v>
      </c>
      <c r="X497">
        <v>0.63870650753746006</v>
      </c>
      <c r="Y497">
        <v>2966.6224639622733</v>
      </c>
      <c r="AB497" t="e">
        <v>#N/A</v>
      </c>
      <c r="AC497" t="e">
        <v>#N/A</v>
      </c>
    </row>
    <row r="498" spans="1:29">
      <c r="A498" t="s">
        <v>610</v>
      </c>
      <c r="B498" t="s">
        <v>15</v>
      </c>
      <c r="C498">
        <v>9428438</v>
      </c>
      <c r="D498" t="s">
        <v>611</v>
      </c>
      <c r="E498" t="str">
        <f t="shared" si="7"/>
        <v>Bogense Strand, Bogense Jorder61a</v>
      </c>
      <c r="F498">
        <v>0.84898384871302501</v>
      </c>
      <c r="G498" t="s">
        <v>3213</v>
      </c>
      <c r="K498">
        <v>0.84898384871302501</v>
      </c>
      <c r="M498">
        <v>1045.0354631572923</v>
      </c>
      <c r="N498">
        <v>296.70433250088786</v>
      </c>
      <c r="O498">
        <v>1341.7397956581801</v>
      </c>
      <c r="P498">
        <v>14835.216625044392</v>
      </c>
      <c r="T498">
        <v>11319.784649507001</v>
      </c>
      <c r="U498">
        <v>100</v>
      </c>
      <c r="V498">
        <v>1.9556113481521999</v>
      </c>
      <c r="W498">
        <v>2.3821430206299001</v>
      </c>
      <c r="X498">
        <v>2.2522861953964002</v>
      </c>
      <c r="Y498">
        <v>11319.784649514</v>
      </c>
      <c r="AB498" t="e">
        <v>#N/A</v>
      </c>
      <c r="AC498" t="e">
        <v>#N/A</v>
      </c>
    </row>
    <row r="499" spans="1:29">
      <c r="A499" t="s">
        <v>612</v>
      </c>
      <c r="B499" t="s">
        <v>15</v>
      </c>
      <c r="C499">
        <v>9428438</v>
      </c>
      <c r="D499" t="s">
        <v>611</v>
      </c>
      <c r="E499" t="str">
        <f t="shared" si="7"/>
        <v>Bogense Strand, Bogense Jorder61c</v>
      </c>
      <c r="F499">
        <v>1.8355938924244002</v>
      </c>
      <c r="G499" t="s">
        <v>3212</v>
      </c>
      <c r="K499">
        <v>0.83559389242440019</v>
      </c>
      <c r="M499">
        <v>2259.4784535021749</v>
      </c>
      <c r="N499">
        <v>641.50650382818355</v>
      </c>
      <c r="O499">
        <v>2900.9849573303586</v>
      </c>
      <c r="P499">
        <v>32075.325191409178</v>
      </c>
      <c r="T499">
        <v>11141.251898992001</v>
      </c>
      <c r="U499">
        <v>100</v>
      </c>
      <c r="V499">
        <v>1.9203912019730001</v>
      </c>
      <c r="W499">
        <v>2.4968450069427002</v>
      </c>
      <c r="X499">
        <v>2.103070564727</v>
      </c>
      <c r="Y499">
        <v>11141.251899004001</v>
      </c>
      <c r="AB499" t="e">
        <v>#N/A</v>
      </c>
      <c r="AC499" t="e">
        <v>#N/A</v>
      </c>
    </row>
    <row r="500" spans="1:29">
      <c r="A500" t="s">
        <v>340</v>
      </c>
      <c r="B500" t="s">
        <v>15</v>
      </c>
      <c r="C500">
        <v>7374602</v>
      </c>
      <c r="D500" t="s">
        <v>613</v>
      </c>
      <c r="E500" t="str">
        <f t="shared" si="7"/>
        <v>Bogense Strand, Bogense Jorder59</v>
      </c>
      <c r="F500">
        <v>2.60545277447725</v>
      </c>
      <c r="G500" t="s">
        <v>3212</v>
      </c>
      <c r="K500">
        <v>1.60545277447725</v>
      </c>
      <c r="M500">
        <v>3207.1170152857026</v>
      </c>
      <c r="N500">
        <v>910.55810718392854</v>
      </c>
      <c r="O500">
        <v>4117.6751224696309</v>
      </c>
      <c r="P500">
        <v>45527.905359196426</v>
      </c>
      <c r="T500">
        <v>21406.03699303</v>
      </c>
      <c r="U500">
        <v>100</v>
      </c>
      <c r="V500">
        <v>1.7639507055282999</v>
      </c>
      <c r="W500">
        <v>2.2299079895020002</v>
      </c>
      <c r="X500">
        <v>2.0809735134298002</v>
      </c>
      <c r="Y500">
        <v>21406.036993041002</v>
      </c>
      <c r="AB500" t="e">
        <v>#N/A</v>
      </c>
      <c r="AC500" t="e">
        <v>#N/A</v>
      </c>
    </row>
    <row r="501" spans="1:29">
      <c r="A501" t="s">
        <v>614</v>
      </c>
      <c r="B501" t="s">
        <v>24</v>
      </c>
      <c r="C501">
        <v>5443126</v>
      </c>
      <c r="D501" t="s">
        <v>615</v>
      </c>
      <c r="E501" t="str">
        <f t="shared" si="7"/>
        <v>Bogense Bygrunde71i</v>
      </c>
      <c r="F501">
        <v>1</v>
      </c>
      <c r="G501" t="s">
        <v>3212</v>
      </c>
      <c r="M501">
        <v>1230.9250225919634</v>
      </c>
      <c r="N501">
        <v>349.48171623130651</v>
      </c>
      <c r="O501">
        <v>1580.40673882327</v>
      </c>
      <c r="P501">
        <v>17474.085811565325</v>
      </c>
      <c r="Q501" t="e">
        <v>#N/A</v>
      </c>
      <c r="R501" t="e">
        <v>#N/A</v>
      </c>
      <c r="T501">
        <v>102.34752549792999</v>
      </c>
      <c r="U501">
        <v>0</v>
      </c>
      <c r="V501">
        <v>0</v>
      </c>
      <c r="W501">
        <v>0</v>
      </c>
      <c r="X501">
        <v>0</v>
      </c>
      <c r="Y501">
        <v>0</v>
      </c>
      <c r="AB501" t="e">
        <v>#N/A</v>
      </c>
      <c r="AC501" t="e">
        <v>#N/A</v>
      </c>
    </row>
    <row r="502" spans="1:29">
      <c r="A502" t="s">
        <v>635</v>
      </c>
      <c r="B502" t="s">
        <v>8</v>
      </c>
      <c r="C502">
        <v>5444311</v>
      </c>
      <c r="D502" t="s">
        <v>636</v>
      </c>
      <c r="E502" t="str">
        <f t="shared" si="7"/>
        <v>Bogense Markjorder31af</v>
      </c>
      <c r="F502">
        <v>1</v>
      </c>
      <c r="G502" t="s">
        <v>3212</v>
      </c>
      <c r="M502">
        <v>1230.9250225919634</v>
      </c>
      <c r="N502">
        <v>349.48171623130651</v>
      </c>
      <c r="O502">
        <v>1580.40673882327</v>
      </c>
      <c r="P502">
        <v>17474.085811565325</v>
      </c>
      <c r="Q502" t="e">
        <v>#N/A</v>
      </c>
      <c r="R502" t="e">
        <v>#N/A</v>
      </c>
      <c r="T502">
        <v>285.53833399542998</v>
      </c>
      <c r="U502">
        <v>0</v>
      </c>
      <c r="V502">
        <v>0</v>
      </c>
      <c r="W502">
        <v>0</v>
      </c>
      <c r="X502">
        <v>0</v>
      </c>
      <c r="Y502">
        <v>0</v>
      </c>
      <c r="AB502" t="e">
        <v>#N/A</v>
      </c>
      <c r="AC502" t="e">
        <v>#N/A</v>
      </c>
    </row>
    <row r="503" spans="1:29">
      <c r="A503" t="s">
        <v>637</v>
      </c>
      <c r="B503" t="s">
        <v>8</v>
      </c>
      <c r="C503">
        <v>5444297</v>
      </c>
      <c r="D503" t="s">
        <v>638</v>
      </c>
      <c r="E503" t="str">
        <f t="shared" si="7"/>
        <v>Bogense Markjorder31s</v>
      </c>
      <c r="F503">
        <v>1</v>
      </c>
      <c r="G503" t="s">
        <v>3212</v>
      </c>
      <c r="M503">
        <v>1230.9250225919634</v>
      </c>
      <c r="N503">
        <v>349.48171623130651</v>
      </c>
      <c r="O503">
        <v>1580.40673882327</v>
      </c>
      <c r="P503">
        <v>17474.085811565325</v>
      </c>
      <c r="Q503" t="e">
        <v>#N/A</v>
      </c>
      <c r="R503" t="e">
        <v>#N/A</v>
      </c>
      <c r="T503">
        <v>851.05294851013002</v>
      </c>
      <c r="U503">
        <v>0</v>
      </c>
      <c r="V503">
        <v>0</v>
      </c>
      <c r="W503">
        <v>0</v>
      </c>
      <c r="X503">
        <v>0</v>
      </c>
      <c r="Y503">
        <v>0</v>
      </c>
      <c r="AB503" t="e">
        <v>#N/A</v>
      </c>
      <c r="AC503" t="e">
        <v>#N/A</v>
      </c>
    </row>
    <row r="504" spans="1:29">
      <c r="A504" t="s">
        <v>639</v>
      </c>
      <c r="B504" t="s">
        <v>8</v>
      </c>
      <c r="C504">
        <v>5444312</v>
      </c>
      <c r="D504" t="s">
        <v>640</v>
      </c>
      <c r="E504" t="str">
        <f t="shared" si="7"/>
        <v>Bogense Markjorder31ag</v>
      </c>
      <c r="F504">
        <v>1</v>
      </c>
      <c r="G504" t="s">
        <v>3212</v>
      </c>
      <c r="M504">
        <v>1230.9250225919634</v>
      </c>
      <c r="N504">
        <v>349.48171623130651</v>
      </c>
      <c r="O504">
        <v>1580.40673882327</v>
      </c>
      <c r="P504">
        <v>17474.085811565325</v>
      </c>
      <c r="Q504" t="e">
        <v>#N/A</v>
      </c>
      <c r="R504" t="e">
        <v>#N/A</v>
      </c>
      <c r="T504">
        <v>328.3648015087</v>
      </c>
      <c r="U504">
        <v>0</v>
      </c>
      <c r="V504">
        <v>0</v>
      </c>
      <c r="W504">
        <v>0</v>
      </c>
      <c r="X504">
        <v>0</v>
      </c>
      <c r="Y504">
        <v>0</v>
      </c>
      <c r="AB504" t="e">
        <v>#N/A</v>
      </c>
      <c r="AC504" t="e">
        <v>#N/A</v>
      </c>
    </row>
    <row r="505" spans="1:29">
      <c r="A505" t="s">
        <v>641</v>
      </c>
      <c r="B505" t="s">
        <v>8</v>
      </c>
      <c r="C505">
        <v>5444314</v>
      </c>
      <c r="D505" t="s">
        <v>642</v>
      </c>
      <c r="E505" t="str">
        <f t="shared" si="7"/>
        <v>Bogense Markjorder31ai</v>
      </c>
      <c r="F505">
        <v>1</v>
      </c>
      <c r="G505" t="s">
        <v>3212</v>
      </c>
      <c r="M505">
        <v>1230.9250225919634</v>
      </c>
      <c r="N505">
        <v>349.48171623130651</v>
      </c>
      <c r="O505">
        <v>1580.40673882327</v>
      </c>
      <c r="P505">
        <v>17474.085811565325</v>
      </c>
      <c r="Q505" t="e">
        <v>#N/A</v>
      </c>
      <c r="R505" t="e">
        <v>#N/A</v>
      </c>
      <c r="T505">
        <v>693.06103450479998</v>
      </c>
      <c r="U505">
        <v>0</v>
      </c>
      <c r="V505">
        <v>0</v>
      </c>
      <c r="W505">
        <v>0</v>
      </c>
      <c r="X505">
        <v>0</v>
      </c>
      <c r="Y505">
        <v>0</v>
      </c>
      <c r="AB505" t="e">
        <v>#N/A</v>
      </c>
      <c r="AC505" t="e">
        <v>#N/A</v>
      </c>
    </row>
    <row r="506" spans="1:29">
      <c r="A506" t="s">
        <v>643</v>
      </c>
      <c r="B506" t="s">
        <v>8</v>
      </c>
      <c r="C506">
        <v>5444339</v>
      </c>
      <c r="D506" t="s">
        <v>644</v>
      </c>
      <c r="E506" t="str">
        <f t="shared" si="7"/>
        <v>Bogense Markjorder31bh</v>
      </c>
      <c r="F506">
        <v>1</v>
      </c>
      <c r="G506" t="s">
        <v>3212</v>
      </c>
      <c r="M506">
        <v>1230.9250225919634</v>
      </c>
      <c r="N506">
        <v>349.48171623130651</v>
      </c>
      <c r="O506">
        <v>1580.40673882327</v>
      </c>
      <c r="P506">
        <v>17474.085811565325</v>
      </c>
      <c r="Q506" t="e">
        <v>#N/A</v>
      </c>
      <c r="R506" t="e">
        <v>#N/A</v>
      </c>
      <c r="T506">
        <v>448.36433850175001</v>
      </c>
      <c r="U506">
        <v>0</v>
      </c>
      <c r="V506">
        <v>0</v>
      </c>
      <c r="W506">
        <v>0</v>
      </c>
      <c r="X506">
        <v>0</v>
      </c>
      <c r="Y506">
        <v>0</v>
      </c>
      <c r="AB506" t="e">
        <v>#N/A</v>
      </c>
      <c r="AC506" t="e">
        <v>#N/A</v>
      </c>
    </row>
    <row r="507" spans="1:29">
      <c r="A507" t="s">
        <v>645</v>
      </c>
      <c r="B507" t="s">
        <v>8</v>
      </c>
      <c r="C507">
        <v>5444343</v>
      </c>
      <c r="D507" t="s">
        <v>646</v>
      </c>
      <c r="E507" t="str">
        <f t="shared" si="7"/>
        <v>Bogense Markjorder31bm</v>
      </c>
      <c r="F507">
        <v>1</v>
      </c>
      <c r="G507" t="s">
        <v>3212</v>
      </c>
      <c r="K507">
        <v>0</v>
      </c>
      <c r="M507">
        <v>1230.9250225919634</v>
      </c>
      <c r="N507">
        <v>349.48171623130651</v>
      </c>
      <c r="O507">
        <v>1580.40673882327</v>
      </c>
      <c r="P507">
        <v>17474.085811565325</v>
      </c>
      <c r="T507">
        <v>319.27135599102002</v>
      </c>
      <c r="U507">
        <v>0</v>
      </c>
      <c r="V507">
        <v>0</v>
      </c>
      <c r="W507">
        <v>0</v>
      </c>
      <c r="X507">
        <v>0</v>
      </c>
      <c r="Y507">
        <v>0</v>
      </c>
      <c r="AB507" t="e">
        <v>#N/A</v>
      </c>
      <c r="AC507" t="e">
        <v>#N/A</v>
      </c>
    </row>
    <row r="508" spans="1:29">
      <c r="A508" t="s">
        <v>617</v>
      </c>
      <c r="B508" t="s">
        <v>24</v>
      </c>
      <c r="C508">
        <v>5443124</v>
      </c>
      <c r="D508" t="s">
        <v>618</v>
      </c>
      <c r="E508" t="str">
        <f t="shared" si="7"/>
        <v>Bogense Bygrunde71g</v>
      </c>
      <c r="F508">
        <v>1</v>
      </c>
      <c r="G508" t="s">
        <v>3212</v>
      </c>
      <c r="M508">
        <v>1230.9250225919634</v>
      </c>
      <c r="N508">
        <v>349.48171623130651</v>
      </c>
      <c r="O508">
        <v>1580.40673882327</v>
      </c>
      <c r="P508">
        <v>17474.085811565325</v>
      </c>
      <c r="Q508" t="e">
        <v>#N/A</v>
      </c>
      <c r="R508" t="e">
        <v>#N/A</v>
      </c>
      <c r="T508">
        <v>434.20234199761001</v>
      </c>
      <c r="U508">
        <v>0</v>
      </c>
      <c r="V508">
        <v>0</v>
      </c>
      <c r="W508">
        <v>0</v>
      </c>
      <c r="X508">
        <v>0</v>
      </c>
      <c r="Y508">
        <v>0</v>
      </c>
      <c r="AB508" t="e">
        <v>#N/A</v>
      </c>
      <c r="AC508" t="e">
        <v>#N/A</v>
      </c>
    </row>
    <row r="509" spans="1:29">
      <c r="A509" t="s">
        <v>619</v>
      </c>
      <c r="B509" t="s">
        <v>24</v>
      </c>
      <c r="C509">
        <v>5443128</v>
      </c>
      <c r="D509" t="s">
        <v>620</v>
      </c>
      <c r="E509" t="str">
        <f t="shared" si="7"/>
        <v>Bogense Bygrunde71l</v>
      </c>
      <c r="F509">
        <v>1</v>
      </c>
      <c r="G509" t="s">
        <v>3212</v>
      </c>
      <c r="M509">
        <v>1230.9250225919634</v>
      </c>
      <c r="N509">
        <v>349.48171623130651</v>
      </c>
      <c r="O509">
        <v>1580.40673882327</v>
      </c>
      <c r="P509">
        <v>17474.085811565325</v>
      </c>
      <c r="T509">
        <v>340.80179549819002</v>
      </c>
      <c r="U509">
        <v>0</v>
      </c>
      <c r="V509">
        <v>0</v>
      </c>
      <c r="W509">
        <v>0</v>
      </c>
      <c r="X509">
        <v>0</v>
      </c>
      <c r="Y509">
        <v>0</v>
      </c>
      <c r="AB509" t="e">
        <v>#N/A</v>
      </c>
      <c r="AC509" t="e">
        <v>#N/A</v>
      </c>
    </row>
    <row r="510" spans="1:29">
      <c r="A510" t="s">
        <v>621</v>
      </c>
      <c r="B510" t="s">
        <v>8</v>
      </c>
      <c r="C510">
        <v>5444333</v>
      </c>
      <c r="D510" t="s">
        <v>620</v>
      </c>
      <c r="E510" t="str">
        <f t="shared" si="7"/>
        <v>Bogense Markjorder31bb</v>
      </c>
      <c r="F510">
        <v>1</v>
      </c>
      <c r="G510" t="s">
        <v>3212</v>
      </c>
      <c r="M510">
        <v>1230.9250225919634</v>
      </c>
      <c r="N510">
        <v>349.48171623130651</v>
      </c>
      <c r="O510">
        <v>1580.40673882327</v>
      </c>
      <c r="P510">
        <v>17474.085811565325</v>
      </c>
      <c r="Q510" t="e">
        <v>#N/A</v>
      </c>
      <c r="R510" t="e">
        <v>#N/A</v>
      </c>
      <c r="T510">
        <v>338.38996050799</v>
      </c>
      <c r="U510">
        <v>0</v>
      </c>
      <c r="V510">
        <v>0</v>
      </c>
      <c r="W510">
        <v>0</v>
      </c>
      <c r="X510">
        <v>0</v>
      </c>
      <c r="Y510">
        <v>0</v>
      </c>
      <c r="AB510" t="e">
        <v>#N/A</v>
      </c>
      <c r="AC510" t="e">
        <v>#N/A</v>
      </c>
    </row>
    <row r="511" spans="1:29">
      <c r="A511" t="s">
        <v>622</v>
      </c>
      <c r="B511" t="s">
        <v>24</v>
      </c>
      <c r="C511">
        <v>5443130</v>
      </c>
      <c r="D511" t="s">
        <v>620</v>
      </c>
      <c r="E511" t="str">
        <f t="shared" si="7"/>
        <v>Bogense Bygrunde71n</v>
      </c>
      <c r="F511">
        <v>1</v>
      </c>
      <c r="G511" t="s">
        <v>3212</v>
      </c>
      <c r="M511">
        <v>1230.9250225919634</v>
      </c>
      <c r="N511">
        <v>349.48171623130651</v>
      </c>
      <c r="O511">
        <v>1580.40673882327</v>
      </c>
      <c r="P511">
        <v>17474.085811565325</v>
      </c>
      <c r="Q511" t="e">
        <v>#N/A</v>
      </c>
      <c r="R511" t="e">
        <v>#N/A</v>
      </c>
      <c r="T511">
        <v>226.85472600546001</v>
      </c>
      <c r="U511">
        <v>0</v>
      </c>
      <c r="V511">
        <v>0</v>
      </c>
      <c r="W511">
        <v>0</v>
      </c>
      <c r="X511">
        <v>0</v>
      </c>
      <c r="Y511">
        <v>0</v>
      </c>
      <c r="AB511" t="e">
        <v>#N/A</v>
      </c>
      <c r="AC511" t="e">
        <v>#N/A</v>
      </c>
    </row>
    <row r="512" spans="1:29">
      <c r="A512" t="s">
        <v>623</v>
      </c>
      <c r="B512" t="s">
        <v>8</v>
      </c>
      <c r="C512">
        <v>5444331</v>
      </c>
      <c r="D512" t="s">
        <v>624</v>
      </c>
      <c r="E512" t="str">
        <f t="shared" si="7"/>
        <v>Bogense Markjorder31aø</v>
      </c>
      <c r="F512">
        <v>1</v>
      </c>
      <c r="G512" t="s">
        <v>3212</v>
      </c>
      <c r="M512">
        <v>1230.9250225919634</v>
      </c>
      <c r="N512">
        <v>349.48171623130651</v>
      </c>
      <c r="O512">
        <v>1580.40673882327</v>
      </c>
      <c r="P512">
        <v>17474.085811565325</v>
      </c>
      <c r="Q512" t="e">
        <v>#N/A</v>
      </c>
      <c r="R512" t="e">
        <v>#N/A</v>
      </c>
      <c r="T512">
        <v>537.06751649798002</v>
      </c>
      <c r="U512">
        <v>0</v>
      </c>
      <c r="V512">
        <v>0</v>
      </c>
      <c r="W512">
        <v>0</v>
      </c>
      <c r="X512">
        <v>0</v>
      </c>
      <c r="Y512">
        <v>0</v>
      </c>
      <c r="AB512" t="e">
        <v>#N/A</v>
      </c>
      <c r="AC512" t="e">
        <v>#N/A</v>
      </c>
    </row>
    <row r="513" spans="1:29">
      <c r="A513" t="s">
        <v>625</v>
      </c>
      <c r="B513" t="s">
        <v>8</v>
      </c>
      <c r="C513">
        <v>5444294</v>
      </c>
      <c r="D513" t="s">
        <v>626</v>
      </c>
      <c r="E513" t="str">
        <f t="shared" si="7"/>
        <v>Bogense Markjorder31p</v>
      </c>
      <c r="F513">
        <v>1</v>
      </c>
      <c r="G513" t="s">
        <v>3212</v>
      </c>
      <c r="M513">
        <v>1230.9250225919634</v>
      </c>
      <c r="N513">
        <v>349.48171623130651</v>
      </c>
      <c r="O513">
        <v>1580.40673882327</v>
      </c>
      <c r="P513">
        <v>17474.085811565325</v>
      </c>
      <c r="Q513" t="e">
        <v>#N/A</v>
      </c>
      <c r="R513" t="e">
        <v>#N/A</v>
      </c>
      <c r="T513">
        <v>758.01862399314996</v>
      </c>
      <c r="U513">
        <v>0</v>
      </c>
      <c r="V513">
        <v>0</v>
      </c>
      <c r="W513">
        <v>0</v>
      </c>
      <c r="X513">
        <v>0</v>
      </c>
      <c r="Y513">
        <v>0</v>
      </c>
      <c r="AB513" t="e">
        <v>#N/A</v>
      </c>
      <c r="AC513" t="e">
        <v>#N/A</v>
      </c>
    </row>
    <row r="514" spans="1:29">
      <c r="A514" t="s">
        <v>627</v>
      </c>
      <c r="B514" t="s">
        <v>8</v>
      </c>
      <c r="C514">
        <v>5444310</v>
      </c>
      <c r="D514" t="s">
        <v>628</v>
      </c>
      <c r="E514" t="str">
        <f t="shared" ref="E514:E577" si="8">CONCATENATE(B514,A514)</f>
        <v>Bogense Markjorder31ae</v>
      </c>
      <c r="F514">
        <v>1</v>
      </c>
      <c r="G514" t="s">
        <v>3212</v>
      </c>
      <c r="M514">
        <v>1230.9250225919634</v>
      </c>
      <c r="N514">
        <v>349.48171623130651</v>
      </c>
      <c r="O514">
        <v>1580.40673882327</v>
      </c>
      <c r="P514">
        <v>17474.085811565325</v>
      </c>
      <c r="T514">
        <v>349.37968899684</v>
      </c>
      <c r="U514">
        <v>0</v>
      </c>
      <c r="V514">
        <v>0</v>
      </c>
      <c r="W514">
        <v>0</v>
      </c>
      <c r="X514">
        <v>0</v>
      </c>
      <c r="Y514">
        <v>0</v>
      </c>
      <c r="AB514" t="e">
        <v>#N/A</v>
      </c>
      <c r="AC514" t="e">
        <v>#N/A</v>
      </c>
    </row>
    <row r="515" spans="1:29">
      <c r="A515" t="s">
        <v>629</v>
      </c>
      <c r="B515" t="s">
        <v>8</v>
      </c>
      <c r="C515">
        <v>5444295</v>
      </c>
      <c r="D515" t="s">
        <v>630</v>
      </c>
      <c r="E515" t="str">
        <f t="shared" si="8"/>
        <v>Bogense Markjorder31q</v>
      </c>
      <c r="F515">
        <v>1</v>
      </c>
      <c r="G515" t="s">
        <v>3212</v>
      </c>
      <c r="M515">
        <v>1230.9250225919634</v>
      </c>
      <c r="N515">
        <v>349.48171623130651</v>
      </c>
      <c r="O515">
        <v>1580.40673882327</v>
      </c>
      <c r="P515">
        <v>17474.085811565325</v>
      </c>
      <c r="Q515" t="e">
        <v>#N/A</v>
      </c>
      <c r="R515" t="e">
        <v>#N/A</v>
      </c>
      <c r="T515">
        <v>337.82434450291998</v>
      </c>
      <c r="U515">
        <v>0</v>
      </c>
      <c r="V515">
        <v>0</v>
      </c>
      <c r="W515">
        <v>0</v>
      </c>
      <c r="X515">
        <v>0</v>
      </c>
      <c r="Y515">
        <v>0</v>
      </c>
      <c r="AB515" t="e">
        <v>#N/A</v>
      </c>
      <c r="AC515" t="e">
        <v>#N/A</v>
      </c>
    </row>
    <row r="516" spans="1:29">
      <c r="A516" t="s">
        <v>631</v>
      </c>
      <c r="B516" t="s">
        <v>8</v>
      </c>
      <c r="C516">
        <v>5444332</v>
      </c>
      <c r="D516" t="s">
        <v>632</v>
      </c>
      <c r="E516" t="str">
        <f t="shared" si="8"/>
        <v>Bogense Markjorder31ba</v>
      </c>
      <c r="F516">
        <v>1</v>
      </c>
      <c r="G516" t="s">
        <v>3212</v>
      </c>
      <c r="M516">
        <v>1230.9250225919634</v>
      </c>
      <c r="N516">
        <v>349.48171623130651</v>
      </c>
      <c r="O516">
        <v>1580.40673882327</v>
      </c>
      <c r="P516">
        <v>17474.085811565325</v>
      </c>
      <c r="T516">
        <v>313.06900850192</v>
      </c>
      <c r="U516">
        <v>0</v>
      </c>
      <c r="V516">
        <v>0</v>
      </c>
      <c r="W516">
        <v>0</v>
      </c>
      <c r="X516">
        <v>0</v>
      </c>
      <c r="Y516">
        <v>0</v>
      </c>
      <c r="AB516" t="e">
        <v>#N/A</v>
      </c>
      <c r="AC516" t="e">
        <v>#N/A</v>
      </c>
    </row>
    <row r="517" spans="1:29">
      <c r="A517" t="s">
        <v>633</v>
      </c>
      <c r="B517" t="s">
        <v>8</v>
      </c>
      <c r="C517">
        <v>5444296</v>
      </c>
      <c r="D517" t="s">
        <v>634</v>
      </c>
      <c r="E517" t="str">
        <f t="shared" si="8"/>
        <v>Bogense Markjorder31r</v>
      </c>
      <c r="F517">
        <v>1</v>
      </c>
      <c r="G517" t="s">
        <v>3212</v>
      </c>
      <c r="M517">
        <v>1230.9250225919634</v>
      </c>
      <c r="N517">
        <v>349.48171623130651</v>
      </c>
      <c r="O517">
        <v>1580.40673882327</v>
      </c>
      <c r="P517">
        <v>17474.085811565325</v>
      </c>
      <c r="Q517" t="e">
        <v>#N/A</v>
      </c>
      <c r="R517" t="e">
        <v>#N/A</v>
      </c>
      <c r="T517">
        <v>376.74084449135</v>
      </c>
      <c r="U517">
        <v>0</v>
      </c>
      <c r="V517">
        <v>0</v>
      </c>
      <c r="W517">
        <v>0</v>
      </c>
      <c r="X517">
        <v>0</v>
      </c>
      <c r="Y517">
        <v>0</v>
      </c>
      <c r="AB517" t="e">
        <v>#N/A</v>
      </c>
      <c r="AC517" t="e">
        <v>#N/A</v>
      </c>
    </row>
    <row r="518" spans="1:29">
      <c r="A518" t="s">
        <v>2217</v>
      </c>
      <c r="B518" t="s">
        <v>8</v>
      </c>
      <c r="C518">
        <v>5443961</v>
      </c>
      <c r="D518" t="s">
        <v>2218</v>
      </c>
      <c r="E518" t="str">
        <f t="shared" si="8"/>
        <v>Bogense Markjorder19s</v>
      </c>
      <c r="F518">
        <v>2.25</v>
      </c>
      <c r="G518" t="s">
        <v>3212</v>
      </c>
      <c r="H518" t="s">
        <v>3212</v>
      </c>
      <c r="I518" t="s">
        <v>3212</v>
      </c>
      <c r="M518">
        <v>2769.5813008319178</v>
      </c>
      <c r="N518">
        <v>786.33386152043965</v>
      </c>
      <c r="O518">
        <v>3555.9151623523576</v>
      </c>
      <c r="P518">
        <v>39316.693076021984</v>
      </c>
      <c r="Q518">
        <v>1.62</v>
      </c>
      <c r="R518" t="s">
        <v>3228</v>
      </c>
      <c r="T518">
        <v>820.49725399219994</v>
      </c>
      <c r="U518">
        <v>100</v>
      </c>
      <c r="V518">
        <v>0.66623884439467995</v>
      </c>
      <c r="W518">
        <v>0.99205142259598</v>
      </c>
      <c r="X518">
        <v>0.79408703419407001</v>
      </c>
      <c r="Y518">
        <v>820.49725399219994</v>
      </c>
      <c r="AB518" t="e">
        <v>#N/A</v>
      </c>
      <c r="AC518" t="e">
        <v>#N/A</v>
      </c>
    </row>
    <row r="519" spans="1:29">
      <c r="A519" t="s">
        <v>2229</v>
      </c>
      <c r="B519" t="s">
        <v>8</v>
      </c>
      <c r="C519">
        <v>5443969</v>
      </c>
      <c r="D519" t="s">
        <v>2230</v>
      </c>
      <c r="E519" t="str">
        <f t="shared" si="8"/>
        <v>Bogense Markjorder19ø</v>
      </c>
      <c r="F519">
        <v>2.25</v>
      </c>
      <c r="G519" t="s">
        <v>3212</v>
      </c>
      <c r="H519" t="s">
        <v>3212</v>
      </c>
      <c r="I519" t="s">
        <v>3212</v>
      </c>
      <c r="M519">
        <v>2769.5813008319178</v>
      </c>
      <c r="N519">
        <v>786.33386152043965</v>
      </c>
      <c r="O519">
        <v>3555.9151623523576</v>
      </c>
      <c r="P519">
        <v>39316.693076021984</v>
      </c>
      <c r="Q519">
        <v>1.798</v>
      </c>
      <c r="R519" t="s">
        <v>3228</v>
      </c>
      <c r="T519">
        <v>826.45130900542995</v>
      </c>
      <c r="U519">
        <v>100</v>
      </c>
      <c r="V519">
        <v>0.44955617189406999</v>
      </c>
      <c r="W519">
        <v>0.85726869106293002</v>
      </c>
      <c r="X519">
        <v>0.65750038467588001</v>
      </c>
      <c r="Y519">
        <v>826.45130900542995</v>
      </c>
      <c r="AB519" t="e">
        <v>#N/A</v>
      </c>
      <c r="AC519" t="e">
        <v>#N/A</v>
      </c>
    </row>
    <row r="520" spans="1:29">
      <c r="A520" t="s">
        <v>2289</v>
      </c>
      <c r="B520" t="s">
        <v>8</v>
      </c>
      <c r="C520">
        <v>5443988</v>
      </c>
      <c r="D520" t="s">
        <v>2290</v>
      </c>
      <c r="E520" t="str">
        <f t="shared" si="8"/>
        <v>Bogense Markjorder19at</v>
      </c>
      <c r="F520">
        <v>2.25</v>
      </c>
      <c r="G520" t="s">
        <v>3212</v>
      </c>
      <c r="H520" t="s">
        <v>3212</v>
      </c>
      <c r="I520" t="s">
        <v>3212</v>
      </c>
      <c r="M520">
        <v>2769.5813008319178</v>
      </c>
      <c r="N520">
        <v>786.33386152043965</v>
      </c>
      <c r="O520">
        <v>3555.9151623523576</v>
      </c>
      <c r="P520">
        <v>39316.693076021984</v>
      </c>
      <c r="Q520">
        <v>1.6419999999999999</v>
      </c>
      <c r="R520" t="s">
        <v>3228</v>
      </c>
      <c r="T520">
        <v>300.64605450834</v>
      </c>
      <c r="U520">
        <v>100</v>
      </c>
      <c r="V520">
        <v>0.71291869878768999</v>
      </c>
      <c r="W520">
        <v>0.87798023223876998</v>
      </c>
      <c r="X520">
        <v>0.77919262647628995</v>
      </c>
      <c r="Y520">
        <v>300.64605450834</v>
      </c>
      <c r="AB520" t="e">
        <v>#N/A</v>
      </c>
      <c r="AC520" t="e">
        <v>#N/A</v>
      </c>
    </row>
    <row r="521" spans="1:29">
      <c r="A521" t="s">
        <v>2227</v>
      </c>
      <c r="B521" t="s">
        <v>8</v>
      </c>
      <c r="C521">
        <v>5443968</v>
      </c>
      <c r="D521" t="s">
        <v>2228</v>
      </c>
      <c r="E521" t="str">
        <f t="shared" si="8"/>
        <v>Bogense Markjorder19æ</v>
      </c>
      <c r="F521">
        <v>2.25</v>
      </c>
      <c r="G521" t="s">
        <v>3212</v>
      </c>
      <c r="H521" t="s">
        <v>3212</v>
      </c>
      <c r="I521" t="s">
        <v>3212</v>
      </c>
      <c r="M521">
        <v>2769.5813008319178</v>
      </c>
      <c r="N521">
        <v>786.33386152043965</v>
      </c>
      <c r="O521">
        <v>3555.9151623523576</v>
      </c>
      <c r="P521">
        <v>39316.693076021984</v>
      </c>
      <c r="Q521">
        <v>1.883</v>
      </c>
      <c r="R521" t="s">
        <v>3228</v>
      </c>
      <c r="T521">
        <v>832.74170800495006</v>
      </c>
      <c r="U521">
        <v>100</v>
      </c>
      <c r="V521">
        <v>0.24412287771701999</v>
      </c>
      <c r="W521">
        <v>0.67643696069716996</v>
      </c>
      <c r="X521">
        <v>0.47615271453636998</v>
      </c>
      <c r="Y521">
        <v>832.74170800495006</v>
      </c>
      <c r="AB521" t="e">
        <v>#N/A</v>
      </c>
      <c r="AC521" t="e">
        <v>#N/A</v>
      </c>
    </row>
    <row r="522" spans="1:29">
      <c r="A522" t="s">
        <v>2291</v>
      </c>
      <c r="B522" t="s">
        <v>8</v>
      </c>
      <c r="C522">
        <v>5443989</v>
      </c>
      <c r="D522" t="s">
        <v>2292</v>
      </c>
      <c r="E522" t="str">
        <f t="shared" si="8"/>
        <v>Bogense Markjorder19au</v>
      </c>
      <c r="F522">
        <v>2.25</v>
      </c>
      <c r="G522" t="s">
        <v>3212</v>
      </c>
      <c r="H522" t="s">
        <v>3212</v>
      </c>
      <c r="I522" t="s">
        <v>3212</v>
      </c>
      <c r="M522">
        <v>2769.5813008319178</v>
      </c>
      <c r="N522">
        <v>786.33386152043965</v>
      </c>
      <c r="O522">
        <v>3555.9151623523576</v>
      </c>
      <c r="P522">
        <v>39316.693076021984</v>
      </c>
      <c r="Q522">
        <v>1.6020000000000001</v>
      </c>
      <c r="R522" t="s">
        <v>3228</v>
      </c>
      <c r="T522">
        <v>300.71160899372001</v>
      </c>
      <c r="U522">
        <v>100</v>
      </c>
      <c r="V522">
        <v>0.71113139390945002</v>
      </c>
      <c r="W522">
        <v>0.86105352640152</v>
      </c>
      <c r="X522">
        <v>0.76338235403483001</v>
      </c>
      <c r="Y522">
        <v>300.71160899372001</v>
      </c>
      <c r="AB522" t="e">
        <v>#N/A</v>
      </c>
      <c r="AC522" t="e">
        <v>#N/A</v>
      </c>
    </row>
    <row r="523" spans="1:29">
      <c r="A523" t="s">
        <v>2293</v>
      </c>
      <c r="B523" t="s">
        <v>8</v>
      </c>
      <c r="C523">
        <v>5443990</v>
      </c>
      <c r="D523" t="s">
        <v>2294</v>
      </c>
      <c r="E523" t="str">
        <f t="shared" si="8"/>
        <v>Bogense Markjorder19av</v>
      </c>
      <c r="F523">
        <v>2.25</v>
      </c>
      <c r="G523" t="s">
        <v>3212</v>
      </c>
      <c r="H523" t="s">
        <v>3212</v>
      </c>
      <c r="I523" t="s">
        <v>3212</v>
      </c>
      <c r="M523">
        <v>2769.5813008319178</v>
      </c>
      <c r="N523">
        <v>786.33386152043965</v>
      </c>
      <c r="O523">
        <v>3555.9151623523576</v>
      </c>
      <c r="P523">
        <v>39316.693076021984</v>
      </c>
      <c r="Q523">
        <v>1.623</v>
      </c>
      <c r="R523" t="s">
        <v>3228</v>
      </c>
      <c r="T523">
        <v>387.11778749570999</v>
      </c>
      <c r="U523">
        <v>100</v>
      </c>
      <c r="V523">
        <v>0.70850300788878995</v>
      </c>
      <c r="W523">
        <v>0.86851811408997004</v>
      </c>
      <c r="X523">
        <v>0.76163445342155001</v>
      </c>
      <c r="Y523">
        <v>387.11778749570999</v>
      </c>
      <c r="AB523" t="e">
        <v>#N/A</v>
      </c>
      <c r="AC523" t="e">
        <v>#N/A</v>
      </c>
    </row>
    <row r="524" spans="1:29">
      <c r="A524" t="s">
        <v>2295</v>
      </c>
      <c r="B524" t="s">
        <v>8</v>
      </c>
      <c r="C524">
        <v>5443991</v>
      </c>
      <c r="D524" t="s">
        <v>2296</v>
      </c>
      <c r="E524" t="str">
        <f t="shared" si="8"/>
        <v>Bogense Markjorder19ax</v>
      </c>
      <c r="F524">
        <v>2.25</v>
      </c>
      <c r="G524" t="s">
        <v>3212</v>
      </c>
      <c r="H524" t="s">
        <v>3212</v>
      </c>
      <c r="I524" t="s">
        <v>3212</v>
      </c>
      <c r="M524">
        <v>2769.5813008319178</v>
      </c>
      <c r="N524">
        <v>786.33386152043965</v>
      </c>
      <c r="O524">
        <v>3555.9151623523576</v>
      </c>
      <c r="P524">
        <v>39316.693076021984</v>
      </c>
      <c r="Q524">
        <v>1.669</v>
      </c>
      <c r="R524" t="s">
        <v>3228</v>
      </c>
      <c r="T524">
        <v>387.19382600159997</v>
      </c>
      <c r="U524">
        <v>100</v>
      </c>
      <c r="V524">
        <v>0.64384514093399003</v>
      </c>
      <c r="W524">
        <v>0.91141307353973</v>
      </c>
      <c r="X524">
        <v>0.74146441183984002</v>
      </c>
      <c r="Y524">
        <v>387.19382600159997</v>
      </c>
      <c r="AB524" t="e">
        <v>#N/A</v>
      </c>
      <c r="AC524" t="e">
        <v>#N/A</v>
      </c>
    </row>
    <row r="525" spans="1:29">
      <c r="A525" t="s">
        <v>2297</v>
      </c>
      <c r="B525" t="s">
        <v>8</v>
      </c>
      <c r="C525">
        <v>5443992</v>
      </c>
      <c r="D525" t="s">
        <v>2298</v>
      </c>
      <c r="E525" t="str">
        <f t="shared" si="8"/>
        <v>Bogense Markjorder19ay</v>
      </c>
      <c r="F525">
        <v>2.25</v>
      </c>
      <c r="G525" t="s">
        <v>3212</v>
      </c>
      <c r="H525" t="s">
        <v>3212</v>
      </c>
      <c r="I525" t="s">
        <v>3212</v>
      </c>
      <c r="M525">
        <v>2769.5813008319178</v>
      </c>
      <c r="N525">
        <v>786.33386152043965</v>
      </c>
      <c r="O525">
        <v>3555.9151623523576</v>
      </c>
      <c r="P525">
        <v>39316.693076021984</v>
      </c>
      <c r="Q525">
        <v>1.617</v>
      </c>
      <c r="R525" t="s">
        <v>3228</v>
      </c>
      <c r="T525">
        <v>369.13750800371997</v>
      </c>
      <c r="U525">
        <v>100</v>
      </c>
      <c r="V525">
        <v>0.61020207405089999</v>
      </c>
      <c r="W525">
        <v>0.95167970657348999</v>
      </c>
      <c r="X525">
        <v>0.70995572351273994</v>
      </c>
      <c r="Y525">
        <v>369.13750800371997</v>
      </c>
      <c r="AB525" t="e">
        <v>#N/A</v>
      </c>
      <c r="AC525" t="e">
        <v>#N/A</v>
      </c>
    </row>
    <row r="526" spans="1:29">
      <c r="A526" t="s">
        <v>2237</v>
      </c>
      <c r="B526" t="s">
        <v>8</v>
      </c>
      <c r="C526">
        <v>5443973</v>
      </c>
      <c r="D526" t="s">
        <v>2238</v>
      </c>
      <c r="E526" t="str">
        <f t="shared" si="8"/>
        <v>Bogense Markjorder19ad</v>
      </c>
      <c r="F526">
        <v>2.25</v>
      </c>
      <c r="G526" t="s">
        <v>3212</v>
      </c>
      <c r="H526" t="s">
        <v>3212</v>
      </c>
      <c r="I526" t="s">
        <v>3212</v>
      </c>
      <c r="M526">
        <v>2769.5813008319178</v>
      </c>
      <c r="N526">
        <v>786.33386152043965</v>
      </c>
      <c r="O526">
        <v>3555.9151623523576</v>
      </c>
      <c r="P526">
        <v>39316.693076021984</v>
      </c>
      <c r="Q526">
        <v>1.208</v>
      </c>
      <c r="R526" t="s">
        <v>3228</v>
      </c>
      <c r="T526">
        <v>850.06917050364996</v>
      </c>
      <c r="U526">
        <v>100</v>
      </c>
      <c r="V526">
        <v>1.0673278570175</v>
      </c>
      <c r="W526">
        <v>1.4485465288162001</v>
      </c>
      <c r="X526">
        <v>1.2532165594517</v>
      </c>
      <c r="Y526">
        <v>850.06917050364996</v>
      </c>
      <c r="AB526" t="e">
        <v>#N/A</v>
      </c>
      <c r="AC526" t="e">
        <v>#N/A</v>
      </c>
    </row>
    <row r="527" spans="1:29">
      <c r="A527" t="s">
        <v>2299</v>
      </c>
      <c r="B527" t="s">
        <v>8</v>
      </c>
      <c r="C527">
        <v>5443993</v>
      </c>
      <c r="D527" t="s">
        <v>2300</v>
      </c>
      <c r="E527" t="str">
        <f t="shared" si="8"/>
        <v>Bogense Markjorder19az</v>
      </c>
      <c r="F527">
        <v>2.25</v>
      </c>
      <c r="G527" t="s">
        <v>3212</v>
      </c>
      <c r="H527" t="s">
        <v>3212</v>
      </c>
      <c r="I527" t="s">
        <v>3212</v>
      </c>
      <c r="M527">
        <v>2769.5813008319178</v>
      </c>
      <c r="N527">
        <v>786.33386152043965</v>
      </c>
      <c r="O527">
        <v>3555.9151623523576</v>
      </c>
      <c r="P527">
        <v>39316.693076021984</v>
      </c>
      <c r="Q527">
        <v>1.7430000000000001</v>
      </c>
      <c r="R527" t="s">
        <v>3228</v>
      </c>
      <c r="T527">
        <v>506.27318549735998</v>
      </c>
      <c r="U527">
        <v>100</v>
      </c>
      <c r="V527">
        <v>0.61251503229141002</v>
      </c>
      <c r="W527">
        <v>0.99930572509766002</v>
      </c>
      <c r="X527">
        <v>0.73354586480576001</v>
      </c>
      <c r="Y527">
        <v>506.27318549735998</v>
      </c>
      <c r="AB527" t="e">
        <v>#N/A</v>
      </c>
      <c r="AC527" t="e">
        <v>#N/A</v>
      </c>
    </row>
    <row r="528" spans="1:29">
      <c r="A528" t="s">
        <v>2219</v>
      </c>
      <c r="B528" t="s">
        <v>8</v>
      </c>
      <c r="C528">
        <v>5443962</v>
      </c>
      <c r="D528" t="s">
        <v>2220</v>
      </c>
      <c r="E528" t="str">
        <f t="shared" si="8"/>
        <v>Bogense Markjorder19t</v>
      </c>
      <c r="F528">
        <v>2.25</v>
      </c>
      <c r="G528" t="s">
        <v>3212</v>
      </c>
      <c r="H528" t="s">
        <v>3212</v>
      </c>
      <c r="I528" t="s">
        <v>3212</v>
      </c>
      <c r="M528">
        <v>2769.5813008319178</v>
      </c>
      <c r="N528">
        <v>786.33386152043965</v>
      </c>
      <c r="O528">
        <v>3555.9151623523576</v>
      </c>
      <c r="P528">
        <v>39316.693076021984</v>
      </c>
      <c r="Q528">
        <v>1.802</v>
      </c>
      <c r="R528" t="s">
        <v>3228</v>
      </c>
      <c r="T528">
        <v>832.06009049195995</v>
      </c>
      <c r="U528">
        <v>100</v>
      </c>
      <c r="V528">
        <v>0.59190857410430997</v>
      </c>
      <c r="W528">
        <v>1.0514525175095</v>
      </c>
      <c r="X528">
        <v>0.72573166632651998</v>
      </c>
      <c r="Y528">
        <v>832.06009049195995</v>
      </c>
      <c r="AB528" t="e">
        <v>#N/A</v>
      </c>
      <c r="AC528" t="e">
        <v>#N/A</v>
      </c>
    </row>
    <row r="529" spans="1:29">
      <c r="A529" t="s">
        <v>2235</v>
      </c>
      <c r="B529" t="s">
        <v>8</v>
      </c>
      <c r="C529">
        <v>5443972</v>
      </c>
      <c r="D529" t="s">
        <v>2236</v>
      </c>
      <c r="E529" t="str">
        <f t="shared" si="8"/>
        <v>Bogense Markjorder19ac</v>
      </c>
      <c r="F529">
        <v>2.25</v>
      </c>
      <c r="G529" t="s">
        <v>3212</v>
      </c>
      <c r="H529" t="s">
        <v>3212</v>
      </c>
      <c r="I529" t="s">
        <v>3212</v>
      </c>
      <c r="M529">
        <v>2769.5813008319178</v>
      </c>
      <c r="N529">
        <v>786.33386152043965</v>
      </c>
      <c r="O529">
        <v>3555.9151623523576</v>
      </c>
      <c r="P529">
        <v>39316.693076021984</v>
      </c>
      <c r="Q529">
        <v>1.2270000000000001</v>
      </c>
      <c r="R529" t="s">
        <v>3228</v>
      </c>
      <c r="T529">
        <v>825.49724499921001</v>
      </c>
      <c r="U529">
        <v>100</v>
      </c>
      <c r="V529">
        <v>1.1193696260452</v>
      </c>
      <c r="W529">
        <v>1.4157444238663</v>
      </c>
      <c r="X529">
        <v>1.2440790645474999</v>
      </c>
      <c r="Y529">
        <v>825.49724499921001</v>
      </c>
      <c r="AB529" t="e">
        <v>#N/A</v>
      </c>
      <c r="AC529" t="e">
        <v>#N/A</v>
      </c>
    </row>
    <row r="530" spans="1:29">
      <c r="A530" t="s">
        <v>2221</v>
      </c>
      <c r="B530" t="s">
        <v>8</v>
      </c>
      <c r="C530">
        <v>5443963</v>
      </c>
      <c r="D530" t="s">
        <v>2222</v>
      </c>
      <c r="E530" t="str">
        <f t="shared" si="8"/>
        <v>Bogense Markjorder19u</v>
      </c>
      <c r="F530">
        <v>2.25</v>
      </c>
      <c r="G530" t="s">
        <v>3212</v>
      </c>
      <c r="H530" t="s">
        <v>3212</v>
      </c>
      <c r="I530" t="s">
        <v>3212</v>
      </c>
      <c r="M530">
        <v>2769.5813008319178</v>
      </c>
      <c r="N530">
        <v>786.33386152043965</v>
      </c>
      <c r="O530">
        <v>3555.9151623523576</v>
      </c>
      <c r="P530">
        <v>39316.693076021984</v>
      </c>
      <c r="Q530">
        <v>1.8</v>
      </c>
      <c r="R530" t="s">
        <v>3228</v>
      </c>
      <c r="T530">
        <v>831.44097100270005</v>
      </c>
      <c r="U530">
        <v>100</v>
      </c>
      <c r="V530">
        <v>0.56551975011825995</v>
      </c>
      <c r="W530">
        <v>1.0133937597275</v>
      </c>
      <c r="X530">
        <v>0.68543951934383995</v>
      </c>
      <c r="Y530">
        <v>831.44097100270005</v>
      </c>
      <c r="AB530" t="e">
        <v>#N/A</v>
      </c>
      <c r="AC530" t="e">
        <v>#N/A</v>
      </c>
    </row>
    <row r="531" spans="1:29">
      <c r="A531" t="s">
        <v>2233</v>
      </c>
      <c r="B531" t="s">
        <v>8</v>
      </c>
      <c r="C531">
        <v>5443971</v>
      </c>
      <c r="D531" t="s">
        <v>2234</v>
      </c>
      <c r="E531" t="str">
        <f t="shared" si="8"/>
        <v>Bogense Markjorder19ab</v>
      </c>
      <c r="F531">
        <v>2.25</v>
      </c>
      <c r="G531" t="s">
        <v>3212</v>
      </c>
      <c r="H531" t="s">
        <v>3212</v>
      </c>
      <c r="I531" t="s">
        <v>3212</v>
      </c>
      <c r="M531">
        <v>2769.5813008319178</v>
      </c>
      <c r="N531">
        <v>786.33386152043965</v>
      </c>
      <c r="O531">
        <v>3555.9151623523576</v>
      </c>
      <c r="P531">
        <v>39316.693076021984</v>
      </c>
      <c r="Q531">
        <v>1.2</v>
      </c>
      <c r="R531" t="s">
        <v>3228</v>
      </c>
      <c r="T531">
        <v>809.64610050007002</v>
      </c>
      <c r="U531">
        <v>100</v>
      </c>
      <c r="V531">
        <v>1.034841299057</v>
      </c>
      <c r="W531">
        <v>1.3213334083557</v>
      </c>
      <c r="X531">
        <v>1.1720221234746999</v>
      </c>
      <c r="Y531">
        <v>809.64610050007002</v>
      </c>
      <c r="AB531" t="e">
        <v>#N/A</v>
      </c>
      <c r="AC531" t="e">
        <v>#N/A</v>
      </c>
    </row>
    <row r="532" spans="1:29">
      <c r="A532" t="s">
        <v>2223</v>
      </c>
      <c r="B532" t="s">
        <v>8</v>
      </c>
      <c r="C532">
        <v>5443964</v>
      </c>
      <c r="D532" t="s">
        <v>2224</v>
      </c>
      <c r="E532" t="str">
        <f t="shared" si="8"/>
        <v>Bogense Markjorder19v</v>
      </c>
      <c r="F532">
        <v>2.25</v>
      </c>
      <c r="G532" t="s">
        <v>3212</v>
      </c>
      <c r="H532" t="s">
        <v>3212</v>
      </c>
      <c r="I532" t="s">
        <v>3212</v>
      </c>
      <c r="M532">
        <v>2769.5813008319178</v>
      </c>
      <c r="N532">
        <v>786.33386152043965</v>
      </c>
      <c r="O532">
        <v>3555.9151623523576</v>
      </c>
      <c r="P532">
        <v>39316.693076021984</v>
      </c>
      <c r="Q532">
        <v>1.6890000000000001</v>
      </c>
      <c r="R532" t="s">
        <v>3228</v>
      </c>
      <c r="T532">
        <v>831.46584900328003</v>
      </c>
      <c r="U532">
        <v>100</v>
      </c>
      <c r="V532">
        <v>0.55269336700438998</v>
      </c>
      <c r="W532">
        <v>0.98711007833481001</v>
      </c>
      <c r="X532">
        <v>0.72834731776073003</v>
      </c>
      <c r="Y532">
        <v>831.46584900328003</v>
      </c>
      <c r="AB532" t="e">
        <v>#N/A</v>
      </c>
      <c r="AC532" t="e">
        <v>#N/A</v>
      </c>
    </row>
    <row r="533" spans="1:29">
      <c r="A533" t="s">
        <v>2231</v>
      </c>
      <c r="B533" t="s">
        <v>8</v>
      </c>
      <c r="C533">
        <v>5443970</v>
      </c>
      <c r="D533" t="s">
        <v>2232</v>
      </c>
      <c r="E533" t="str">
        <f t="shared" si="8"/>
        <v>Bogense Markjorder19aa</v>
      </c>
      <c r="F533">
        <v>2.25</v>
      </c>
      <c r="G533" t="s">
        <v>3212</v>
      </c>
      <c r="H533" t="s">
        <v>3212</v>
      </c>
      <c r="I533" t="s">
        <v>3212</v>
      </c>
      <c r="M533">
        <v>2769.5813008319178</v>
      </c>
      <c r="N533">
        <v>786.33386152043965</v>
      </c>
      <c r="O533">
        <v>3555.9151623523576</v>
      </c>
      <c r="P533">
        <v>39316.693076021984</v>
      </c>
      <c r="Q533">
        <v>1.381</v>
      </c>
      <c r="R533" t="s">
        <v>3228</v>
      </c>
      <c r="T533">
        <v>840.74944149613998</v>
      </c>
      <c r="U533">
        <v>100</v>
      </c>
      <c r="V533">
        <v>0.63690626621246005</v>
      </c>
      <c r="W533">
        <v>1.0781568288803001</v>
      </c>
      <c r="X533">
        <v>0.90823725851408998</v>
      </c>
      <c r="Y533">
        <v>840.74944149613998</v>
      </c>
      <c r="AB533" t="e">
        <v>#N/A</v>
      </c>
      <c r="AC533" t="e">
        <v>#N/A</v>
      </c>
    </row>
    <row r="534" spans="1:29">
      <c r="A534" t="s">
        <v>2225</v>
      </c>
      <c r="B534" t="s">
        <v>8</v>
      </c>
      <c r="C534">
        <v>5443965</v>
      </c>
      <c r="D534" t="s">
        <v>2226</v>
      </c>
      <c r="E534" t="str">
        <f t="shared" si="8"/>
        <v>Bogense Markjorder19x</v>
      </c>
      <c r="F534">
        <v>2.25</v>
      </c>
      <c r="G534" t="s">
        <v>3212</v>
      </c>
      <c r="H534" t="s">
        <v>3212</v>
      </c>
      <c r="I534" t="s">
        <v>3212</v>
      </c>
      <c r="M534">
        <v>2769.5813008319178</v>
      </c>
      <c r="N534">
        <v>786.33386152043965</v>
      </c>
      <c r="O534">
        <v>3555.9151623523576</v>
      </c>
      <c r="P534">
        <v>39316.693076021984</v>
      </c>
      <c r="Q534">
        <v>1.663</v>
      </c>
      <c r="R534" t="s">
        <v>3228</v>
      </c>
      <c r="T534">
        <v>387.09594100138003</v>
      </c>
      <c r="U534">
        <v>100</v>
      </c>
      <c r="V534">
        <v>0.72563999891280995</v>
      </c>
      <c r="W534">
        <v>0.90626150369643999</v>
      </c>
      <c r="X534">
        <v>0.79931336687516996</v>
      </c>
      <c r="Y534">
        <v>387.09594100138003</v>
      </c>
      <c r="AB534" t="e">
        <v>#N/A</v>
      </c>
      <c r="AC534" t="e">
        <v>#N/A</v>
      </c>
    </row>
    <row r="535" spans="1:29">
      <c r="A535" t="s">
        <v>647</v>
      </c>
      <c r="B535" t="s">
        <v>8</v>
      </c>
      <c r="C535">
        <v>5444793</v>
      </c>
      <c r="D535" t="s">
        <v>648</v>
      </c>
      <c r="E535" t="str">
        <f t="shared" si="8"/>
        <v>Bogense Markjorder126k</v>
      </c>
      <c r="F535">
        <v>1</v>
      </c>
      <c r="G535" t="s">
        <v>3212</v>
      </c>
      <c r="M535">
        <v>1230.9250225919634</v>
      </c>
      <c r="N535">
        <v>349.48171623130651</v>
      </c>
      <c r="O535">
        <v>1580.40673882327</v>
      </c>
      <c r="P535">
        <v>17474.085811565325</v>
      </c>
      <c r="Q535" t="e">
        <v>#N/A</v>
      </c>
      <c r="R535" t="e">
        <v>#N/A</v>
      </c>
      <c r="T535">
        <v>945.40160899770001</v>
      </c>
      <c r="U535">
        <v>0</v>
      </c>
      <c r="V535">
        <v>0</v>
      </c>
      <c r="W535">
        <v>0</v>
      </c>
      <c r="X535">
        <v>0</v>
      </c>
      <c r="Y535">
        <v>0</v>
      </c>
      <c r="AB535" t="e">
        <v>#N/A</v>
      </c>
      <c r="AC535" t="e">
        <v>#N/A</v>
      </c>
    </row>
    <row r="536" spans="1:29">
      <c r="A536" t="s">
        <v>649</v>
      </c>
      <c r="B536" t="s">
        <v>8</v>
      </c>
      <c r="C536">
        <v>5443574</v>
      </c>
      <c r="D536" t="s">
        <v>650</v>
      </c>
      <c r="E536" t="str">
        <f t="shared" si="8"/>
        <v>Bogense Markjorder1o</v>
      </c>
      <c r="F536">
        <v>1</v>
      </c>
      <c r="G536" t="s">
        <v>3212</v>
      </c>
      <c r="M536">
        <v>1230.9250225919634</v>
      </c>
      <c r="N536">
        <v>349.48171623130651</v>
      </c>
      <c r="O536">
        <v>1580.40673882327</v>
      </c>
      <c r="P536">
        <v>17474.085811565325</v>
      </c>
      <c r="Q536" t="e">
        <v>#N/A</v>
      </c>
      <c r="R536" t="e">
        <v>#N/A</v>
      </c>
      <c r="T536">
        <v>515.3081064982</v>
      </c>
      <c r="U536">
        <v>0</v>
      </c>
      <c r="V536">
        <v>0</v>
      </c>
      <c r="W536">
        <v>0</v>
      </c>
      <c r="X536">
        <v>0</v>
      </c>
      <c r="Y536">
        <v>0</v>
      </c>
      <c r="AB536" t="e">
        <v>#N/A</v>
      </c>
      <c r="AC536" t="e">
        <v>#N/A</v>
      </c>
    </row>
    <row r="537" spans="1:29">
      <c r="A537" t="s">
        <v>651</v>
      </c>
      <c r="B537" t="s">
        <v>8</v>
      </c>
      <c r="C537">
        <v>5444794</v>
      </c>
      <c r="D537" t="s">
        <v>652</v>
      </c>
      <c r="E537" t="str">
        <f t="shared" si="8"/>
        <v>Bogense Markjorder126l</v>
      </c>
      <c r="F537">
        <v>1</v>
      </c>
      <c r="G537" t="s">
        <v>3212</v>
      </c>
      <c r="M537">
        <v>1230.9250225919634</v>
      </c>
      <c r="N537">
        <v>349.48171623130651</v>
      </c>
      <c r="O537">
        <v>1580.40673882327</v>
      </c>
      <c r="P537">
        <v>17474.085811565325</v>
      </c>
      <c r="Q537" t="e">
        <v>#N/A</v>
      </c>
      <c r="R537" t="e">
        <v>#N/A</v>
      </c>
      <c r="T537">
        <v>1424.3957705135999</v>
      </c>
      <c r="U537">
        <v>0</v>
      </c>
      <c r="V537">
        <v>0</v>
      </c>
      <c r="W537">
        <v>0</v>
      </c>
      <c r="X537">
        <v>0</v>
      </c>
      <c r="Y537">
        <v>0</v>
      </c>
      <c r="AB537" t="e">
        <v>#N/A</v>
      </c>
      <c r="AC537" t="e">
        <v>#N/A</v>
      </c>
    </row>
    <row r="538" spans="1:29">
      <c r="A538" t="s">
        <v>653</v>
      </c>
      <c r="B538" t="s">
        <v>8</v>
      </c>
      <c r="C538">
        <v>5443569</v>
      </c>
      <c r="D538" t="s">
        <v>654</v>
      </c>
      <c r="E538" t="str">
        <f t="shared" si="8"/>
        <v>Bogense Markjorder1i</v>
      </c>
      <c r="F538">
        <v>1</v>
      </c>
      <c r="G538" t="s">
        <v>3212</v>
      </c>
      <c r="M538">
        <v>1230.9250225919634</v>
      </c>
      <c r="N538">
        <v>349.48171623130651</v>
      </c>
      <c r="O538">
        <v>1580.40673882327</v>
      </c>
      <c r="P538">
        <v>17474.085811565325</v>
      </c>
      <c r="Q538" t="e">
        <v>#N/A</v>
      </c>
      <c r="R538" t="e">
        <v>#N/A</v>
      </c>
      <c r="T538">
        <v>561.85925949982004</v>
      </c>
      <c r="U538">
        <v>0</v>
      </c>
      <c r="V538">
        <v>0</v>
      </c>
      <c r="W538">
        <v>0</v>
      </c>
      <c r="X538">
        <v>0</v>
      </c>
      <c r="Y538">
        <v>0</v>
      </c>
      <c r="AB538" t="e">
        <v>#N/A</v>
      </c>
      <c r="AC538" t="e">
        <v>#N/A</v>
      </c>
    </row>
    <row r="539" spans="1:29">
      <c r="A539" t="s">
        <v>655</v>
      </c>
      <c r="B539" t="s">
        <v>8</v>
      </c>
      <c r="C539">
        <v>5443940</v>
      </c>
      <c r="D539" t="s">
        <v>656</v>
      </c>
      <c r="E539" t="str">
        <f t="shared" si="8"/>
        <v>Bogense Markjorder18g</v>
      </c>
      <c r="F539">
        <v>1</v>
      </c>
      <c r="G539" t="s">
        <v>3212</v>
      </c>
      <c r="M539">
        <v>1230.9250225919634</v>
      </c>
      <c r="N539">
        <v>349.48171623130651</v>
      </c>
      <c r="O539">
        <v>1580.40673882327</v>
      </c>
      <c r="P539">
        <v>17474.085811565325</v>
      </c>
      <c r="Q539" t="e">
        <v>#N/A</v>
      </c>
      <c r="R539" t="e">
        <v>#N/A</v>
      </c>
      <c r="T539">
        <v>878.78143899384997</v>
      </c>
      <c r="U539">
        <v>0</v>
      </c>
      <c r="V539">
        <v>0</v>
      </c>
      <c r="W539">
        <v>0</v>
      </c>
      <c r="X539">
        <v>0</v>
      </c>
      <c r="Y539">
        <v>0</v>
      </c>
      <c r="AB539" t="e">
        <v>#N/A</v>
      </c>
      <c r="AC539" t="e">
        <v>#N/A</v>
      </c>
    </row>
    <row r="540" spans="1:29">
      <c r="A540" t="s">
        <v>658</v>
      </c>
      <c r="B540" t="s">
        <v>8</v>
      </c>
      <c r="C540">
        <v>5443567</v>
      </c>
      <c r="D540" t="s">
        <v>657</v>
      </c>
      <c r="E540" t="str">
        <f t="shared" si="8"/>
        <v>Bogense Markjorder1g</v>
      </c>
      <c r="F540">
        <v>1</v>
      </c>
      <c r="G540" t="s">
        <v>3212</v>
      </c>
      <c r="M540">
        <v>1230.9250225919634</v>
      </c>
      <c r="N540">
        <v>349.48171623130651</v>
      </c>
      <c r="O540">
        <v>1580.40673882327</v>
      </c>
      <c r="P540">
        <v>17474.085811565325</v>
      </c>
      <c r="T540">
        <v>282.49091450060001</v>
      </c>
      <c r="U540">
        <v>0</v>
      </c>
      <c r="V540">
        <v>0</v>
      </c>
      <c r="W540">
        <v>0</v>
      </c>
      <c r="X540">
        <v>0</v>
      </c>
      <c r="Y540">
        <v>0</v>
      </c>
      <c r="AB540" t="e">
        <v>#N/A</v>
      </c>
      <c r="AC540" t="e">
        <v>#N/A</v>
      </c>
    </row>
    <row r="541" spans="1:29">
      <c r="A541" t="s">
        <v>474</v>
      </c>
      <c r="B541" t="s">
        <v>8</v>
      </c>
      <c r="C541">
        <v>5443564</v>
      </c>
      <c r="D541" t="s">
        <v>657</v>
      </c>
      <c r="E541" t="str">
        <f t="shared" si="8"/>
        <v>Bogense Markjorder1d</v>
      </c>
      <c r="F541">
        <v>1</v>
      </c>
      <c r="G541" t="s">
        <v>3212</v>
      </c>
      <c r="M541">
        <v>1230.9250225919634</v>
      </c>
      <c r="N541">
        <v>349.48171623130651</v>
      </c>
      <c r="O541">
        <v>1580.40673882327</v>
      </c>
      <c r="P541">
        <v>17474.085811565325</v>
      </c>
      <c r="Q541">
        <v>2.6859999999999999</v>
      </c>
      <c r="R541" t="s">
        <v>3213</v>
      </c>
      <c r="T541">
        <v>517.94478249161</v>
      </c>
      <c r="U541">
        <v>0</v>
      </c>
      <c r="V541">
        <v>0</v>
      </c>
      <c r="W541">
        <v>0</v>
      </c>
      <c r="X541">
        <v>0</v>
      </c>
      <c r="Y541">
        <v>0</v>
      </c>
      <c r="AB541" t="e">
        <v>#N/A</v>
      </c>
      <c r="AC541" t="e">
        <v>#N/A</v>
      </c>
    </row>
    <row r="542" spans="1:29">
      <c r="A542" t="s">
        <v>1754</v>
      </c>
      <c r="B542" t="s">
        <v>8</v>
      </c>
      <c r="C542">
        <v>5443630</v>
      </c>
      <c r="D542" t="s">
        <v>1876</v>
      </c>
      <c r="E542" t="str">
        <f t="shared" si="8"/>
        <v>Bogense Markjorder3a</v>
      </c>
      <c r="F542">
        <v>1</v>
      </c>
      <c r="G542" t="s">
        <v>3212</v>
      </c>
      <c r="M542">
        <v>1230.9250225919634</v>
      </c>
      <c r="N542">
        <v>349.48171623130651</v>
      </c>
      <c r="O542">
        <v>1580.40673882327</v>
      </c>
      <c r="P542">
        <v>17474.085811565325</v>
      </c>
      <c r="T542">
        <v>12160.213114923001</v>
      </c>
      <c r="U542">
        <v>41.0869</v>
      </c>
      <c r="V542">
        <v>0</v>
      </c>
      <c r="W542">
        <v>1.3877786397934</v>
      </c>
      <c r="X542">
        <v>0.21264529814394001</v>
      </c>
      <c r="Y542">
        <v>4996.2576728772001</v>
      </c>
      <c r="AB542" t="e">
        <v>#N/A</v>
      </c>
      <c r="AC542" t="e">
        <v>#N/A</v>
      </c>
    </row>
    <row r="543" spans="1:29">
      <c r="A543" t="s">
        <v>659</v>
      </c>
      <c r="B543" t="s">
        <v>8</v>
      </c>
      <c r="C543">
        <v>5443644</v>
      </c>
      <c r="D543" t="s">
        <v>660</v>
      </c>
      <c r="E543" t="str">
        <f t="shared" si="8"/>
        <v>Bogense Markjorder3s</v>
      </c>
      <c r="F543">
        <v>1</v>
      </c>
      <c r="G543" t="s">
        <v>3212</v>
      </c>
      <c r="M543">
        <v>1230.9250225919634</v>
      </c>
      <c r="N543">
        <v>349.48171623130651</v>
      </c>
      <c r="O543">
        <v>1580.40673882327</v>
      </c>
      <c r="P543">
        <v>17474.085811565325</v>
      </c>
      <c r="Q543" t="e">
        <v>#N/A</v>
      </c>
      <c r="R543" t="e">
        <v>#N/A</v>
      </c>
      <c r="T543">
        <v>15339.233640503</v>
      </c>
      <c r="U543">
        <v>8.5729000000000006</v>
      </c>
      <c r="V543">
        <v>4.2474437505006998E-2</v>
      </c>
      <c r="W543">
        <v>1.5729209184646999</v>
      </c>
      <c r="X543">
        <v>0.72476936230872002</v>
      </c>
      <c r="Y543">
        <v>1315.0171607666816</v>
      </c>
      <c r="AB543" t="e">
        <v>#N/A</v>
      </c>
      <c r="AC543" t="e">
        <v>#N/A</v>
      </c>
    </row>
    <row r="544" spans="1:29">
      <c r="A544" t="s">
        <v>662</v>
      </c>
      <c r="B544" t="s">
        <v>661</v>
      </c>
      <c r="C544">
        <v>7987094</v>
      </c>
      <c r="D544" t="s">
        <v>663</v>
      </c>
      <c r="E544" t="str">
        <f t="shared" si="8"/>
        <v>Smidstrup By, Guldbjerg9g</v>
      </c>
      <c r="F544">
        <v>4.0785917563393603</v>
      </c>
      <c r="G544" t="s">
        <v>3212</v>
      </c>
      <c r="K544">
        <v>3.0785917563393599</v>
      </c>
      <c r="M544">
        <v>5020.4406498154231</v>
      </c>
      <c r="N544">
        <v>1425.3932468123382</v>
      </c>
      <c r="O544">
        <v>6445.8338966277615</v>
      </c>
      <c r="P544">
        <v>71269.662340616909</v>
      </c>
      <c r="T544">
        <v>108009.96238409</v>
      </c>
      <c r="U544">
        <v>38.003799999999998</v>
      </c>
      <c r="V544">
        <v>3.6586891859770002E-2</v>
      </c>
      <c r="W544">
        <v>1.7433443069457999</v>
      </c>
      <c r="X544">
        <v>1.1854919654528</v>
      </c>
      <c r="Y544">
        <v>41047.925355672</v>
      </c>
      <c r="AB544" t="e">
        <v>#N/A</v>
      </c>
      <c r="AC544" t="e">
        <v>#N/A</v>
      </c>
    </row>
    <row r="545" spans="1:29">
      <c r="A545" t="s">
        <v>664</v>
      </c>
      <c r="B545" t="s">
        <v>661</v>
      </c>
      <c r="C545">
        <v>9428352</v>
      </c>
      <c r="D545" t="s">
        <v>665</v>
      </c>
      <c r="E545" t="str">
        <f t="shared" si="8"/>
        <v>Smidstrup By, Guldbjerg12e</v>
      </c>
      <c r="F545">
        <v>1.4288107252325366</v>
      </c>
      <c r="G545" t="s">
        <v>3212</v>
      </c>
      <c r="K545">
        <v>0.42881072523253649</v>
      </c>
      <c r="M545">
        <v>1758.7588742364997</v>
      </c>
      <c r="N545">
        <v>499.34322442396461</v>
      </c>
      <c r="O545">
        <v>2258.1020986604644</v>
      </c>
      <c r="P545">
        <v>24967.161221198228</v>
      </c>
      <c r="T545">
        <v>22836.016696956998</v>
      </c>
      <c r="U545">
        <v>25.037099999999999</v>
      </c>
      <c r="V545">
        <v>5.2146833389996997E-2</v>
      </c>
      <c r="W545">
        <v>1.3196512460709</v>
      </c>
      <c r="X545">
        <v>0.52887106524062999</v>
      </c>
      <c r="Y545">
        <v>5717.4700630062998</v>
      </c>
      <c r="AB545" t="e">
        <v>#N/A</v>
      </c>
      <c r="AC545" t="e">
        <v>#N/A</v>
      </c>
    </row>
    <row r="546" spans="1:29">
      <c r="A546" t="s">
        <v>666</v>
      </c>
      <c r="B546" t="s">
        <v>24</v>
      </c>
      <c r="C546">
        <v>5443443</v>
      </c>
      <c r="D546" t="s">
        <v>667</v>
      </c>
      <c r="E546" t="str">
        <f t="shared" si="8"/>
        <v>Bogense Bygrunde275a</v>
      </c>
      <c r="F546">
        <v>1</v>
      </c>
      <c r="G546" t="s">
        <v>3212</v>
      </c>
      <c r="M546">
        <v>1230.9250225919634</v>
      </c>
      <c r="N546">
        <v>349.48171623130651</v>
      </c>
      <c r="O546">
        <v>1580.40673882327</v>
      </c>
      <c r="P546">
        <v>17474.085811565325</v>
      </c>
      <c r="Q546" t="e">
        <v>#N/A</v>
      </c>
      <c r="R546" t="e">
        <v>#N/A</v>
      </c>
      <c r="T546">
        <v>824.40553299937005</v>
      </c>
      <c r="U546">
        <v>0</v>
      </c>
      <c r="V546">
        <v>0</v>
      </c>
      <c r="W546">
        <v>0</v>
      </c>
      <c r="X546">
        <v>0</v>
      </c>
      <c r="Y546">
        <v>0</v>
      </c>
      <c r="AB546" t="e">
        <v>#N/A</v>
      </c>
      <c r="AC546" t="e">
        <v>#N/A</v>
      </c>
    </row>
    <row r="547" spans="1:29">
      <c r="A547" t="s">
        <v>681</v>
      </c>
      <c r="B547" t="s">
        <v>8</v>
      </c>
      <c r="C547">
        <v>5444569</v>
      </c>
      <c r="D547" t="s">
        <v>682</v>
      </c>
      <c r="E547" t="str">
        <f t="shared" si="8"/>
        <v>Bogense Markjorder81c</v>
      </c>
      <c r="F547">
        <v>1</v>
      </c>
      <c r="G547" t="s">
        <v>3212</v>
      </c>
      <c r="M547">
        <v>1230.9250225919634</v>
      </c>
      <c r="N547">
        <v>349.48171623130651</v>
      </c>
      <c r="O547">
        <v>1580.40673882327</v>
      </c>
      <c r="P547">
        <v>17474.085811565325</v>
      </c>
      <c r="Q547" t="e">
        <v>#N/A</v>
      </c>
      <c r="R547" t="e">
        <v>#N/A</v>
      </c>
      <c r="T547">
        <v>477.25845899746002</v>
      </c>
      <c r="U547">
        <v>0</v>
      </c>
      <c r="V547">
        <v>0</v>
      </c>
      <c r="W547">
        <v>0</v>
      </c>
      <c r="X547">
        <v>0</v>
      </c>
      <c r="Y547">
        <v>0</v>
      </c>
      <c r="AB547" t="e">
        <v>#N/A</v>
      </c>
      <c r="AC547" t="e">
        <v>#N/A</v>
      </c>
    </row>
    <row r="548" spans="1:29">
      <c r="A548" t="s">
        <v>683</v>
      </c>
      <c r="B548" t="s">
        <v>8</v>
      </c>
      <c r="C548">
        <v>5443756</v>
      </c>
      <c r="D548" t="s">
        <v>682</v>
      </c>
      <c r="E548" t="str">
        <f t="shared" si="8"/>
        <v>Bogense Markjorder9d</v>
      </c>
      <c r="F548">
        <v>1</v>
      </c>
      <c r="G548" t="s">
        <v>3212</v>
      </c>
      <c r="M548">
        <v>1230.9250225919634</v>
      </c>
      <c r="N548">
        <v>349.48171623130651</v>
      </c>
      <c r="O548">
        <v>1580.40673882327</v>
      </c>
      <c r="P548">
        <v>17474.085811565325</v>
      </c>
      <c r="Q548" t="e">
        <v>#N/A</v>
      </c>
      <c r="R548" t="e">
        <v>#N/A</v>
      </c>
      <c r="T548">
        <v>328.15153700078997</v>
      </c>
      <c r="U548">
        <v>0</v>
      </c>
      <c r="V548">
        <v>0</v>
      </c>
      <c r="W548">
        <v>0</v>
      </c>
      <c r="X548">
        <v>0</v>
      </c>
      <c r="Y548">
        <v>0</v>
      </c>
      <c r="AB548" t="e">
        <v>#N/A</v>
      </c>
      <c r="AC548" t="e">
        <v>#N/A</v>
      </c>
    </row>
    <row r="549" spans="1:29">
      <c r="A549" t="s">
        <v>684</v>
      </c>
      <c r="B549" t="s">
        <v>24</v>
      </c>
      <c r="C549">
        <v>5443449</v>
      </c>
      <c r="D549" t="s">
        <v>685</v>
      </c>
      <c r="E549" t="str">
        <f t="shared" si="8"/>
        <v>Bogense Bygrunde279a</v>
      </c>
      <c r="F549">
        <v>1</v>
      </c>
      <c r="G549" t="s">
        <v>3212</v>
      </c>
      <c r="M549">
        <v>1230.9250225919634</v>
      </c>
      <c r="N549">
        <v>349.48171623130651</v>
      </c>
      <c r="O549">
        <v>1580.40673882327</v>
      </c>
      <c r="P549">
        <v>17474.085811565325</v>
      </c>
      <c r="Q549" t="e">
        <v>#N/A</v>
      </c>
      <c r="R549" t="e">
        <v>#N/A</v>
      </c>
      <c r="T549">
        <v>996.33957849647004</v>
      </c>
      <c r="U549">
        <v>0</v>
      </c>
      <c r="V549">
        <v>0</v>
      </c>
      <c r="W549">
        <v>0</v>
      </c>
      <c r="X549">
        <v>0</v>
      </c>
      <c r="Y549">
        <v>0</v>
      </c>
      <c r="AB549" t="e">
        <v>#N/A</v>
      </c>
      <c r="AC549" t="e">
        <v>#N/A</v>
      </c>
    </row>
    <row r="550" spans="1:29">
      <c r="A550" t="s">
        <v>686</v>
      </c>
      <c r="B550" t="s">
        <v>8</v>
      </c>
      <c r="C550">
        <v>5444568</v>
      </c>
      <c r="D550" t="s">
        <v>687</v>
      </c>
      <c r="E550" t="str">
        <f t="shared" si="8"/>
        <v>Bogense Markjorder81b</v>
      </c>
      <c r="F550">
        <v>1</v>
      </c>
      <c r="G550" t="s">
        <v>3212</v>
      </c>
      <c r="M550">
        <v>1230.9250225919634</v>
      </c>
      <c r="N550">
        <v>349.48171623130651</v>
      </c>
      <c r="O550">
        <v>1580.40673882327</v>
      </c>
      <c r="P550">
        <v>17474.085811565325</v>
      </c>
      <c r="Q550" t="e">
        <v>#N/A</v>
      </c>
      <c r="R550" t="e">
        <v>#N/A</v>
      </c>
      <c r="T550">
        <v>649.51033050933995</v>
      </c>
      <c r="U550">
        <v>0</v>
      </c>
      <c r="V550">
        <v>0</v>
      </c>
      <c r="W550">
        <v>0</v>
      </c>
      <c r="X550">
        <v>0</v>
      </c>
      <c r="Y550">
        <v>0</v>
      </c>
      <c r="AB550" t="e">
        <v>#N/A</v>
      </c>
      <c r="AC550" t="e">
        <v>#N/A</v>
      </c>
    </row>
    <row r="551" spans="1:29">
      <c r="A551" t="s">
        <v>472</v>
      </c>
      <c r="B551" t="s">
        <v>63</v>
      </c>
      <c r="C551">
        <v>10015262</v>
      </c>
      <c r="D551" t="s">
        <v>473</v>
      </c>
      <c r="E551" t="str">
        <f t="shared" si="8"/>
        <v>Gyldensteen Hgd., Nr. Sandager1c</v>
      </c>
      <c r="F551">
        <v>1.1066931256976635</v>
      </c>
      <c r="G551" t="s">
        <v>3213</v>
      </c>
      <c r="K551">
        <v>1.1066931256976635</v>
      </c>
      <c r="M551">
        <v>1362.2562607517671</v>
      </c>
      <c r="N551">
        <v>386.76901291020846</v>
      </c>
      <c r="O551">
        <v>1749.0252736619755</v>
      </c>
      <c r="P551">
        <v>19338.450645510424</v>
      </c>
      <c r="T551">
        <v>22415.275085008001</v>
      </c>
      <c r="U551">
        <v>65.829700000000003</v>
      </c>
      <c r="V551">
        <v>2.5758011266589002E-2</v>
      </c>
      <c r="W551">
        <v>1.2623528242111</v>
      </c>
      <c r="X551">
        <v>0.76331556986292004</v>
      </c>
      <c r="Y551">
        <v>14755.89719659</v>
      </c>
      <c r="AB551" t="e">
        <v>#N/A</v>
      </c>
      <c r="AC551" t="e">
        <v>#N/A</v>
      </c>
    </row>
    <row r="552" spans="1:29">
      <c r="A552" t="s">
        <v>474</v>
      </c>
      <c r="B552" t="s">
        <v>63</v>
      </c>
      <c r="C552">
        <v>10015262</v>
      </c>
      <c r="D552" t="s">
        <v>473</v>
      </c>
      <c r="E552" t="str">
        <f t="shared" si="8"/>
        <v>Gyldensteen Hgd., Nr. Sandager1d</v>
      </c>
      <c r="F552">
        <v>0.20792392682878963</v>
      </c>
      <c r="G552" t="s">
        <v>3213</v>
      </c>
      <c r="K552">
        <v>0.20792392682878963</v>
      </c>
      <c r="M552">
        <v>255.93876432913763</v>
      </c>
      <c r="N552">
        <v>72.665610793677999</v>
      </c>
      <c r="O552">
        <v>328.60437512281561</v>
      </c>
      <c r="P552">
        <v>3633.2805396838994</v>
      </c>
      <c r="T552">
        <v>28619.554696947002</v>
      </c>
      <c r="U552">
        <v>9.6867999999999999</v>
      </c>
      <c r="V552">
        <v>2.9227457940577999E-2</v>
      </c>
      <c r="W552">
        <v>1.0169683694839</v>
      </c>
      <c r="X552">
        <v>0.49416450299553999</v>
      </c>
      <c r="Y552">
        <v>2772.3107565037999</v>
      </c>
      <c r="AB552" t="e">
        <v>#N/A</v>
      </c>
      <c r="AC552" t="e">
        <v>#N/A</v>
      </c>
    </row>
    <row r="553" spans="1:29">
      <c r="A553" t="s">
        <v>475</v>
      </c>
      <c r="B553" t="s">
        <v>63</v>
      </c>
      <c r="C553">
        <v>10015262</v>
      </c>
      <c r="D553" t="s">
        <v>473</v>
      </c>
      <c r="E553" t="str">
        <f t="shared" si="8"/>
        <v>Gyldensteen Hgd., Nr. Sandager1l</v>
      </c>
      <c r="F553">
        <v>5.1172649242311454</v>
      </c>
      <c r="G553" t="s">
        <v>3213</v>
      </c>
      <c r="K553">
        <v>5.1172649242311454</v>
      </c>
      <c r="M553">
        <v>6298.9694424682848</v>
      </c>
      <c r="N553">
        <v>1788.3905281305674</v>
      </c>
      <c r="O553">
        <v>8087.3599705988527</v>
      </c>
      <c r="P553">
        <v>89419.52640652837</v>
      </c>
      <c r="T553">
        <v>94710.495982483</v>
      </c>
      <c r="U553">
        <v>72.040800000000004</v>
      </c>
      <c r="V553">
        <v>1.1354552581905999E-2</v>
      </c>
      <c r="W553">
        <v>1.7167452573776001</v>
      </c>
      <c r="X553">
        <v>1.0338230942052</v>
      </c>
      <c r="Y553">
        <v>68230.225700476003</v>
      </c>
      <c r="AB553" t="e">
        <v>#N/A</v>
      </c>
      <c r="AC553" t="e">
        <v>#N/A</v>
      </c>
    </row>
    <row r="554" spans="1:29">
      <c r="A554" t="s">
        <v>476</v>
      </c>
      <c r="B554" t="s">
        <v>63</v>
      </c>
      <c r="C554">
        <v>10015262</v>
      </c>
      <c r="D554" t="s">
        <v>473</v>
      </c>
      <c r="E554" t="str">
        <f t="shared" si="8"/>
        <v>Gyldensteen Hgd., Nr. Sandager1n</v>
      </c>
      <c r="F554">
        <v>0.3977266591204871</v>
      </c>
      <c r="G554" t="s">
        <v>3213</v>
      </c>
      <c r="K554">
        <v>0.3977266591204871</v>
      </c>
      <c r="M554">
        <v>489.57169686331173</v>
      </c>
      <c r="N554">
        <v>138.99819542037164</v>
      </c>
      <c r="O554">
        <v>628.56989228368343</v>
      </c>
      <c r="P554">
        <v>6949.9097710185824</v>
      </c>
      <c r="T554">
        <v>28096.076852523998</v>
      </c>
      <c r="U554">
        <v>18.874600000000001</v>
      </c>
      <c r="V554">
        <v>2.6178549975156999E-2</v>
      </c>
      <c r="W554">
        <v>0.94747430086135997</v>
      </c>
      <c r="X554">
        <v>0.47315147757061998</v>
      </c>
      <c r="Y554">
        <v>5303.0217623569997</v>
      </c>
      <c r="AB554" t="e">
        <v>#N/A</v>
      </c>
      <c r="AC554" t="e">
        <v>#N/A</v>
      </c>
    </row>
    <row r="555" spans="1:29">
      <c r="A555" t="s">
        <v>478</v>
      </c>
      <c r="B555" t="s">
        <v>63</v>
      </c>
      <c r="C555">
        <v>10015262</v>
      </c>
      <c r="D555" t="s">
        <v>473</v>
      </c>
      <c r="E555" t="str">
        <f t="shared" si="8"/>
        <v>Gyldensteen Hgd., Nr. Sandager1y</v>
      </c>
      <c r="F555">
        <v>0.41823738966451807</v>
      </c>
      <c r="K555">
        <v>0.41823738966451807</v>
      </c>
      <c r="M555">
        <v>514.81886832160069</v>
      </c>
      <c r="N555">
        <v>146.16632073205747</v>
      </c>
      <c r="O555">
        <v>660.98518905365813</v>
      </c>
      <c r="P555">
        <v>7308.3160366028733</v>
      </c>
      <c r="T555">
        <v>67228.848541981002</v>
      </c>
      <c r="U555">
        <v>8.2948000000000004</v>
      </c>
      <c r="V555">
        <v>2.5758011266589002E-2</v>
      </c>
      <c r="W555">
        <v>1.5053192377089999</v>
      </c>
      <c r="X555">
        <v>0.61381353244397996</v>
      </c>
      <c r="Y555">
        <v>5576.4992593695997</v>
      </c>
      <c r="AB555" t="e">
        <v>#N/A</v>
      </c>
      <c r="AC555" t="e">
        <v>#N/A</v>
      </c>
    </row>
    <row r="556" spans="1:29">
      <c r="A556" t="s">
        <v>479</v>
      </c>
      <c r="B556" t="s">
        <v>63</v>
      </c>
      <c r="C556">
        <v>10015262</v>
      </c>
      <c r="D556" t="s">
        <v>473</v>
      </c>
      <c r="E556" t="str">
        <f t="shared" si="8"/>
        <v>Gyldensteen Hgd., Nr. Sandager1z</v>
      </c>
      <c r="F556">
        <v>0.38702664973625722</v>
      </c>
      <c r="G556" t="s">
        <v>3213</v>
      </c>
      <c r="K556">
        <v>0.38702664973625722</v>
      </c>
      <c r="M556">
        <v>476.40078757029431</v>
      </c>
      <c r="N556">
        <v>135.25873777707992</v>
      </c>
      <c r="O556">
        <v>611.65952534737426</v>
      </c>
      <c r="P556">
        <v>6762.9368888539948</v>
      </c>
      <c r="T556">
        <v>28173.260883994</v>
      </c>
      <c r="U556">
        <v>18.316500000000001</v>
      </c>
      <c r="V556">
        <v>4.0161471813917E-2</v>
      </c>
      <c r="W556">
        <v>1.4427640438080001</v>
      </c>
      <c r="X556">
        <v>0.62066799101658998</v>
      </c>
      <c r="Y556">
        <v>5160.3434081733003</v>
      </c>
      <c r="AB556" t="e">
        <v>#N/A</v>
      </c>
      <c r="AC556" t="e">
        <v>#N/A</v>
      </c>
    </row>
    <row r="557" spans="1:29">
      <c r="A557" t="s">
        <v>481</v>
      </c>
      <c r="B557" t="s">
        <v>480</v>
      </c>
      <c r="C557">
        <v>10015262</v>
      </c>
      <c r="D557" t="s">
        <v>473</v>
      </c>
      <c r="E557" t="str">
        <f t="shared" si="8"/>
        <v>Harritslev By, Skovby33a</v>
      </c>
      <c r="F557">
        <v>0.22565400327412927</v>
      </c>
      <c r="G557" t="s">
        <v>3213</v>
      </c>
      <c r="K557">
        <v>0.22565400327412927</v>
      </c>
      <c r="M557">
        <v>277.76315907817457</v>
      </c>
      <c r="N557">
        <v>78.861948338707549</v>
      </c>
      <c r="O557">
        <v>356.62510741688209</v>
      </c>
      <c r="P557">
        <v>3943.0974169353776</v>
      </c>
      <c r="T557">
        <v>10091.533403953999</v>
      </c>
      <c r="U557">
        <v>29.814299999999999</v>
      </c>
      <c r="V557">
        <v>8.2005094736813996E-3</v>
      </c>
      <c r="W557">
        <v>0.87745457887650002</v>
      </c>
      <c r="X557">
        <v>0.39586364245463002</v>
      </c>
      <c r="Y557">
        <v>3008.7201850930001</v>
      </c>
      <c r="AB557" t="e">
        <v>#N/A</v>
      </c>
      <c r="AC557" t="e">
        <v>#N/A</v>
      </c>
    </row>
    <row r="558" spans="1:29">
      <c r="A558" t="s">
        <v>482</v>
      </c>
      <c r="B558" t="s">
        <v>9</v>
      </c>
      <c r="C558">
        <v>10015262</v>
      </c>
      <c r="D558" t="s">
        <v>473</v>
      </c>
      <c r="E558" t="str">
        <f t="shared" si="8"/>
        <v>Harritslevgård Hgd., Skovby1ak</v>
      </c>
      <c r="F558">
        <v>1.7330460995575487</v>
      </c>
      <c r="G558" t="s">
        <v>3213</v>
      </c>
      <c r="K558">
        <v>1.7330460995575487</v>
      </c>
      <c r="M558">
        <v>2133.2498092507899</v>
      </c>
      <c r="N558">
        <v>605.66792518134378</v>
      </c>
      <c r="O558">
        <v>2738.9177344321338</v>
      </c>
      <c r="P558">
        <v>30283.396259067191</v>
      </c>
      <c r="T558">
        <v>48207.760730011003</v>
      </c>
      <c r="U558">
        <v>47.932699999999997</v>
      </c>
      <c r="V558">
        <v>1.5454807318747E-2</v>
      </c>
      <c r="W558">
        <v>1.8296599388123</v>
      </c>
      <c r="X558">
        <v>0.97550824609487996</v>
      </c>
      <c r="Y558">
        <v>23107.296395106001</v>
      </c>
      <c r="AB558" t="e">
        <v>#N/A</v>
      </c>
      <c r="AC558" t="e">
        <v>#N/A</v>
      </c>
    </row>
    <row r="559" spans="1:29">
      <c r="A559" t="s">
        <v>483</v>
      </c>
      <c r="B559" t="s">
        <v>9</v>
      </c>
      <c r="C559">
        <v>10015262</v>
      </c>
      <c r="D559" t="s">
        <v>473</v>
      </c>
      <c r="E559" t="str">
        <f t="shared" si="8"/>
        <v>Harritslevgård Hgd., Skovby1e</v>
      </c>
      <c r="F559">
        <v>0.18640861769364053</v>
      </c>
      <c r="G559" t="s">
        <v>3213</v>
      </c>
      <c r="K559">
        <v>0.18640861769364053</v>
      </c>
      <c r="M559">
        <v>229.45503194588113</v>
      </c>
      <c r="N559">
        <v>65.146403631878982</v>
      </c>
      <c r="O559">
        <v>294.60143557776013</v>
      </c>
      <c r="P559">
        <v>3257.3201815939487</v>
      </c>
      <c r="T559">
        <v>6110.8212984941001</v>
      </c>
      <c r="U559">
        <v>40.672899999999998</v>
      </c>
      <c r="V559">
        <v>3.4168791025876999E-2</v>
      </c>
      <c r="W559">
        <v>1.3486684560776001</v>
      </c>
      <c r="X559">
        <v>0.69634323467699</v>
      </c>
      <c r="Y559">
        <v>2485.4484108109</v>
      </c>
      <c r="AB559" t="e">
        <v>#N/A</v>
      </c>
      <c r="AC559" t="e">
        <v>#N/A</v>
      </c>
    </row>
    <row r="560" spans="1:29">
      <c r="A560" t="s">
        <v>484</v>
      </c>
      <c r="B560" t="s">
        <v>9</v>
      </c>
      <c r="C560">
        <v>10015262</v>
      </c>
      <c r="D560" t="s">
        <v>473</v>
      </c>
      <c r="E560" t="str">
        <f t="shared" si="8"/>
        <v>Harritslevgård Hgd., Skovby1k</v>
      </c>
      <c r="F560">
        <v>8.3709679289579988</v>
      </c>
      <c r="G560" t="s">
        <v>3213</v>
      </c>
      <c r="K560">
        <v>8.3709679289579988</v>
      </c>
      <c r="M560">
        <v>10304.033887069225</v>
      </c>
      <c r="N560">
        <v>2925.5002383294668</v>
      </c>
      <c r="O560">
        <v>13229.534125398692</v>
      </c>
      <c r="P560">
        <v>146275.01191647333</v>
      </c>
      <c r="T560">
        <v>111612.90571943999</v>
      </c>
      <c r="U560">
        <v>100</v>
      </c>
      <c r="V560">
        <v>0.39793500304222001</v>
      </c>
      <c r="W560">
        <v>2.0617973804474001</v>
      </c>
      <c r="X560">
        <v>1.7604583766391999</v>
      </c>
      <c r="Y560">
        <v>111612.90571943999</v>
      </c>
      <c r="AB560" t="e">
        <v>#N/A</v>
      </c>
      <c r="AC560" t="e">
        <v>#N/A</v>
      </c>
    </row>
    <row r="561" spans="1:29">
      <c r="A561" t="s">
        <v>485</v>
      </c>
      <c r="B561" t="s">
        <v>9</v>
      </c>
      <c r="C561">
        <v>10015262</v>
      </c>
      <c r="D561" t="s">
        <v>473</v>
      </c>
      <c r="E561" t="str">
        <f t="shared" si="8"/>
        <v>Harritslevgård Hgd., Skovby2e</v>
      </c>
      <c r="F561">
        <v>4.2962067084247</v>
      </c>
      <c r="G561" t="s">
        <v>3213</v>
      </c>
      <c r="K561">
        <v>4.2962067084247</v>
      </c>
      <c r="M561">
        <v>5288.3083396274187</v>
      </c>
      <c r="N561">
        <v>1501.4456937447164</v>
      </c>
      <c r="O561">
        <v>6789.7540333721354</v>
      </c>
      <c r="P561">
        <v>75072.28468723582</v>
      </c>
      <c r="T561">
        <v>57301.379060523999</v>
      </c>
      <c r="U561">
        <v>99.967500000000001</v>
      </c>
      <c r="V561">
        <v>0.11417633295059</v>
      </c>
      <c r="W561">
        <v>2.0863990783691002</v>
      </c>
      <c r="X561">
        <v>1.7069655321805</v>
      </c>
      <c r="Y561">
        <v>57282.762781972</v>
      </c>
      <c r="AB561" t="e">
        <v>#N/A</v>
      </c>
      <c r="AC561" t="e">
        <v>#N/A</v>
      </c>
    </row>
    <row r="562" spans="1:29">
      <c r="A562" t="s">
        <v>486</v>
      </c>
      <c r="B562" t="s">
        <v>9</v>
      </c>
      <c r="C562">
        <v>10015262</v>
      </c>
      <c r="D562" t="s">
        <v>473</v>
      </c>
      <c r="E562" t="str">
        <f t="shared" si="8"/>
        <v>Harritslevgård Hgd., Skovby2l</v>
      </c>
      <c r="F562">
        <v>2.87380756930225</v>
      </c>
      <c r="G562" t="s">
        <v>3212</v>
      </c>
      <c r="K562">
        <v>1.87380756930225</v>
      </c>
      <c r="L562">
        <v>0</v>
      </c>
      <c r="M562">
        <v>3537.4416471683276</v>
      </c>
      <c r="N562">
        <v>1004.3432014382696</v>
      </c>
      <c r="O562">
        <v>4541.7848486065968</v>
      </c>
      <c r="P562">
        <v>50217.16007191348</v>
      </c>
      <c r="T562">
        <v>24984.100924030001</v>
      </c>
      <c r="U562">
        <v>100</v>
      </c>
      <c r="V562">
        <v>0.92129576206206998</v>
      </c>
      <c r="W562">
        <v>1.7583786249161</v>
      </c>
      <c r="X562">
        <v>1.5365114646058999</v>
      </c>
      <c r="Y562">
        <v>24984.100924046001</v>
      </c>
      <c r="AB562" t="e">
        <v>#N/A</v>
      </c>
      <c r="AC562" t="e">
        <v>#N/A</v>
      </c>
    </row>
    <row r="563" spans="1:29">
      <c r="A563" t="s">
        <v>477</v>
      </c>
      <c r="B563" t="s">
        <v>63</v>
      </c>
      <c r="C563">
        <v>10015262</v>
      </c>
      <c r="D563" t="s">
        <v>473</v>
      </c>
      <c r="E563" t="str">
        <f t="shared" si="8"/>
        <v>Gyldensteen Hgd., Nr. Sandager1r</v>
      </c>
      <c r="F563">
        <v>13.971643023359803</v>
      </c>
      <c r="G563" t="s">
        <v>3212</v>
      </c>
      <c r="H563" t="s">
        <v>3213</v>
      </c>
      <c r="K563">
        <v>12.971643023359803</v>
      </c>
      <c r="M563">
        <v>17198.045004176012</v>
      </c>
      <c r="N563">
        <v>4882.8337823749443</v>
      </c>
      <c r="O563">
        <v>22080.878786550958</v>
      </c>
      <c r="P563">
        <v>244141.68911874719</v>
      </c>
      <c r="Q563" t="e">
        <v>#N/A</v>
      </c>
      <c r="R563" t="e">
        <v>#N/A</v>
      </c>
      <c r="T563">
        <v>264255.52377611003</v>
      </c>
      <c r="U563">
        <v>65.45</v>
      </c>
      <c r="V563">
        <v>1.8398579210042999E-2</v>
      </c>
      <c r="W563">
        <v>2.0863990783691002</v>
      </c>
      <c r="X563">
        <v>1.4941327729667999</v>
      </c>
      <c r="Y563">
        <v>172955.24031146403</v>
      </c>
      <c r="AB563" t="e">
        <v>#N/A</v>
      </c>
      <c r="AC563" t="e">
        <v>#N/A</v>
      </c>
    </row>
    <row r="564" spans="1:29">
      <c r="A564" t="s">
        <v>688</v>
      </c>
      <c r="B564" t="s">
        <v>8</v>
      </c>
      <c r="C564">
        <v>5444740</v>
      </c>
      <c r="D564" t="s">
        <v>689</v>
      </c>
      <c r="E564" t="str">
        <f t="shared" si="8"/>
        <v>Bogense Markjorder115e</v>
      </c>
      <c r="F564">
        <v>1</v>
      </c>
      <c r="G564" t="s">
        <v>3212</v>
      </c>
      <c r="M564">
        <v>1230.9250225919634</v>
      </c>
      <c r="N564">
        <v>349.48171623130651</v>
      </c>
      <c r="O564">
        <v>1580.40673882327</v>
      </c>
      <c r="P564">
        <v>17474.085811565325</v>
      </c>
      <c r="Q564" t="e">
        <v>#N/A</v>
      </c>
      <c r="R564" t="e">
        <v>#N/A</v>
      </c>
      <c r="T564">
        <v>702.42371149812004</v>
      </c>
      <c r="U564">
        <v>0</v>
      </c>
      <c r="V564">
        <v>0</v>
      </c>
      <c r="W564">
        <v>0</v>
      </c>
      <c r="X564">
        <v>0</v>
      </c>
      <c r="Y564">
        <v>0</v>
      </c>
      <c r="AB564" t="e">
        <v>#N/A</v>
      </c>
      <c r="AC564" t="e">
        <v>#N/A</v>
      </c>
    </row>
    <row r="565" spans="1:29">
      <c r="A565" t="s">
        <v>690</v>
      </c>
      <c r="B565" t="s">
        <v>8</v>
      </c>
      <c r="C565">
        <v>5444570</v>
      </c>
      <c r="D565" t="s">
        <v>691</v>
      </c>
      <c r="E565" t="str">
        <f t="shared" si="8"/>
        <v>Bogense Markjorder81d</v>
      </c>
      <c r="F565">
        <v>1</v>
      </c>
      <c r="G565" t="s">
        <v>3212</v>
      </c>
      <c r="M565">
        <v>1230.9250225919634</v>
      </c>
      <c r="N565">
        <v>349.48171623130651</v>
      </c>
      <c r="O565">
        <v>1580.40673882327</v>
      </c>
      <c r="P565">
        <v>17474.085811565325</v>
      </c>
      <c r="Q565" t="e">
        <v>#N/A</v>
      </c>
      <c r="R565" t="e">
        <v>#N/A</v>
      </c>
      <c r="T565">
        <v>492.47216149990999</v>
      </c>
      <c r="U565">
        <v>0</v>
      </c>
      <c r="V565">
        <v>0</v>
      </c>
      <c r="W565">
        <v>0</v>
      </c>
      <c r="X565">
        <v>0</v>
      </c>
      <c r="Y565">
        <v>0</v>
      </c>
      <c r="AB565" t="e">
        <v>#N/A</v>
      </c>
      <c r="AC565" t="e">
        <v>#N/A</v>
      </c>
    </row>
    <row r="566" spans="1:29">
      <c r="A566" t="s">
        <v>692</v>
      </c>
      <c r="B566" t="s">
        <v>8</v>
      </c>
      <c r="C566">
        <v>5444741</v>
      </c>
      <c r="D566" t="s">
        <v>693</v>
      </c>
      <c r="E566" t="str">
        <f t="shared" si="8"/>
        <v>Bogense Markjorder115f</v>
      </c>
      <c r="F566">
        <v>1</v>
      </c>
      <c r="G566" t="s">
        <v>3212</v>
      </c>
      <c r="M566">
        <v>1230.9250225919634</v>
      </c>
      <c r="N566">
        <v>349.48171623130651</v>
      </c>
      <c r="O566">
        <v>1580.40673882327</v>
      </c>
      <c r="P566">
        <v>17474.085811565325</v>
      </c>
      <c r="Q566" t="e">
        <v>#N/A</v>
      </c>
      <c r="R566" t="e">
        <v>#N/A</v>
      </c>
      <c r="T566">
        <v>649.27283849600997</v>
      </c>
      <c r="U566">
        <v>0</v>
      </c>
      <c r="V566">
        <v>0</v>
      </c>
      <c r="W566">
        <v>0</v>
      </c>
      <c r="X566">
        <v>0</v>
      </c>
      <c r="Y566">
        <v>0</v>
      </c>
      <c r="AB566" t="e">
        <v>#N/A</v>
      </c>
      <c r="AC566" t="e">
        <v>#N/A</v>
      </c>
    </row>
    <row r="567" spans="1:29">
      <c r="A567" t="s">
        <v>694</v>
      </c>
      <c r="B567" t="s">
        <v>8</v>
      </c>
      <c r="C567">
        <v>5444576</v>
      </c>
      <c r="D567" t="s">
        <v>695</v>
      </c>
      <c r="E567" t="str">
        <f t="shared" si="8"/>
        <v>Bogense Markjorder81k</v>
      </c>
      <c r="F567">
        <v>1</v>
      </c>
      <c r="G567" t="s">
        <v>3212</v>
      </c>
      <c r="M567">
        <v>1230.9250225919634</v>
      </c>
      <c r="N567">
        <v>349.48171623130651</v>
      </c>
      <c r="O567">
        <v>1580.40673882327</v>
      </c>
      <c r="P567">
        <v>17474.085811565325</v>
      </c>
      <c r="Q567" t="e">
        <v>#N/A</v>
      </c>
      <c r="R567" t="e">
        <v>#N/A</v>
      </c>
      <c r="T567">
        <v>670.25341400333002</v>
      </c>
      <c r="U567">
        <v>0</v>
      </c>
      <c r="V567">
        <v>0</v>
      </c>
      <c r="W567">
        <v>0</v>
      </c>
      <c r="X567">
        <v>0</v>
      </c>
      <c r="Y567">
        <v>0</v>
      </c>
      <c r="AB567" t="e">
        <v>#N/A</v>
      </c>
      <c r="AC567" t="e">
        <v>#N/A</v>
      </c>
    </row>
    <row r="568" spans="1:29">
      <c r="A568" t="s">
        <v>696</v>
      </c>
      <c r="B568" t="s">
        <v>8</v>
      </c>
      <c r="C568">
        <v>5444742</v>
      </c>
      <c r="D568" t="s">
        <v>697</v>
      </c>
      <c r="E568" t="str">
        <f t="shared" si="8"/>
        <v>Bogense Markjorder115g</v>
      </c>
      <c r="F568">
        <v>1</v>
      </c>
      <c r="G568" t="s">
        <v>3212</v>
      </c>
      <c r="M568">
        <v>1230.9250225919634</v>
      </c>
      <c r="N568">
        <v>349.48171623130651</v>
      </c>
      <c r="O568">
        <v>1580.40673882327</v>
      </c>
      <c r="P568">
        <v>17474.085811565325</v>
      </c>
      <c r="Q568" t="e">
        <v>#N/A</v>
      </c>
      <c r="R568" t="e">
        <v>#N/A</v>
      </c>
      <c r="T568">
        <v>292.39281300353002</v>
      </c>
      <c r="U568">
        <v>0</v>
      </c>
      <c r="V568">
        <v>0</v>
      </c>
      <c r="W568">
        <v>0</v>
      </c>
      <c r="X568">
        <v>0</v>
      </c>
      <c r="Y568">
        <v>0</v>
      </c>
      <c r="AB568" t="e">
        <v>#N/A</v>
      </c>
      <c r="AC568" t="e">
        <v>#N/A</v>
      </c>
    </row>
    <row r="569" spans="1:29">
      <c r="A569" t="s">
        <v>698</v>
      </c>
      <c r="B569" t="s">
        <v>8</v>
      </c>
      <c r="C569">
        <v>5444579</v>
      </c>
      <c r="D569" t="s">
        <v>699</v>
      </c>
      <c r="E569" t="str">
        <f t="shared" si="8"/>
        <v>Bogense Markjorder81n</v>
      </c>
      <c r="F569">
        <v>1</v>
      </c>
      <c r="G569" t="s">
        <v>3212</v>
      </c>
      <c r="M569">
        <v>1230.9250225919634</v>
      </c>
      <c r="N569">
        <v>349.48171623130651</v>
      </c>
      <c r="O569">
        <v>1580.40673882327</v>
      </c>
      <c r="P569">
        <v>17474.085811565325</v>
      </c>
      <c r="Q569" t="e">
        <v>#N/A</v>
      </c>
      <c r="R569" t="e">
        <v>#N/A</v>
      </c>
      <c r="T569">
        <v>834.11515399475002</v>
      </c>
      <c r="U569">
        <v>0</v>
      </c>
      <c r="V569">
        <v>0</v>
      </c>
      <c r="W569">
        <v>0</v>
      </c>
      <c r="X569">
        <v>0</v>
      </c>
      <c r="Y569">
        <v>0</v>
      </c>
      <c r="AB569" t="e">
        <v>#N/A</v>
      </c>
      <c r="AC569" t="e">
        <v>#N/A</v>
      </c>
    </row>
    <row r="570" spans="1:29">
      <c r="A570" t="s">
        <v>700</v>
      </c>
      <c r="B570" t="s">
        <v>8</v>
      </c>
      <c r="C570">
        <v>5444743</v>
      </c>
      <c r="D570" t="s">
        <v>701</v>
      </c>
      <c r="E570" t="str">
        <f t="shared" si="8"/>
        <v>Bogense Markjorder115h</v>
      </c>
      <c r="F570">
        <v>1</v>
      </c>
      <c r="G570" t="s">
        <v>3212</v>
      </c>
      <c r="M570">
        <v>1230.9250225919634</v>
      </c>
      <c r="N570">
        <v>349.48171623130651</v>
      </c>
      <c r="O570">
        <v>1580.40673882327</v>
      </c>
      <c r="P570">
        <v>17474.085811565325</v>
      </c>
      <c r="Q570" t="e">
        <v>#N/A</v>
      </c>
      <c r="R570" t="e">
        <v>#N/A</v>
      </c>
      <c r="T570">
        <v>282.50805299725999</v>
      </c>
      <c r="U570">
        <v>0</v>
      </c>
      <c r="V570">
        <v>0</v>
      </c>
      <c r="W570">
        <v>0</v>
      </c>
      <c r="X570">
        <v>0</v>
      </c>
      <c r="Y570">
        <v>0</v>
      </c>
      <c r="AB570" t="e">
        <v>#N/A</v>
      </c>
      <c r="AC570" t="e">
        <v>#N/A</v>
      </c>
    </row>
    <row r="571" spans="1:29">
      <c r="A571" t="s">
        <v>702</v>
      </c>
      <c r="B571" t="s">
        <v>8</v>
      </c>
      <c r="C571">
        <v>5444744</v>
      </c>
      <c r="D571" t="s">
        <v>703</v>
      </c>
      <c r="E571" t="str">
        <f t="shared" si="8"/>
        <v>Bogense Markjorder115i</v>
      </c>
      <c r="F571">
        <v>1</v>
      </c>
      <c r="G571" t="s">
        <v>3212</v>
      </c>
      <c r="M571">
        <v>1230.9250225919634</v>
      </c>
      <c r="N571">
        <v>349.48171623130651</v>
      </c>
      <c r="O571">
        <v>1580.40673882327</v>
      </c>
      <c r="P571">
        <v>17474.085811565325</v>
      </c>
      <c r="Q571" t="e">
        <v>#N/A</v>
      </c>
      <c r="R571" t="e">
        <v>#N/A</v>
      </c>
      <c r="T571">
        <v>333.91132400069</v>
      </c>
      <c r="U571">
        <v>0</v>
      </c>
      <c r="V571">
        <v>0</v>
      </c>
      <c r="W571">
        <v>0</v>
      </c>
      <c r="X571">
        <v>0</v>
      </c>
      <c r="Y571">
        <v>0</v>
      </c>
      <c r="AB571" t="e">
        <v>#N/A</v>
      </c>
      <c r="AC571" t="e">
        <v>#N/A</v>
      </c>
    </row>
    <row r="572" spans="1:29">
      <c r="A572" t="s">
        <v>706</v>
      </c>
      <c r="B572" t="s">
        <v>8</v>
      </c>
      <c r="C572">
        <v>5444745</v>
      </c>
      <c r="D572" t="s">
        <v>707</v>
      </c>
      <c r="E572" t="str">
        <f t="shared" si="8"/>
        <v>Bogense Markjorder115k</v>
      </c>
      <c r="F572">
        <v>1</v>
      </c>
      <c r="G572" t="s">
        <v>3212</v>
      </c>
      <c r="M572">
        <v>1230.9250225919634</v>
      </c>
      <c r="N572">
        <v>349.48171623130651</v>
      </c>
      <c r="O572">
        <v>1580.40673882327</v>
      </c>
      <c r="P572">
        <v>17474.085811565325</v>
      </c>
      <c r="Q572" t="e">
        <v>#N/A</v>
      </c>
      <c r="R572" t="e">
        <v>#N/A</v>
      </c>
      <c r="T572">
        <v>425.72848798556998</v>
      </c>
      <c r="U572">
        <v>0</v>
      </c>
      <c r="V572">
        <v>0</v>
      </c>
      <c r="W572">
        <v>0</v>
      </c>
      <c r="X572">
        <v>0</v>
      </c>
      <c r="Y572">
        <v>0</v>
      </c>
      <c r="AB572" t="e">
        <v>#N/A</v>
      </c>
      <c r="AC572" t="e">
        <v>#N/A</v>
      </c>
    </row>
    <row r="573" spans="1:29">
      <c r="A573" t="s">
        <v>670</v>
      </c>
      <c r="B573" t="s">
        <v>8</v>
      </c>
      <c r="C573">
        <v>9428421</v>
      </c>
      <c r="D573" t="s">
        <v>669</v>
      </c>
      <c r="E573" t="str">
        <f t="shared" si="8"/>
        <v>Bogense Markjorder9b</v>
      </c>
      <c r="F573">
        <v>2.25</v>
      </c>
      <c r="G573" t="s">
        <v>3212</v>
      </c>
      <c r="H573" t="s">
        <v>3212</v>
      </c>
      <c r="I573" t="s">
        <v>3212</v>
      </c>
      <c r="M573">
        <v>2769.5813008319178</v>
      </c>
      <c r="N573">
        <v>786.33386152043965</v>
      </c>
      <c r="O573">
        <v>3555.9151623523576</v>
      </c>
      <c r="P573">
        <v>39316.693076021984</v>
      </c>
      <c r="Q573">
        <v>1.32</v>
      </c>
      <c r="R573" t="s">
        <v>3228</v>
      </c>
      <c r="T573">
        <v>25533.531334031999</v>
      </c>
      <c r="U573">
        <v>14.5471</v>
      </c>
      <c r="V573">
        <v>2.2814238443970999E-2</v>
      </c>
      <c r="W573">
        <v>1.3755829334259</v>
      </c>
      <c r="X573">
        <v>0.74203073445485002</v>
      </c>
      <c r="Y573">
        <v>3714.3883366929695</v>
      </c>
      <c r="AB573" t="e">
        <v>#N/A</v>
      </c>
      <c r="AC573" t="e">
        <v>#N/A</v>
      </c>
    </row>
    <row r="574" spans="1:29">
      <c r="A574" t="s">
        <v>708</v>
      </c>
      <c r="B574" t="s">
        <v>8</v>
      </c>
      <c r="C574">
        <v>5444753</v>
      </c>
      <c r="D574" t="s">
        <v>709</v>
      </c>
      <c r="E574" t="str">
        <f t="shared" si="8"/>
        <v>Bogense Markjorder115s</v>
      </c>
      <c r="F574">
        <v>1</v>
      </c>
      <c r="G574" t="s">
        <v>3212</v>
      </c>
      <c r="M574">
        <v>1230.9250225919634</v>
      </c>
      <c r="N574">
        <v>349.48171623130651</v>
      </c>
      <c r="O574">
        <v>1580.40673882327</v>
      </c>
      <c r="P574">
        <v>17474.085811565325</v>
      </c>
      <c r="Q574" t="e">
        <v>#N/A</v>
      </c>
      <c r="R574" t="e">
        <v>#N/A</v>
      </c>
      <c r="T574">
        <v>402.71162799976997</v>
      </c>
      <c r="U574">
        <v>0</v>
      </c>
      <c r="V574">
        <v>0</v>
      </c>
      <c r="W574">
        <v>0</v>
      </c>
      <c r="X574">
        <v>0</v>
      </c>
      <c r="Y574">
        <v>0</v>
      </c>
      <c r="AB574" t="e">
        <v>#N/A</v>
      </c>
      <c r="AC574" t="e">
        <v>#N/A</v>
      </c>
    </row>
    <row r="575" spans="1:29">
      <c r="A575" t="s">
        <v>710</v>
      </c>
      <c r="B575" t="s">
        <v>8</v>
      </c>
      <c r="C575">
        <v>5444581</v>
      </c>
      <c r="D575" t="s">
        <v>711</v>
      </c>
      <c r="E575" t="str">
        <f t="shared" si="8"/>
        <v>Bogense Markjorder81p</v>
      </c>
      <c r="F575">
        <v>1.25</v>
      </c>
      <c r="G575" t="s">
        <v>3212</v>
      </c>
      <c r="H575" t="s">
        <v>3212</v>
      </c>
      <c r="I575" t="s">
        <v>3213</v>
      </c>
      <c r="M575">
        <v>1538.6562782399542</v>
      </c>
      <c r="N575">
        <v>436.85214528913315</v>
      </c>
      <c r="O575">
        <v>1975.5084235290874</v>
      </c>
      <c r="P575">
        <v>21842.607264456656</v>
      </c>
      <c r="Q575" t="e">
        <v>#N/A</v>
      </c>
      <c r="R575" t="e">
        <v>#N/A</v>
      </c>
      <c r="T575">
        <v>165.94015099584001</v>
      </c>
      <c r="U575">
        <v>88.768500000000003</v>
      </c>
      <c r="V575">
        <v>0.17725718021393</v>
      </c>
      <c r="W575">
        <v>0.44703292846679998</v>
      </c>
      <c r="X575">
        <v>0.30873423786116999</v>
      </c>
      <c r="Y575">
        <v>147.30258293674225</v>
      </c>
      <c r="AB575" t="e">
        <v>#N/A</v>
      </c>
      <c r="AC575" t="e">
        <v>#N/A</v>
      </c>
    </row>
    <row r="576" spans="1:29">
      <c r="A576" t="s">
        <v>712</v>
      </c>
      <c r="B576" t="s">
        <v>8</v>
      </c>
      <c r="C576">
        <v>5444754</v>
      </c>
      <c r="D576" t="s">
        <v>713</v>
      </c>
      <c r="E576" t="str">
        <f t="shared" si="8"/>
        <v>Bogense Markjorder115t</v>
      </c>
      <c r="F576">
        <v>1</v>
      </c>
      <c r="G576" t="s">
        <v>3212</v>
      </c>
      <c r="M576">
        <v>1230.9250225919634</v>
      </c>
      <c r="N576">
        <v>349.48171623130651</v>
      </c>
      <c r="O576">
        <v>1580.40673882327</v>
      </c>
      <c r="P576">
        <v>17474.085811565325</v>
      </c>
      <c r="Q576" t="e">
        <v>#N/A</v>
      </c>
      <c r="R576" t="e">
        <v>#N/A</v>
      </c>
      <c r="T576">
        <v>289.6037330094</v>
      </c>
      <c r="U576">
        <v>0</v>
      </c>
      <c r="V576">
        <v>0</v>
      </c>
      <c r="W576">
        <v>0</v>
      </c>
      <c r="X576">
        <v>0</v>
      </c>
      <c r="Y576">
        <v>0</v>
      </c>
      <c r="AB576" t="e">
        <v>#N/A</v>
      </c>
      <c r="AC576" t="e">
        <v>#N/A</v>
      </c>
    </row>
    <row r="577" spans="1:29">
      <c r="A577" t="s">
        <v>714</v>
      </c>
      <c r="B577" t="s">
        <v>8</v>
      </c>
      <c r="C577">
        <v>5444755</v>
      </c>
      <c r="D577" t="s">
        <v>715</v>
      </c>
      <c r="E577" t="str">
        <f t="shared" si="8"/>
        <v>Bogense Markjorder115u</v>
      </c>
      <c r="F577">
        <v>1</v>
      </c>
      <c r="G577" t="s">
        <v>3212</v>
      </c>
      <c r="M577">
        <v>1230.9250225919634</v>
      </c>
      <c r="N577">
        <v>349.48171623130651</v>
      </c>
      <c r="O577">
        <v>1580.40673882327</v>
      </c>
      <c r="P577">
        <v>17474.085811565325</v>
      </c>
      <c r="Q577" t="e">
        <v>#N/A</v>
      </c>
      <c r="R577" t="e">
        <v>#N/A</v>
      </c>
      <c r="T577">
        <v>695.27222100455003</v>
      </c>
      <c r="U577">
        <v>0</v>
      </c>
      <c r="V577">
        <v>0</v>
      </c>
      <c r="W577">
        <v>0</v>
      </c>
      <c r="X577">
        <v>0</v>
      </c>
      <c r="Y577">
        <v>0</v>
      </c>
      <c r="AB577" t="e">
        <v>#N/A</v>
      </c>
      <c r="AC577" t="e">
        <v>#N/A</v>
      </c>
    </row>
    <row r="578" spans="1:29">
      <c r="A578" t="s">
        <v>716</v>
      </c>
      <c r="B578" t="s">
        <v>8</v>
      </c>
      <c r="C578">
        <v>5444746</v>
      </c>
      <c r="D578" t="s">
        <v>717</v>
      </c>
      <c r="E578" t="str">
        <f t="shared" ref="E578:E641" si="9">CONCATENATE(B578,A578)</f>
        <v>Bogense Markjorder115l</v>
      </c>
      <c r="F578">
        <v>1</v>
      </c>
      <c r="G578" t="s">
        <v>3212</v>
      </c>
      <c r="M578">
        <v>1230.9250225919634</v>
      </c>
      <c r="N578">
        <v>349.48171623130651</v>
      </c>
      <c r="O578">
        <v>1580.40673882327</v>
      </c>
      <c r="P578">
        <v>17474.085811565325</v>
      </c>
      <c r="Q578" t="e">
        <v>#N/A</v>
      </c>
      <c r="R578" t="e">
        <v>#N/A</v>
      </c>
      <c r="T578">
        <v>289.63490949920998</v>
      </c>
      <c r="U578">
        <v>0</v>
      </c>
      <c r="V578">
        <v>0</v>
      </c>
      <c r="W578">
        <v>0</v>
      </c>
      <c r="X578">
        <v>0</v>
      </c>
      <c r="Y578">
        <v>0</v>
      </c>
      <c r="AB578" t="e">
        <v>#N/A</v>
      </c>
      <c r="AC578" t="e">
        <v>#N/A</v>
      </c>
    </row>
    <row r="579" spans="1:29">
      <c r="A579" t="s">
        <v>718</v>
      </c>
      <c r="B579" t="s">
        <v>8</v>
      </c>
      <c r="C579">
        <v>5444747</v>
      </c>
      <c r="D579" t="s">
        <v>719</v>
      </c>
      <c r="E579" t="str">
        <f t="shared" si="9"/>
        <v>Bogense Markjorder115m</v>
      </c>
      <c r="F579">
        <v>1</v>
      </c>
      <c r="G579" t="s">
        <v>3212</v>
      </c>
      <c r="M579">
        <v>1230.9250225919634</v>
      </c>
      <c r="N579">
        <v>349.48171623130651</v>
      </c>
      <c r="O579">
        <v>1580.40673882327</v>
      </c>
      <c r="P579">
        <v>17474.085811565325</v>
      </c>
      <c r="Q579" t="e">
        <v>#N/A</v>
      </c>
      <c r="R579" t="e">
        <v>#N/A</v>
      </c>
      <c r="T579">
        <v>172.24927599009001</v>
      </c>
      <c r="U579">
        <v>0</v>
      </c>
      <c r="V579">
        <v>0</v>
      </c>
      <c r="W579">
        <v>0</v>
      </c>
      <c r="X579">
        <v>0</v>
      </c>
      <c r="Y579">
        <v>0</v>
      </c>
      <c r="AB579" t="e">
        <v>#N/A</v>
      </c>
      <c r="AC579" t="e">
        <v>#N/A</v>
      </c>
    </row>
    <row r="580" spans="1:29">
      <c r="A580" t="s">
        <v>723</v>
      </c>
      <c r="B580" t="s">
        <v>8</v>
      </c>
      <c r="C580">
        <v>5444580</v>
      </c>
      <c r="D580" t="s">
        <v>722</v>
      </c>
      <c r="E580" t="str">
        <f t="shared" si="9"/>
        <v>Bogense Markjorder81o</v>
      </c>
      <c r="F580">
        <v>1.25</v>
      </c>
      <c r="G580" t="s">
        <v>3212</v>
      </c>
      <c r="H580" t="s">
        <v>3212</v>
      </c>
      <c r="M580">
        <v>1538.6562782399542</v>
      </c>
      <c r="N580">
        <v>436.85214528913315</v>
      </c>
      <c r="O580">
        <v>1975.5084235290874</v>
      </c>
      <c r="P580">
        <v>21842.607264456656</v>
      </c>
      <c r="T580">
        <v>857.15422899936004</v>
      </c>
      <c r="U580">
        <v>100</v>
      </c>
      <c r="V580">
        <v>0.47205498814583002</v>
      </c>
      <c r="W580">
        <v>0.98616385459900002</v>
      </c>
      <c r="X580">
        <v>0.80286756224847</v>
      </c>
      <c r="Y580">
        <v>857.15422900006001</v>
      </c>
      <c r="AB580" t="e">
        <v>#N/A</v>
      </c>
      <c r="AC580" t="e">
        <v>#N/A</v>
      </c>
    </row>
    <row r="581" spans="1:29">
      <c r="A581" t="s">
        <v>721</v>
      </c>
      <c r="B581" t="s">
        <v>8</v>
      </c>
      <c r="C581">
        <v>5444578</v>
      </c>
      <c r="D581" t="s">
        <v>722</v>
      </c>
      <c r="E581" t="str">
        <f t="shared" si="9"/>
        <v>Bogense Markjorder81m</v>
      </c>
      <c r="F581">
        <v>2.5499999999999998</v>
      </c>
      <c r="G581" t="s">
        <v>3212</v>
      </c>
      <c r="H581" t="s">
        <v>3212</v>
      </c>
      <c r="I581" t="s">
        <v>3212</v>
      </c>
      <c r="J581" t="s">
        <v>3212</v>
      </c>
      <c r="M581">
        <v>3138.8588076095066</v>
      </c>
      <c r="N581">
        <v>891.17837638983156</v>
      </c>
      <c r="O581">
        <v>4030.0371839993381</v>
      </c>
      <c r="P581">
        <v>44558.918819491577</v>
      </c>
      <c r="Q581">
        <v>2.524</v>
      </c>
      <c r="R581">
        <v>1.4750000000000001</v>
      </c>
      <c r="T581">
        <v>1046.615544001</v>
      </c>
      <c r="U581">
        <v>100</v>
      </c>
      <c r="V581">
        <v>0.43199867010116999</v>
      </c>
      <c r="W581">
        <v>0.98605877161026001</v>
      </c>
      <c r="X581">
        <v>0.85919039253192997</v>
      </c>
      <c r="Y581">
        <v>1046.615544001</v>
      </c>
      <c r="AB581" t="e">
        <v>#N/A</v>
      </c>
      <c r="AC581" t="e">
        <v>#N/A</v>
      </c>
    </row>
    <row r="582" spans="1:29">
      <c r="A582" t="s">
        <v>724</v>
      </c>
      <c r="B582" t="s">
        <v>8</v>
      </c>
      <c r="C582">
        <v>5444748</v>
      </c>
      <c r="D582" t="s">
        <v>725</v>
      </c>
      <c r="E582" t="str">
        <f t="shared" si="9"/>
        <v>Bogense Markjorder115n</v>
      </c>
      <c r="F582">
        <v>1</v>
      </c>
      <c r="G582" t="s">
        <v>3212</v>
      </c>
      <c r="M582">
        <v>1230.9250225919634</v>
      </c>
      <c r="N582">
        <v>349.48171623130651</v>
      </c>
      <c r="O582">
        <v>1580.40673882327</v>
      </c>
      <c r="P582">
        <v>17474.085811565325</v>
      </c>
      <c r="Q582" t="e">
        <v>#N/A</v>
      </c>
      <c r="R582" t="e">
        <v>#N/A</v>
      </c>
      <c r="T582">
        <v>270.85578150753003</v>
      </c>
      <c r="U582">
        <v>0</v>
      </c>
      <c r="V582">
        <v>0</v>
      </c>
      <c r="W582">
        <v>0</v>
      </c>
      <c r="X582">
        <v>0</v>
      </c>
      <c r="Y582">
        <v>0</v>
      </c>
      <c r="AB582" t="e">
        <v>#N/A</v>
      </c>
      <c r="AC582" t="e">
        <v>#N/A</v>
      </c>
    </row>
    <row r="583" spans="1:29">
      <c r="A583" t="s">
        <v>728</v>
      </c>
      <c r="B583" t="s">
        <v>8</v>
      </c>
      <c r="C583">
        <v>5444584</v>
      </c>
      <c r="D583" t="s">
        <v>727</v>
      </c>
      <c r="E583" t="str">
        <f t="shared" si="9"/>
        <v>Bogense Markjorder81s</v>
      </c>
      <c r="F583">
        <v>1</v>
      </c>
      <c r="G583" t="s">
        <v>3212</v>
      </c>
      <c r="M583">
        <v>1230.9250225919634</v>
      </c>
      <c r="N583">
        <v>349.48171623130651</v>
      </c>
      <c r="O583">
        <v>1580.40673882327</v>
      </c>
      <c r="P583">
        <v>17474.085811565325</v>
      </c>
      <c r="T583">
        <v>276.41971599764003</v>
      </c>
      <c r="U583">
        <v>100</v>
      </c>
      <c r="V583">
        <v>0.79334676265716997</v>
      </c>
      <c r="W583">
        <v>0.97680687904357999</v>
      </c>
      <c r="X583">
        <v>0.89061697151350006</v>
      </c>
      <c r="Y583">
        <v>276.41971599679999</v>
      </c>
      <c r="AB583" t="e">
        <v>#N/A</v>
      </c>
      <c r="AC583" t="e">
        <v>#N/A</v>
      </c>
    </row>
    <row r="584" spans="1:29">
      <c r="A584" t="s">
        <v>726</v>
      </c>
      <c r="B584" t="s">
        <v>8</v>
      </c>
      <c r="C584">
        <v>5444582</v>
      </c>
      <c r="D584" t="s">
        <v>727</v>
      </c>
      <c r="E584" t="str">
        <f t="shared" si="9"/>
        <v>Bogense Markjorder81q</v>
      </c>
      <c r="F584">
        <v>2.25</v>
      </c>
      <c r="G584" t="s">
        <v>3212</v>
      </c>
      <c r="H584" t="s">
        <v>3212</v>
      </c>
      <c r="I584" t="s">
        <v>3212</v>
      </c>
      <c r="M584">
        <v>2769.5813008319178</v>
      </c>
      <c r="N584">
        <v>786.33386152043965</v>
      </c>
      <c r="O584">
        <v>3555.9151623523576</v>
      </c>
      <c r="P584">
        <v>39316.693076021984</v>
      </c>
      <c r="Q584">
        <v>1.841</v>
      </c>
      <c r="R584" t="s">
        <v>3228</v>
      </c>
      <c r="T584">
        <v>486.81109849359001</v>
      </c>
      <c r="U584">
        <v>100</v>
      </c>
      <c r="V584">
        <v>0.71754461526871005</v>
      </c>
      <c r="W584">
        <v>0.90216124057769997</v>
      </c>
      <c r="X584">
        <v>0.78128662579496</v>
      </c>
      <c r="Y584">
        <v>486.81109849359001</v>
      </c>
      <c r="AB584" t="e">
        <v>#N/A</v>
      </c>
      <c r="AC584" t="e">
        <v>#N/A</v>
      </c>
    </row>
    <row r="585" spans="1:29">
      <c r="A585" t="s">
        <v>729</v>
      </c>
      <c r="B585" t="s">
        <v>8</v>
      </c>
      <c r="C585">
        <v>5444749</v>
      </c>
      <c r="D585" t="s">
        <v>730</v>
      </c>
      <c r="E585" t="str">
        <f t="shared" si="9"/>
        <v>Bogense Markjorder115o</v>
      </c>
      <c r="F585">
        <v>1</v>
      </c>
      <c r="G585" t="s">
        <v>3212</v>
      </c>
      <c r="M585">
        <v>1230.9250225919634</v>
      </c>
      <c r="N585">
        <v>349.48171623130651</v>
      </c>
      <c r="O585">
        <v>1580.40673882327</v>
      </c>
      <c r="P585">
        <v>17474.085811565325</v>
      </c>
      <c r="Q585" t="e">
        <v>#N/A</v>
      </c>
      <c r="R585" t="e">
        <v>#N/A</v>
      </c>
      <c r="T585">
        <v>258.04017849193002</v>
      </c>
      <c r="U585">
        <v>0</v>
      </c>
      <c r="V585">
        <v>0</v>
      </c>
      <c r="W585">
        <v>0</v>
      </c>
      <c r="X585">
        <v>0</v>
      </c>
      <c r="Y585">
        <v>0</v>
      </c>
      <c r="AB585" t="e">
        <v>#N/A</v>
      </c>
      <c r="AC585" t="e">
        <v>#N/A</v>
      </c>
    </row>
    <row r="586" spans="1:29">
      <c r="A586" t="s">
        <v>731</v>
      </c>
      <c r="B586" t="s">
        <v>8</v>
      </c>
      <c r="C586">
        <v>5443587</v>
      </c>
      <c r="D586" t="s">
        <v>732</v>
      </c>
      <c r="E586" t="str">
        <f t="shared" si="9"/>
        <v>Bogense Markjorder1aa</v>
      </c>
      <c r="F586">
        <v>1</v>
      </c>
      <c r="G586" t="s">
        <v>3212</v>
      </c>
      <c r="M586">
        <v>1230.9250225919634</v>
      </c>
      <c r="N586">
        <v>349.48171623130651</v>
      </c>
      <c r="O586">
        <v>1580.40673882327</v>
      </c>
      <c r="P586">
        <v>17474.085811565325</v>
      </c>
      <c r="Q586" t="e">
        <v>#N/A</v>
      </c>
      <c r="R586" t="e">
        <v>#N/A</v>
      </c>
      <c r="T586">
        <v>813.80069899062005</v>
      </c>
      <c r="U586">
        <v>0</v>
      </c>
      <c r="V586">
        <v>0</v>
      </c>
      <c r="W586">
        <v>0</v>
      </c>
      <c r="X586">
        <v>0</v>
      </c>
      <c r="Y586">
        <v>0</v>
      </c>
      <c r="AB586" t="e">
        <v>#N/A</v>
      </c>
      <c r="AC586" t="e">
        <v>#N/A</v>
      </c>
    </row>
    <row r="587" spans="1:29">
      <c r="A587" t="s">
        <v>733</v>
      </c>
      <c r="B587" t="s">
        <v>8</v>
      </c>
      <c r="C587">
        <v>5443588</v>
      </c>
      <c r="D587" t="s">
        <v>734</v>
      </c>
      <c r="E587" t="str">
        <f t="shared" si="9"/>
        <v>Bogense Markjorder1ab</v>
      </c>
      <c r="F587">
        <v>1</v>
      </c>
      <c r="G587" t="s">
        <v>3212</v>
      </c>
      <c r="M587">
        <v>1230.9250225919634</v>
      </c>
      <c r="N587">
        <v>349.48171623130651</v>
      </c>
      <c r="O587">
        <v>1580.40673882327</v>
      </c>
      <c r="P587">
        <v>17474.085811565325</v>
      </c>
      <c r="Q587" t="e">
        <v>#N/A</v>
      </c>
      <c r="R587" t="e">
        <v>#N/A</v>
      </c>
      <c r="T587">
        <v>650.58696350004004</v>
      </c>
      <c r="U587">
        <v>1.7897000000000001</v>
      </c>
      <c r="V587">
        <v>2.4391259998083E-2</v>
      </c>
      <c r="W587">
        <v>4.3525785207747997E-2</v>
      </c>
      <c r="X587">
        <v>3.3516956493257997E-2</v>
      </c>
      <c r="Y587">
        <v>11.643554885760217</v>
      </c>
      <c r="AB587" t="e">
        <v>#N/A</v>
      </c>
      <c r="AC587" t="e">
        <v>#N/A</v>
      </c>
    </row>
    <row r="588" spans="1:29">
      <c r="A588" t="s">
        <v>735</v>
      </c>
      <c r="B588" t="s">
        <v>8</v>
      </c>
      <c r="C588">
        <v>5443589</v>
      </c>
      <c r="D588" t="s">
        <v>736</v>
      </c>
      <c r="E588" t="str">
        <f t="shared" si="9"/>
        <v>Bogense Markjorder1ac</v>
      </c>
      <c r="F588">
        <v>1.25</v>
      </c>
      <c r="G588" t="s">
        <v>3212</v>
      </c>
      <c r="H588" t="s">
        <v>3212</v>
      </c>
      <c r="M588">
        <v>1538.6562782399542</v>
      </c>
      <c r="N588">
        <v>436.85214528913315</v>
      </c>
      <c r="O588">
        <v>1975.5084235290874</v>
      </c>
      <c r="P588">
        <v>21842.607264456656</v>
      </c>
      <c r="Q588" t="e">
        <v>#N/A</v>
      </c>
      <c r="R588" t="e">
        <v>#N/A</v>
      </c>
      <c r="T588">
        <v>647.33198900955995</v>
      </c>
      <c r="U588">
        <v>40.757899999999999</v>
      </c>
      <c r="V588">
        <v>1.8398579210042999E-2</v>
      </c>
      <c r="W588">
        <v>0.13877786695957001</v>
      </c>
      <c r="X588">
        <v>7.2485148580745007E-2</v>
      </c>
      <c r="Y588">
        <v>263.8389247485274</v>
      </c>
      <c r="AB588" t="e">
        <v>#N/A</v>
      </c>
      <c r="AC588" t="e">
        <v>#N/A</v>
      </c>
    </row>
    <row r="589" spans="1:29">
      <c r="A589" t="s">
        <v>737</v>
      </c>
      <c r="B589" t="s">
        <v>8</v>
      </c>
      <c r="C589">
        <v>5443590</v>
      </c>
      <c r="D589" t="s">
        <v>738</v>
      </c>
      <c r="E589" t="str">
        <f t="shared" si="9"/>
        <v>Bogense Markjorder1ad</v>
      </c>
      <c r="F589">
        <v>1.25</v>
      </c>
      <c r="G589" t="s">
        <v>3212</v>
      </c>
      <c r="H589" t="s">
        <v>3212</v>
      </c>
      <c r="M589">
        <v>1538.6562782399542</v>
      </c>
      <c r="N589">
        <v>436.85214528913315</v>
      </c>
      <c r="O589">
        <v>1975.5084235290874</v>
      </c>
      <c r="P589">
        <v>21842.607264456656</v>
      </c>
      <c r="Q589">
        <v>2.6120000000000001</v>
      </c>
      <c r="R589">
        <v>2.3780000000000001</v>
      </c>
      <c r="T589">
        <v>644.12569099202005</v>
      </c>
      <c r="U589">
        <v>62.724800000000002</v>
      </c>
      <c r="V589">
        <v>1.8398579210042999E-2</v>
      </c>
      <c r="W589">
        <v>0.26147010922432001</v>
      </c>
      <c r="X589">
        <v>0.15046946137377001</v>
      </c>
      <c r="Y589">
        <v>404.0265514233626</v>
      </c>
      <c r="AB589">
        <v>2.6120000000000001</v>
      </c>
      <c r="AC589">
        <v>2.3780000000000001</v>
      </c>
    </row>
    <row r="590" spans="1:29">
      <c r="A590" t="s">
        <v>739</v>
      </c>
      <c r="B590" t="s">
        <v>8</v>
      </c>
      <c r="C590">
        <v>5443591</v>
      </c>
      <c r="D590" t="s">
        <v>740</v>
      </c>
      <c r="E590" t="str">
        <f t="shared" si="9"/>
        <v>Bogense Markjorder1ae</v>
      </c>
      <c r="F590">
        <v>1.25</v>
      </c>
      <c r="G590" t="s">
        <v>3212</v>
      </c>
      <c r="H590" t="s">
        <v>3212</v>
      </c>
      <c r="M590">
        <v>1538.6562782399542</v>
      </c>
      <c r="N590">
        <v>436.85214528913315</v>
      </c>
      <c r="O590">
        <v>1975.5084235290874</v>
      </c>
      <c r="P590">
        <v>21842.607264456656</v>
      </c>
      <c r="Q590">
        <v>2.5089999999999999</v>
      </c>
      <c r="R590" t="s">
        <v>3228</v>
      </c>
      <c r="T590">
        <v>641.52037951041996</v>
      </c>
      <c r="U590">
        <v>96.420100000000005</v>
      </c>
      <c r="V590">
        <v>8.6946435272693995E-2</v>
      </c>
      <c r="W590">
        <v>0.28806918859482</v>
      </c>
      <c r="X590">
        <v>0.16745513110117999</v>
      </c>
      <c r="Y590">
        <v>618.55459144432643</v>
      </c>
      <c r="AB590" t="e">
        <v>#N/A</v>
      </c>
      <c r="AC590" t="e">
        <v>#N/A</v>
      </c>
    </row>
    <row r="591" spans="1:29">
      <c r="A591" t="s">
        <v>741</v>
      </c>
      <c r="B591" t="s">
        <v>8</v>
      </c>
      <c r="C591">
        <v>5443592</v>
      </c>
      <c r="D591" t="s">
        <v>742</v>
      </c>
      <c r="E591" t="str">
        <f t="shared" si="9"/>
        <v>Bogense Markjorder1af</v>
      </c>
      <c r="F591">
        <v>1.25</v>
      </c>
      <c r="G591" t="s">
        <v>3212</v>
      </c>
      <c r="H591" t="s">
        <v>3212</v>
      </c>
      <c r="M591">
        <v>1538.6562782399542</v>
      </c>
      <c r="N591">
        <v>436.85214528913315</v>
      </c>
      <c r="O591">
        <v>1975.5084235290874</v>
      </c>
      <c r="P591">
        <v>21842.607264456656</v>
      </c>
      <c r="Q591">
        <v>2.5209999999999999</v>
      </c>
      <c r="R591">
        <v>2.2730000000000001</v>
      </c>
      <c r="T591">
        <v>628.25441948917</v>
      </c>
      <c r="U591">
        <v>100</v>
      </c>
      <c r="V591">
        <v>8.8102914392947998E-2</v>
      </c>
      <c r="W591">
        <v>0.32339447736740001</v>
      </c>
      <c r="X591">
        <v>0.16039388807318</v>
      </c>
      <c r="Y591">
        <v>628.25441948917</v>
      </c>
      <c r="AB591" t="e">
        <v>#N/A</v>
      </c>
      <c r="AC591" t="e">
        <v>#N/A</v>
      </c>
    </row>
    <row r="592" spans="1:29">
      <c r="A592" t="s">
        <v>673</v>
      </c>
      <c r="B592" t="s">
        <v>24</v>
      </c>
      <c r="C592">
        <v>5443446</v>
      </c>
      <c r="D592" t="s">
        <v>674</v>
      </c>
      <c r="E592" t="str">
        <f t="shared" si="9"/>
        <v>Bogense Bygrunde276</v>
      </c>
      <c r="F592">
        <v>1</v>
      </c>
      <c r="G592" t="s">
        <v>3212</v>
      </c>
      <c r="M592">
        <v>1230.9250225919634</v>
      </c>
      <c r="N592">
        <v>349.48171623130651</v>
      </c>
      <c r="O592">
        <v>1580.40673882327</v>
      </c>
      <c r="P592">
        <v>17474.085811565325</v>
      </c>
      <c r="Q592" t="e">
        <v>#N/A</v>
      </c>
      <c r="R592" t="e">
        <v>#N/A</v>
      </c>
      <c r="T592">
        <v>638.65460151348998</v>
      </c>
      <c r="U592">
        <v>0</v>
      </c>
      <c r="V592">
        <v>0</v>
      </c>
      <c r="W592">
        <v>0</v>
      </c>
      <c r="X592">
        <v>0</v>
      </c>
      <c r="Y592">
        <v>0</v>
      </c>
      <c r="AB592" t="e">
        <v>#N/A</v>
      </c>
      <c r="AC592" t="e">
        <v>#N/A</v>
      </c>
    </row>
    <row r="593" spans="1:29">
      <c r="A593" t="s">
        <v>745</v>
      </c>
      <c r="B593" t="s">
        <v>8</v>
      </c>
      <c r="C593">
        <v>5444690</v>
      </c>
      <c r="D593" t="s">
        <v>746</v>
      </c>
      <c r="E593" t="str">
        <f t="shared" si="9"/>
        <v>Bogense Markjorder101u</v>
      </c>
      <c r="F593">
        <v>2.5499999999999998</v>
      </c>
      <c r="G593" t="s">
        <v>3212</v>
      </c>
      <c r="H593" t="s">
        <v>3212</v>
      </c>
      <c r="I593" t="s">
        <v>3212</v>
      </c>
      <c r="J593" t="s">
        <v>3212</v>
      </c>
      <c r="M593">
        <v>3138.8588076095066</v>
      </c>
      <c r="N593">
        <v>891.17837638983156</v>
      </c>
      <c r="O593">
        <v>4030.0371839993381</v>
      </c>
      <c r="P593">
        <v>44558.918819491577</v>
      </c>
      <c r="Q593">
        <v>1.5249999999999999</v>
      </c>
      <c r="R593" t="s">
        <v>3228</v>
      </c>
      <c r="T593">
        <v>899.12384050053004</v>
      </c>
      <c r="U593">
        <v>100</v>
      </c>
      <c r="V593">
        <v>0.63480359315872004</v>
      </c>
      <c r="W593">
        <v>0.89616852998733998</v>
      </c>
      <c r="X593">
        <v>0.75852259434045999</v>
      </c>
      <c r="Y593">
        <v>899.12384050053004</v>
      </c>
      <c r="AB593" t="e">
        <v>#N/A</v>
      </c>
      <c r="AC593" t="e">
        <v>#N/A</v>
      </c>
    </row>
    <row r="594" spans="1:29">
      <c r="A594" t="s">
        <v>747</v>
      </c>
      <c r="B594" t="s">
        <v>8</v>
      </c>
      <c r="C594">
        <v>5444689</v>
      </c>
      <c r="D594" t="s">
        <v>748</v>
      </c>
      <c r="E594" t="str">
        <f t="shared" si="9"/>
        <v>Bogense Markjorder101t</v>
      </c>
      <c r="F594">
        <v>2.25</v>
      </c>
      <c r="G594" t="s">
        <v>3212</v>
      </c>
      <c r="H594" t="s">
        <v>3212</v>
      </c>
      <c r="I594" t="s">
        <v>3212</v>
      </c>
      <c r="M594">
        <v>2769.5813008319178</v>
      </c>
      <c r="N594">
        <v>786.33386152043965</v>
      </c>
      <c r="O594">
        <v>3555.9151623523576</v>
      </c>
      <c r="P594">
        <v>39316.693076021984</v>
      </c>
      <c r="Q594">
        <v>1.577</v>
      </c>
      <c r="R594" t="s">
        <v>3228</v>
      </c>
      <c r="T594">
        <v>898.65256249905997</v>
      </c>
      <c r="U594">
        <v>100</v>
      </c>
      <c r="V594">
        <v>0.73163264989853005</v>
      </c>
      <c r="W594">
        <v>1.0680638551712001</v>
      </c>
      <c r="X594">
        <v>0.84394920329025003</v>
      </c>
      <c r="Y594">
        <v>898.65256249905997</v>
      </c>
      <c r="AB594" t="e">
        <v>#N/A</v>
      </c>
      <c r="AC594" t="e">
        <v>#N/A</v>
      </c>
    </row>
    <row r="595" spans="1:29">
      <c r="A595" t="s">
        <v>749</v>
      </c>
      <c r="B595" t="s">
        <v>8</v>
      </c>
      <c r="C595">
        <v>5444688</v>
      </c>
      <c r="D595" t="s">
        <v>750</v>
      </c>
      <c r="E595" t="str">
        <f t="shared" si="9"/>
        <v>Bogense Markjorder101s</v>
      </c>
      <c r="F595">
        <v>2.25</v>
      </c>
      <c r="G595" t="s">
        <v>3212</v>
      </c>
      <c r="H595" t="s">
        <v>3212</v>
      </c>
      <c r="I595" t="s">
        <v>3212</v>
      </c>
      <c r="M595">
        <v>2769.5813008319178</v>
      </c>
      <c r="N595">
        <v>786.33386152043965</v>
      </c>
      <c r="O595">
        <v>3555.9151623523576</v>
      </c>
      <c r="P595">
        <v>39316.693076021984</v>
      </c>
      <c r="Q595">
        <v>1.669</v>
      </c>
      <c r="R595">
        <v>1.387</v>
      </c>
      <c r="T595">
        <v>899.37247049673999</v>
      </c>
      <c r="U595">
        <v>100</v>
      </c>
      <c r="V595">
        <v>0.72227567434311002</v>
      </c>
      <c r="W595">
        <v>1.1573232412337999</v>
      </c>
      <c r="X595">
        <v>0.91130875285100998</v>
      </c>
      <c r="Y595">
        <v>899.37247049673999</v>
      </c>
      <c r="AB595" t="e">
        <v>#N/A</v>
      </c>
      <c r="AC595" t="e">
        <v>#N/A</v>
      </c>
    </row>
    <row r="596" spans="1:29">
      <c r="A596" t="s">
        <v>1495</v>
      </c>
      <c r="B596" t="s">
        <v>8</v>
      </c>
      <c r="C596">
        <v>8550129</v>
      </c>
      <c r="D596" t="s">
        <v>2874</v>
      </c>
      <c r="E596" t="str">
        <f t="shared" si="9"/>
        <v>Bogense Markjorder167</v>
      </c>
      <c r="F596">
        <v>1</v>
      </c>
      <c r="G596" t="s">
        <v>3212</v>
      </c>
      <c r="M596">
        <v>1230.9250225919634</v>
      </c>
      <c r="N596">
        <v>349.48171623130651</v>
      </c>
      <c r="O596">
        <v>1580.40673882327</v>
      </c>
      <c r="P596">
        <v>17474.085811565325</v>
      </c>
      <c r="Q596" t="e">
        <v>#N/A</v>
      </c>
      <c r="R596" t="e">
        <v>#N/A</v>
      </c>
      <c r="T596">
        <v>533.70586999841998</v>
      </c>
      <c r="U596">
        <v>0</v>
      </c>
      <c r="V596">
        <v>0</v>
      </c>
      <c r="W596">
        <v>0</v>
      </c>
      <c r="X596">
        <v>0</v>
      </c>
      <c r="Y596">
        <v>0</v>
      </c>
      <c r="AB596" t="e">
        <v>#N/A</v>
      </c>
      <c r="AC596" t="e">
        <v>#N/A</v>
      </c>
    </row>
    <row r="597" spans="1:29">
      <c r="A597" t="s">
        <v>752</v>
      </c>
      <c r="B597" t="s">
        <v>8</v>
      </c>
      <c r="C597">
        <v>5444685</v>
      </c>
      <c r="D597" t="s">
        <v>753</v>
      </c>
      <c r="E597" t="str">
        <f t="shared" si="9"/>
        <v>Bogense Markjorder101p</v>
      </c>
      <c r="F597">
        <v>2.25</v>
      </c>
      <c r="G597" t="s">
        <v>3212</v>
      </c>
      <c r="H597" t="s">
        <v>3212</v>
      </c>
      <c r="I597" t="s">
        <v>3212</v>
      </c>
      <c r="M597">
        <v>2769.5813008319178</v>
      </c>
      <c r="N597">
        <v>786.33386152043965</v>
      </c>
      <c r="O597">
        <v>3555.9151623523576</v>
      </c>
      <c r="P597">
        <v>39316.693076021984</v>
      </c>
      <c r="Q597">
        <v>1.776</v>
      </c>
      <c r="R597">
        <v>1.571</v>
      </c>
      <c r="T597">
        <v>1197.6562244936999</v>
      </c>
      <c r="U597">
        <v>100</v>
      </c>
      <c r="V597">
        <v>0.69935631752014005</v>
      </c>
      <c r="W597">
        <v>1.2284994125366</v>
      </c>
      <c r="X597">
        <v>0.91995404204901998</v>
      </c>
      <c r="Y597">
        <v>1197.6562244936999</v>
      </c>
      <c r="AB597" t="e">
        <v>#N/A</v>
      </c>
      <c r="AC597" t="e">
        <v>#N/A</v>
      </c>
    </row>
    <row r="598" spans="1:29">
      <c r="A598" t="s">
        <v>754</v>
      </c>
      <c r="B598" t="s">
        <v>8</v>
      </c>
      <c r="C598">
        <v>5444684</v>
      </c>
      <c r="D598" t="s">
        <v>755</v>
      </c>
      <c r="E598" t="str">
        <f t="shared" si="9"/>
        <v>Bogense Markjorder101o</v>
      </c>
      <c r="F598">
        <v>2.25</v>
      </c>
      <c r="G598" t="s">
        <v>3212</v>
      </c>
      <c r="H598" t="s">
        <v>3212</v>
      </c>
      <c r="I598" t="s">
        <v>3212</v>
      </c>
      <c r="M598">
        <v>2769.5813008319178</v>
      </c>
      <c r="N598">
        <v>786.33386152043965</v>
      </c>
      <c r="O598">
        <v>3555.9151623523576</v>
      </c>
      <c r="P598">
        <v>39316.693076021984</v>
      </c>
      <c r="Q598">
        <v>2.4940000000000002</v>
      </c>
      <c r="R598">
        <v>1.65</v>
      </c>
      <c r="T598">
        <v>549.60827600158996</v>
      </c>
      <c r="U598">
        <v>100</v>
      </c>
      <c r="V598">
        <v>0.66340023279189997</v>
      </c>
      <c r="W598">
        <v>1.1148488521576001</v>
      </c>
      <c r="X598">
        <v>0.83865860560361005</v>
      </c>
      <c r="Y598">
        <v>549.60827600158996</v>
      </c>
      <c r="AB598" t="e">
        <v>#N/A</v>
      </c>
      <c r="AC598" t="e">
        <v>#N/A</v>
      </c>
    </row>
    <row r="599" spans="1:29">
      <c r="A599" t="s">
        <v>756</v>
      </c>
      <c r="B599" t="s">
        <v>8</v>
      </c>
      <c r="C599">
        <v>10031293</v>
      </c>
      <c r="D599" t="s">
        <v>757</v>
      </c>
      <c r="E599" t="str">
        <f t="shared" si="9"/>
        <v>Bogense Markjorder101m</v>
      </c>
      <c r="F599">
        <v>1.55</v>
      </c>
      <c r="G599" t="s">
        <v>3212</v>
      </c>
      <c r="H599" t="s">
        <v>3212</v>
      </c>
      <c r="J599" t="s">
        <v>3212</v>
      </c>
      <c r="M599">
        <v>1907.9337850175434</v>
      </c>
      <c r="N599">
        <v>541.69666015852511</v>
      </c>
      <c r="O599">
        <v>2449.6304451760684</v>
      </c>
      <c r="P599">
        <v>27084.833007926252</v>
      </c>
      <c r="Q599">
        <v>2.6659999999999999</v>
      </c>
      <c r="R599">
        <v>1.607</v>
      </c>
      <c r="T599">
        <v>943.63381901408002</v>
      </c>
      <c r="U599">
        <v>100</v>
      </c>
      <c r="V599">
        <v>0.67643696069716996</v>
      </c>
      <c r="W599">
        <v>1.0188608169555999</v>
      </c>
      <c r="X599">
        <v>0.85774355439892003</v>
      </c>
      <c r="Y599">
        <v>943.63381901408002</v>
      </c>
      <c r="AB599" t="e">
        <v>#N/A</v>
      </c>
      <c r="AC599" t="e">
        <v>#N/A</v>
      </c>
    </row>
    <row r="600" spans="1:29">
      <c r="A600" t="s">
        <v>760</v>
      </c>
      <c r="B600" t="s">
        <v>8</v>
      </c>
      <c r="C600">
        <v>7584632</v>
      </c>
      <c r="D600" t="s">
        <v>759</v>
      </c>
      <c r="E600" t="str">
        <f t="shared" si="9"/>
        <v>Bogense Markjorder118h</v>
      </c>
      <c r="F600">
        <v>0.22740005448703499</v>
      </c>
      <c r="G600" t="s">
        <v>3213</v>
      </c>
      <c r="K600">
        <v>0.22740005448703499</v>
      </c>
      <c r="M600">
        <v>279.91241720686725</v>
      </c>
      <c r="N600">
        <v>79.472161313221605</v>
      </c>
      <c r="O600">
        <v>359.38457852008884</v>
      </c>
      <c r="P600">
        <v>3973.6080656610798</v>
      </c>
      <c r="T600">
        <v>3032.0007264937999</v>
      </c>
      <c r="U600">
        <v>100</v>
      </c>
      <c r="V600">
        <v>1.3099788427353001</v>
      </c>
      <c r="W600">
        <v>2.2079346179961998</v>
      </c>
      <c r="X600">
        <v>1.8877130319197</v>
      </c>
      <c r="Y600">
        <v>3032.0007264926999</v>
      </c>
      <c r="AB600" t="e">
        <v>#N/A</v>
      </c>
      <c r="AC600" t="e">
        <v>#N/A</v>
      </c>
    </row>
    <row r="601" spans="1:29">
      <c r="A601" t="s">
        <v>758</v>
      </c>
      <c r="B601" t="s">
        <v>8</v>
      </c>
      <c r="C601">
        <v>7584632</v>
      </c>
      <c r="D601" t="s">
        <v>759</v>
      </c>
      <c r="E601" t="str">
        <f t="shared" si="9"/>
        <v>Bogense Markjorder118d</v>
      </c>
      <c r="F601">
        <v>2.25</v>
      </c>
      <c r="G601" t="s">
        <v>3212</v>
      </c>
      <c r="H601" t="s">
        <v>3212</v>
      </c>
      <c r="I601" t="s">
        <v>3212</v>
      </c>
      <c r="M601">
        <v>2769.5813008319178</v>
      </c>
      <c r="N601">
        <v>786.33386152043965</v>
      </c>
      <c r="O601">
        <v>3555.9151623523576</v>
      </c>
      <c r="P601">
        <v>39316.693076021984</v>
      </c>
      <c r="Q601">
        <v>1.3089999999999999</v>
      </c>
      <c r="R601" t="s">
        <v>3228</v>
      </c>
      <c r="T601">
        <v>39188.987633493001</v>
      </c>
      <c r="U601">
        <v>100</v>
      </c>
      <c r="V601">
        <v>1.3099788427353001</v>
      </c>
      <c r="W601">
        <v>2.4682483673096001</v>
      </c>
      <c r="X601">
        <v>2.1106199312551999</v>
      </c>
      <c r="Y601">
        <v>39188.987633493001</v>
      </c>
      <c r="AB601">
        <v>0.55100000000000005</v>
      </c>
      <c r="AC601">
        <v>0</v>
      </c>
    </row>
    <row r="602" spans="1:29">
      <c r="A602" t="s">
        <v>675</v>
      </c>
      <c r="B602" t="s">
        <v>24</v>
      </c>
      <c r="C602">
        <v>5443448</v>
      </c>
      <c r="D602" t="s">
        <v>676</v>
      </c>
      <c r="E602" t="str">
        <f t="shared" si="9"/>
        <v>Bogense Bygrunde278</v>
      </c>
      <c r="F602">
        <v>1</v>
      </c>
      <c r="G602" t="s">
        <v>3212</v>
      </c>
      <c r="M602">
        <v>1230.9250225919634</v>
      </c>
      <c r="N602">
        <v>349.48171623130651</v>
      </c>
      <c r="O602">
        <v>1580.40673882327</v>
      </c>
      <c r="P602">
        <v>17474.085811565325</v>
      </c>
      <c r="Q602" t="e">
        <v>#N/A</v>
      </c>
      <c r="R602" t="e">
        <v>#N/A</v>
      </c>
      <c r="T602">
        <v>331.27440249201999</v>
      </c>
      <c r="U602">
        <v>0</v>
      </c>
      <c r="V602">
        <v>0</v>
      </c>
      <c r="W602">
        <v>0</v>
      </c>
      <c r="X602">
        <v>0</v>
      </c>
      <c r="Y602">
        <v>0</v>
      </c>
      <c r="AB602" t="e">
        <v>#N/A</v>
      </c>
      <c r="AC602" t="e">
        <v>#N/A</v>
      </c>
    </row>
    <row r="603" spans="1:29">
      <c r="A603" t="s">
        <v>761</v>
      </c>
      <c r="B603" t="s">
        <v>8</v>
      </c>
      <c r="C603">
        <v>5444680</v>
      </c>
      <c r="D603" t="s">
        <v>762</v>
      </c>
      <c r="E603" t="str">
        <f t="shared" si="9"/>
        <v>Bogense Markjorder101k</v>
      </c>
      <c r="F603">
        <v>2.5499999999999998</v>
      </c>
      <c r="G603" t="s">
        <v>3212</v>
      </c>
      <c r="H603" t="s">
        <v>3212</v>
      </c>
      <c r="I603" t="s">
        <v>3212</v>
      </c>
      <c r="J603" t="s">
        <v>3212</v>
      </c>
      <c r="M603">
        <v>3138.8588076095066</v>
      </c>
      <c r="N603">
        <v>891.17837638983156</v>
      </c>
      <c r="O603">
        <v>4030.0371839993381</v>
      </c>
      <c r="P603">
        <v>44558.918819491577</v>
      </c>
      <c r="Q603">
        <v>1.669</v>
      </c>
      <c r="R603">
        <v>1.4850000000000001</v>
      </c>
      <c r="T603">
        <v>1260.2624320012001</v>
      </c>
      <c r="U603">
        <v>100</v>
      </c>
      <c r="V603">
        <v>0.80564755201339999</v>
      </c>
      <c r="W603">
        <v>1.2004284858704</v>
      </c>
      <c r="X603">
        <v>0.96106590121387003</v>
      </c>
      <c r="Y603">
        <v>1260.2624320012001</v>
      </c>
      <c r="AB603" t="e">
        <v>#N/A</v>
      </c>
      <c r="AC603" t="e">
        <v>#N/A</v>
      </c>
    </row>
    <row r="604" spans="1:29">
      <c r="A604" t="s">
        <v>763</v>
      </c>
      <c r="B604" t="s">
        <v>8</v>
      </c>
      <c r="C604">
        <v>5444679</v>
      </c>
      <c r="D604" t="s">
        <v>764</v>
      </c>
      <c r="E604" t="str">
        <f t="shared" si="9"/>
        <v>Bogense Markjorder101i</v>
      </c>
      <c r="F604">
        <v>2.25</v>
      </c>
      <c r="G604" t="s">
        <v>3212</v>
      </c>
      <c r="H604" t="s">
        <v>3212</v>
      </c>
      <c r="I604" t="s">
        <v>3212</v>
      </c>
      <c r="M604">
        <v>2769.5813008319178</v>
      </c>
      <c r="N604">
        <v>786.33386152043965</v>
      </c>
      <c r="O604">
        <v>3555.9151623523576</v>
      </c>
      <c r="P604">
        <v>39316.693076021984</v>
      </c>
      <c r="Q604">
        <v>1.8360000000000001</v>
      </c>
      <c r="R604" t="s">
        <v>3228</v>
      </c>
      <c r="T604">
        <v>810.19860449709995</v>
      </c>
      <c r="U604">
        <v>100</v>
      </c>
      <c r="V604">
        <v>0.85138112306595004</v>
      </c>
      <c r="W604">
        <v>1.2733919620514</v>
      </c>
      <c r="X604">
        <v>0.99480915769287004</v>
      </c>
      <c r="Y604">
        <v>810.19860449709995</v>
      </c>
      <c r="AB604" t="e">
        <v>#N/A</v>
      </c>
      <c r="AC604" t="e">
        <v>#N/A</v>
      </c>
    </row>
    <row r="605" spans="1:29">
      <c r="A605" t="s">
        <v>765</v>
      </c>
      <c r="B605" t="s">
        <v>8</v>
      </c>
      <c r="C605">
        <v>5444656</v>
      </c>
      <c r="D605" t="s">
        <v>766</v>
      </c>
      <c r="E605" t="str">
        <f t="shared" si="9"/>
        <v>Bogense Markjorder92e</v>
      </c>
      <c r="F605">
        <v>2.25</v>
      </c>
      <c r="G605" t="s">
        <v>3212</v>
      </c>
      <c r="H605" t="s">
        <v>3212</v>
      </c>
      <c r="I605" t="s">
        <v>3212</v>
      </c>
      <c r="M605">
        <v>2769.5813008319178</v>
      </c>
      <c r="N605">
        <v>786.33386152043965</v>
      </c>
      <c r="O605">
        <v>3555.9151623523576</v>
      </c>
      <c r="P605">
        <v>39316.693076021984</v>
      </c>
      <c r="Q605">
        <v>1.4630000000000001</v>
      </c>
      <c r="R605" t="s">
        <v>3228</v>
      </c>
      <c r="T605">
        <v>1238.6904435039</v>
      </c>
      <c r="U605">
        <v>100</v>
      </c>
      <c r="V605">
        <v>0.98300981521606001</v>
      </c>
      <c r="W605">
        <v>1.5606200695037999</v>
      </c>
      <c r="X605">
        <v>1.2179260851685001</v>
      </c>
      <c r="Y605">
        <v>1238.6904435039</v>
      </c>
      <c r="AB605" t="e">
        <v>#N/A</v>
      </c>
      <c r="AC605" t="e">
        <v>#N/A</v>
      </c>
    </row>
    <row r="606" spans="1:29">
      <c r="A606" t="s">
        <v>767</v>
      </c>
      <c r="B606" t="s">
        <v>15</v>
      </c>
      <c r="C606">
        <v>5445059</v>
      </c>
      <c r="D606" t="s">
        <v>768</v>
      </c>
      <c r="E606" t="str">
        <f t="shared" si="9"/>
        <v>Bogense Strand, Bogense Jorder61b</v>
      </c>
      <c r="F606">
        <v>2.7229302634371999</v>
      </c>
      <c r="G606" t="s">
        <v>3212</v>
      </c>
      <c r="K606">
        <v>1.7229302634371999</v>
      </c>
      <c r="M606">
        <v>3351.7229960377763</v>
      </c>
      <c r="N606">
        <v>951.6143416441962</v>
      </c>
      <c r="O606">
        <v>4303.3373376819727</v>
      </c>
      <c r="P606">
        <v>47580.717082209805</v>
      </c>
      <c r="T606">
        <v>22972.403512495999</v>
      </c>
      <c r="U606">
        <v>100</v>
      </c>
      <c r="V606">
        <v>1.9292224645614999</v>
      </c>
      <c r="W606">
        <v>2.4314510822296</v>
      </c>
      <c r="X606">
        <v>2.2641909150377</v>
      </c>
      <c r="Y606">
        <v>22972.403512486999</v>
      </c>
      <c r="AB606" t="e">
        <v>#N/A</v>
      </c>
      <c r="AC606" t="e">
        <v>#N/A</v>
      </c>
    </row>
    <row r="607" spans="1:29">
      <c r="A607" t="s">
        <v>769</v>
      </c>
      <c r="B607" t="s">
        <v>8</v>
      </c>
      <c r="C607">
        <v>5444067</v>
      </c>
      <c r="D607" t="s">
        <v>768</v>
      </c>
      <c r="E607" t="str">
        <f t="shared" si="9"/>
        <v>Bogense Markjorder23</v>
      </c>
      <c r="F607">
        <v>9.1975813946109994</v>
      </c>
      <c r="G607" t="s">
        <v>3212</v>
      </c>
      <c r="K607">
        <v>8.1975813946109994</v>
      </c>
      <c r="M607">
        <v>11321.533085952966</v>
      </c>
      <c r="N607">
        <v>3214.3865309657858</v>
      </c>
      <c r="O607">
        <v>14535.919616918753</v>
      </c>
      <c r="P607">
        <v>160719.32654828927</v>
      </c>
      <c r="T607">
        <v>109301.08526148</v>
      </c>
      <c r="U607">
        <v>100</v>
      </c>
      <c r="V607">
        <v>1.279279589653</v>
      </c>
      <c r="W607">
        <v>2.3360939025879</v>
      </c>
      <c r="X607">
        <v>1.9680184958944</v>
      </c>
      <c r="Y607">
        <v>109301.08526145</v>
      </c>
      <c r="AB607" t="e">
        <v>#N/A</v>
      </c>
      <c r="AC607" t="e">
        <v>#N/A</v>
      </c>
    </row>
    <row r="608" spans="1:29">
      <c r="A608" t="s">
        <v>770</v>
      </c>
      <c r="B608" t="s">
        <v>8</v>
      </c>
      <c r="C608">
        <v>5443663</v>
      </c>
      <c r="D608" t="s">
        <v>768</v>
      </c>
      <c r="E608" t="str">
        <f t="shared" si="9"/>
        <v>Bogense Markjorder4a</v>
      </c>
      <c r="F608">
        <v>2.9885993768817247</v>
      </c>
      <c r="G608" t="s">
        <v>3212</v>
      </c>
      <c r="K608">
        <v>1.9885993768817247</v>
      </c>
      <c r="M608">
        <v>3678.7417555064649</v>
      </c>
      <c r="N608">
        <v>1044.4608393604383</v>
      </c>
      <c r="O608">
        <v>4723.2025948669034</v>
      </c>
      <c r="P608">
        <v>52223.041968021913</v>
      </c>
      <c r="T608">
        <v>26514.658358422999</v>
      </c>
      <c r="U608">
        <v>100</v>
      </c>
      <c r="V608">
        <v>1.6252779960632</v>
      </c>
      <c r="W608">
        <v>2.2371621131896999</v>
      </c>
      <c r="X608">
        <v>1.8331235075768999</v>
      </c>
      <c r="Y608">
        <v>26514.658358411001</v>
      </c>
      <c r="AB608" t="e">
        <v>#N/A</v>
      </c>
      <c r="AC608" t="e">
        <v>#N/A</v>
      </c>
    </row>
    <row r="609" spans="1:29">
      <c r="A609" t="s">
        <v>677</v>
      </c>
      <c r="B609" t="s">
        <v>8</v>
      </c>
      <c r="C609">
        <v>5443755</v>
      </c>
      <c r="D609" t="s">
        <v>678</v>
      </c>
      <c r="E609" t="str">
        <f t="shared" si="9"/>
        <v>Bogense Markjorder9c</v>
      </c>
      <c r="F609">
        <v>1</v>
      </c>
      <c r="G609" t="s">
        <v>3212</v>
      </c>
      <c r="M609">
        <v>1230.9250225919634</v>
      </c>
      <c r="N609">
        <v>349.48171623130651</v>
      </c>
      <c r="O609">
        <v>1580.40673882327</v>
      </c>
      <c r="P609">
        <v>17474.085811565325</v>
      </c>
      <c r="Q609" t="e">
        <v>#N/A</v>
      </c>
      <c r="R609" t="e">
        <v>#N/A</v>
      </c>
      <c r="T609">
        <v>906.11882849813003</v>
      </c>
      <c r="U609">
        <v>0</v>
      </c>
      <c r="V609">
        <v>0</v>
      </c>
      <c r="W609">
        <v>0</v>
      </c>
      <c r="X609">
        <v>0</v>
      </c>
      <c r="Y609">
        <v>0</v>
      </c>
      <c r="AB609" t="e">
        <v>#N/A</v>
      </c>
      <c r="AC609" t="e">
        <v>#N/A</v>
      </c>
    </row>
    <row r="610" spans="1:29">
      <c r="A610" t="s">
        <v>771</v>
      </c>
      <c r="B610" t="s">
        <v>8</v>
      </c>
      <c r="C610">
        <v>8879825</v>
      </c>
      <c r="D610" t="s">
        <v>772</v>
      </c>
      <c r="E610" t="str">
        <f t="shared" si="9"/>
        <v>Bogense Markjorder137a</v>
      </c>
      <c r="F610">
        <v>2.25</v>
      </c>
      <c r="G610" t="s">
        <v>3212</v>
      </c>
      <c r="H610" t="s">
        <v>3212</v>
      </c>
      <c r="I610" t="s">
        <v>3212</v>
      </c>
      <c r="M610">
        <v>2769.5813008319178</v>
      </c>
      <c r="N610">
        <v>786.33386152043965</v>
      </c>
      <c r="O610">
        <v>3555.9151623523576</v>
      </c>
      <c r="P610">
        <v>39316.693076021984</v>
      </c>
      <c r="Q610">
        <v>2.0470000000000002</v>
      </c>
      <c r="R610" t="s">
        <v>3228</v>
      </c>
      <c r="T610">
        <v>4842.8366695290997</v>
      </c>
      <c r="U610">
        <v>99.966499999999996</v>
      </c>
      <c r="V610">
        <v>4.4787399470805997E-2</v>
      </c>
      <c r="W610">
        <v>1.298939704895</v>
      </c>
      <c r="X610">
        <v>0.64805086603251005</v>
      </c>
      <c r="Y610">
        <v>4841.2143192448075</v>
      </c>
      <c r="AB610" t="e">
        <v>#N/A</v>
      </c>
      <c r="AC610" t="e">
        <v>#N/A</v>
      </c>
    </row>
    <row r="611" spans="1:29">
      <c r="A611" t="s">
        <v>2875</v>
      </c>
      <c r="B611" t="s">
        <v>8</v>
      </c>
      <c r="C611">
        <v>8879826</v>
      </c>
      <c r="D611" t="s">
        <v>2876</v>
      </c>
      <c r="E611" t="str">
        <f t="shared" si="9"/>
        <v>Bogense Markjorder137d</v>
      </c>
      <c r="F611">
        <v>0.84910787264827503</v>
      </c>
      <c r="G611" t="s">
        <v>3213</v>
      </c>
      <c r="K611">
        <v>0.84910787264827503</v>
      </c>
      <c r="M611">
        <v>1045.188127322592</v>
      </c>
      <c r="N611">
        <v>296.74767659863278</v>
      </c>
      <c r="O611">
        <v>1341.9358039212248</v>
      </c>
      <c r="P611">
        <v>14837.383829931639</v>
      </c>
      <c r="T611">
        <v>11321.438301976999</v>
      </c>
      <c r="U611">
        <v>100</v>
      </c>
      <c r="V611">
        <v>0.48561736941338002</v>
      </c>
      <c r="W611">
        <v>2.0715749263763001</v>
      </c>
      <c r="X611">
        <v>1.53679010309</v>
      </c>
      <c r="Y611">
        <v>11321.438301976999</v>
      </c>
      <c r="AB611" t="e">
        <v>#N/A</v>
      </c>
      <c r="AC611" t="e">
        <v>#N/A</v>
      </c>
    </row>
    <row r="612" spans="1:29">
      <c r="A612" t="s">
        <v>256</v>
      </c>
      <c r="B612" t="s">
        <v>15</v>
      </c>
      <c r="C612">
        <v>8879826</v>
      </c>
      <c r="D612" t="s">
        <v>2876</v>
      </c>
      <c r="E612" t="str">
        <f t="shared" si="9"/>
        <v>Bogense Strand, Bogense Jorder50b</v>
      </c>
      <c r="F612">
        <v>1.083465816148875</v>
      </c>
      <c r="G612" t="s">
        <v>3213</v>
      </c>
      <c r="K612">
        <v>1.083465816148875</v>
      </c>
      <c r="M612">
        <v>1333.6651842206741</v>
      </c>
      <c r="N612">
        <v>378.65149290566205</v>
      </c>
      <c r="O612">
        <v>1712.3166771263361</v>
      </c>
      <c r="P612">
        <v>18932.574645283101</v>
      </c>
      <c r="T612">
        <v>14446.210881985</v>
      </c>
      <c r="U612">
        <v>100</v>
      </c>
      <c r="V612">
        <v>1.8074765205383001</v>
      </c>
      <c r="W612">
        <v>2.4945321083068999</v>
      </c>
      <c r="X612">
        <v>2.2396150450454</v>
      </c>
      <c r="Y612">
        <v>14446.210882007999</v>
      </c>
      <c r="AB612" t="e">
        <v>#N/A</v>
      </c>
      <c r="AC612" t="e">
        <v>#N/A</v>
      </c>
    </row>
    <row r="613" spans="1:29">
      <c r="A613" t="s">
        <v>2877</v>
      </c>
      <c r="B613" t="s">
        <v>15</v>
      </c>
      <c r="C613">
        <v>8879826</v>
      </c>
      <c r="D613" t="s">
        <v>2876</v>
      </c>
      <c r="E613" t="str">
        <f t="shared" si="9"/>
        <v>Bogense Strand, Bogense Jorder51a</v>
      </c>
      <c r="F613">
        <v>1.890375267972825</v>
      </c>
      <c r="G613" t="s">
        <v>3213</v>
      </c>
      <c r="K613">
        <v>1.890375267972825</v>
      </c>
      <c r="M613">
        <v>2326.9102194367383</v>
      </c>
      <c r="N613">
        <v>660.6515929723588</v>
      </c>
      <c r="O613">
        <v>2987.561812409097</v>
      </c>
      <c r="P613">
        <v>33032.579648617939</v>
      </c>
      <c r="T613">
        <v>25205.003572971</v>
      </c>
      <c r="U613">
        <v>100</v>
      </c>
      <c r="V613">
        <v>1.3058786392212001</v>
      </c>
      <c r="W613">
        <v>2.3241086006164999</v>
      </c>
      <c r="X613">
        <v>1.9796411806126999</v>
      </c>
      <c r="Y613">
        <v>25205.003572965001</v>
      </c>
      <c r="AB613" t="e">
        <v>#N/A</v>
      </c>
      <c r="AC613" t="e">
        <v>#N/A</v>
      </c>
    </row>
    <row r="614" spans="1:29">
      <c r="A614" t="s">
        <v>2878</v>
      </c>
      <c r="B614" t="s">
        <v>15</v>
      </c>
      <c r="C614">
        <v>8879826</v>
      </c>
      <c r="D614" t="s">
        <v>2876</v>
      </c>
      <c r="E614" t="str">
        <f t="shared" si="9"/>
        <v>Bogense Strand, Bogense Jorder56a</v>
      </c>
      <c r="F614">
        <v>1.954372398887575</v>
      </c>
      <c r="G614" t="s">
        <v>3212</v>
      </c>
      <c r="K614">
        <v>0.95437239888757497</v>
      </c>
      <c r="M614">
        <v>2405.685889253798</v>
      </c>
      <c r="N614">
        <v>683.01742011832528</v>
      </c>
      <c r="O614">
        <v>3088.7033093721234</v>
      </c>
      <c r="P614">
        <v>34150.871005916262</v>
      </c>
      <c r="T614">
        <v>12724.965318500999</v>
      </c>
      <c r="U614">
        <v>100</v>
      </c>
      <c r="V614">
        <v>1.3879889249802</v>
      </c>
      <c r="W614">
        <v>2.473610162735</v>
      </c>
      <c r="X614">
        <v>2.1505953372505</v>
      </c>
      <c r="Y614">
        <v>12724.965318528</v>
      </c>
      <c r="AB614" t="e">
        <v>#N/A</v>
      </c>
      <c r="AC614" t="e">
        <v>#N/A</v>
      </c>
    </row>
    <row r="615" spans="1:29">
      <c r="A615" t="s">
        <v>773</v>
      </c>
      <c r="B615" t="s">
        <v>15</v>
      </c>
      <c r="C615">
        <v>5445057</v>
      </c>
      <c r="D615" t="s">
        <v>774</v>
      </c>
      <c r="E615" t="str">
        <f t="shared" si="9"/>
        <v>Bogense Strand, Bogense Jorder60</v>
      </c>
      <c r="F615">
        <v>3.370712524449325</v>
      </c>
      <c r="G615" t="s">
        <v>3212</v>
      </c>
      <c r="K615">
        <v>2.370712524449325</v>
      </c>
      <c r="M615">
        <v>4149.0943903087991</v>
      </c>
      <c r="N615">
        <v>1178.0023979669097</v>
      </c>
      <c r="O615">
        <v>5327.0967882757086</v>
      </c>
      <c r="P615">
        <v>58900.119898345489</v>
      </c>
      <c r="T615">
        <v>31609.500325991001</v>
      </c>
      <c r="U615">
        <v>100</v>
      </c>
      <c r="V615">
        <v>1.8106305599213</v>
      </c>
      <c r="W615">
        <v>2.4914832115172998</v>
      </c>
      <c r="X615">
        <v>2.2442822378574001</v>
      </c>
      <c r="Y615">
        <v>31609.500325966001</v>
      </c>
      <c r="AB615" t="e">
        <v>#N/A</v>
      </c>
      <c r="AC615" t="e">
        <v>#N/A</v>
      </c>
    </row>
    <row r="616" spans="1:29">
      <c r="A616" t="s">
        <v>679</v>
      </c>
      <c r="B616" t="s">
        <v>24</v>
      </c>
      <c r="C616">
        <v>5443451</v>
      </c>
      <c r="D616" t="s">
        <v>680</v>
      </c>
      <c r="E616" t="str">
        <f t="shared" si="9"/>
        <v>Bogense Bygrunde279c</v>
      </c>
      <c r="F616">
        <v>1</v>
      </c>
      <c r="G616" t="s">
        <v>3212</v>
      </c>
      <c r="M616">
        <v>1230.9250225919634</v>
      </c>
      <c r="N616">
        <v>349.48171623130651</v>
      </c>
      <c r="O616">
        <v>1580.40673882327</v>
      </c>
      <c r="P616">
        <v>17474.085811565325</v>
      </c>
      <c r="Q616" t="e">
        <v>#N/A</v>
      </c>
      <c r="R616" t="e">
        <v>#N/A</v>
      </c>
      <c r="T616">
        <v>371.70713149756</v>
      </c>
      <c r="U616">
        <v>0</v>
      </c>
      <c r="V616">
        <v>0</v>
      </c>
      <c r="W616">
        <v>0</v>
      </c>
      <c r="X616">
        <v>0</v>
      </c>
      <c r="Y616">
        <v>0</v>
      </c>
      <c r="AB616" t="e">
        <v>#N/A</v>
      </c>
      <c r="AC616" t="e">
        <v>#N/A</v>
      </c>
    </row>
    <row r="617" spans="1:29">
      <c r="A617" t="s">
        <v>320</v>
      </c>
      <c r="B617" t="s">
        <v>15</v>
      </c>
      <c r="C617">
        <v>5445050</v>
      </c>
      <c r="D617" t="s">
        <v>775</v>
      </c>
      <c r="E617" t="str">
        <f t="shared" si="9"/>
        <v>Bogense Strand, Bogense Jorder55c</v>
      </c>
      <c r="F617">
        <v>2.25</v>
      </c>
      <c r="G617" t="s">
        <v>3212</v>
      </c>
      <c r="H617" t="s">
        <v>3212</v>
      </c>
      <c r="I617" t="s">
        <v>3212</v>
      </c>
      <c r="M617">
        <v>2769.5813008319178</v>
      </c>
      <c r="N617">
        <v>786.33386152043965</v>
      </c>
      <c r="O617">
        <v>3555.9151623523576</v>
      </c>
      <c r="P617">
        <v>39316.693076021984</v>
      </c>
      <c r="Q617">
        <v>1.7190000000000001</v>
      </c>
      <c r="R617" t="s">
        <v>3228</v>
      </c>
      <c r="T617">
        <v>923.60952149008006</v>
      </c>
      <c r="U617">
        <v>100</v>
      </c>
      <c r="V617">
        <v>0.44829455018044001</v>
      </c>
      <c r="W617">
        <v>1.7543834447861</v>
      </c>
      <c r="X617">
        <v>0.99953838698700004</v>
      </c>
      <c r="Y617">
        <v>923.60952149008006</v>
      </c>
      <c r="AB617" t="e">
        <v>#N/A</v>
      </c>
      <c r="AC617" t="e">
        <v>#N/A</v>
      </c>
    </row>
    <row r="618" spans="1:29">
      <c r="A618" t="s">
        <v>2500</v>
      </c>
      <c r="B618" t="s">
        <v>8</v>
      </c>
      <c r="C618">
        <v>5444148</v>
      </c>
      <c r="D618" t="s">
        <v>2501</v>
      </c>
      <c r="E618" t="str">
        <f t="shared" si="9"/>
        <v>Bogense Markjorder24cc</v>
      </c>
      <c r="F618">
        <v>2.25</v>
      </c>
      <c r="G618" t="s">
        <v>3212</v>
      </c>
      <c r="H618" t="s">
        <v>3212</v>
      </c>
      <c r="I618" t="s">
        <v>3212</v>
      </c>
      <c r="M618">
        <v>2769.5813008319178</v>
      </c>
      <c r="N618">
        <v>786.33386152043965</v>
      </c>
      <c r="O618">
        <v>3555.9151623523576</v>
      </c>
      <c r="P618">
        <v>39316.693076021984</v>
      </c>
      <c r="Q618">
        <v>0.184</v>
      </c>
      <c r="R618" t="s">
        <v>3228</v>
      </c>
      <c r="T618">
        <v>426.99129950076002</v>
      </c>
      <c r="U618">
        <v>100</v>
      </c>
      <c r="V618">
        <v>2.2350594997406001</v>
      </c>
      <c r="W618">
        <v>2.3460817337036</v>
      </c>
      <c r="X618">
        <v>2.2854304406070001</v>
      </c>
      <c r="Y618">
        <v>426.99129950076002</v>
      </c>
      <c r="AB618" t="e">
        <v>#N/A</v>
      </c>
      <c r="AC618" t="e">
        <v>#N/A</v>
      </c>
    </row>
    <row r="619" spans="1:29">
      <c r="A619" t="s">
        <v>2697</v>
      </c>
      <c r="B619" t="s">
        <v>8</v>
      </c>
      <c r="C619">
        <v>9428423</v>
      </c>
      <c r="D619" t="s">
        <v>2698</v>
      </c>
      <c r="E619" t="str">
        <f t="shared" si="9"/>
        <v>Bogense Markjorder24cx</v>
      </c>
      <c r="F619">
        <v>0.25</v>
      </c>
      <c r="G619" t="s">
        <v>3213</v>
      </c>
      <c r="H619" t="s">
        <v>3212</v>
      </c>
      <c r="M619">
        <v>307.73125564799085</v>
      </c>
      <c r="N619">
        <v>87.370429057826627</v>
      </c>
      <c r="O619">
        <v>395.10168470581749</v>
      </c>
      <c r="P619">
        <v>4368.5214528913311</v>
      </c>
      <c r="T619">
        <v>544.64882299545002</v>
      </c>
      <c r="U619">
        <v>100</v>
      </c>
      <c r="V619">
        <v>1.5845907926559</v>
      </c>
      <c r="W619">
        <v>1.9030439853668</v>
      </c>
      <c r="X619">
        <v>1.7060255977545</v>
      </c>
      <c r="Y619">
        <v>544.64882299425994</v>
      </c>
      <c r="AB619" t="e">
        <v>#N/A</v>
      </c>
      <c r="AC619" t="e">
        <v>#N/A</v>
      </c>
    </row>
    <row r="620" spans="1:29">
      <c r="A620" t="s">
        <v>2699</v>
      </c>
      <c r="B620" t="s">
        <v>8</v>
      </c>
      <c r="C620">
        <v>9428423</v>
      </c>
      <c r="D620" t="s">
        <v>2698</v>
      </c>
      <c r="E620" t="str">
        <f t="shared" si="9"/>
        <v>Bogense Markjorder24cy</v>
      </c>
      <c r="F620">
        <v>0.25</v>
      </c>
      <c r="H620" t="s">
        <v>3212</v>
      </c>
      <c r="M620">
        <v>307.73125564799085</v>
      </c>
      <c r="N620">
        <v>87.370429057826627</v>
      </c>
      <c r="O620">
        <v>395.10168470581749</v>
      </c>
      <c r="P620">
        <v>4368.5214528913311</v>
      </c>
      <c r="T620">
        <v>215.25514899958</v>
      </c>
      <c r="U620">
        <v>100</v>
      </c>
      <c r="V620">
        <v>1.9506700038910001</v>
      </c>
      <c r="W620">
        <v>2.2199201583861998</v>
      </c>
      <c r="X620">
        <v>2.1022617441157001</v>
      </c>
      <c r="Y620">
        <v>215.25514900207</v>
      </c>
      <c r="AB620" t="e">
        <v>#N/A</v>
      </c>
      <c r="AC620" t="e">
        <v>#N/A</v>
      </c>
    </row>
    <row r="621" spans="1:29">
      <c r="A621" t="s">
        <v>2700</v>
      </c>
      <c r="B621" t="s">
        <v>8</v>
      </c>
      <c r="C621">
        <v>9428423</v>
      </c>
      <c r="D621" t="s">
        <v>2698</v>
      </c>
      <c r="E621" t="str">
        <f t="shared" si="9"/>
        <v>Bogense Markjorder24f</v>
      </c>
      <c r="F621">
        <v>2.25</v>
      </c>
      <c r="G621" t="s">
        <v>3212</v>
      </c>
      <c r="H621" t="s">
        <v>3212</v>
      </c>
      <c r="I621" t="s">
        <v>3212</v>
      </c>
      <c r="M621">
        <v>2769.5813008319178</v>
      </c>
      <c r="N621">
        <v>786.33386152043965</v>
      </c>
      <c r="O621">
        <v>3555.9151623523576</v>
      </c>
      <c r="P621">
        <v>39316.693076021984</v>
      </c>
      <c r="Q621">
        <v>0.129</v>
      </c>
      <c r="R621" t="s">
        <v>3228</v>
      </c>
      <c r="T621">
        <v>57140.445552418998</v>
      </c>
      <c r="U621">
        <v>100</v>
      </c>
      <c r="V621">
        <v>1.6613391637802</v>
      </c>
      <c r="W621">
        <v>2.5279648303986</v>
      </c>
      <c r="X621">
        <v>2.2284890616487001</v>
      </c>
      <c r="Y621">
        <v>57140.445552418998</v>
      </c>
      <c r="AB621" t="e">
        <v>#N/A</v>
      </c>
      <c r="AC621" t="e">
        <v>#N/A</v>
      </c>
    </row>
    <row r="622" spans="1:29">
      <c r="A622" t="s">
        <v>2494</v>
      </c>
      <c r="B622" t="s">
        <v>8</v>
      </c>
      <c r="C622">
        <v>5444145</v>
      </c>
      <c r="D622" t="s">
        <v>2495</v>
      </c>
      <c r="E622" t="str">
        <f t="shared" si="9"/>
        <v>Bogense Markjorder24bø</v>
      </c>
      <c r="F622">
        <v>2.25</v>
      </c>
      <c r="G622" t="s">
        <v>3212</v>
      </c>
      <c r="H622" t="s">
        <v>3212</v>
      </c>
      <c r="I622" t="s">
        <v>3212</v>
      </c>
      <c r="M622">
        <v>2769.5813008319178</v>
      </c>
      <c r="N622">
        <v>786.33386152043965</v>
      </c>
      <c r="O622">
        <v>3555.9151623523576</v>
      </c>
      <c r="P622">
        <v>39316.693076021984</v>
      </c>
      <c r="Q622">
        <v>0.16</v>
      </c>
      <c r="R622" t="s">
        <v>3228</v>
      </c>
      <c r="T622">
        <v>440.32163399885002</v>
      </c>
      <c r="U622">
        <v>100</v>
      </c>
      <c r="V622">
        <v>2.23779296875</v>
      </c>
      <c r="W622">
        <v>2.3412456512450999</v>
      </c>
      <c r="X622">
        <v>2.2872392704237998</v>
      </c>
      <c r="Y622">
        <v>440.32163399885002</v>
      </c>
      <c r="AB622" t="e">
        <v>#N/A</v>
      </c>
      <c r="AC622" t="e">
        <v>#N/A</v>
      </c>
    </row>
    <row r="623" spans="1:29">
      <c r="A623" t="s">
        <v>2496</v>
      </c>
      <c r="B623" t="s">
        <v>8</v>
      </c>
      <c r="C623">
        <v>5444146</v>
      </c>
      <c r="D623" t="s">
        <v>2497</v>
      </c>
      <c r="E623" t="str">
        <f t="shared" si="9"/>
        <v>Bogense Markjorder24ca</v>
      </c>
      <c r="F623">
        <v>2.25</v>
      </c>
      <c r="G623" t="s">
        <v>3212</v>
      </c>
      <c r="H623" t="s">
        <v>3212</v>
      </c>
      <c r="I623" t="s">
        <v>3212</v>
      </c>
      <c r="M623">
        <v>2769.5813008319178</v>
      </c>
      <c r="N623">
        <v>786.33386152043965</v>
      </c>
      <c r="O623">
        <v>3555.9151623523576</v>
      </c>
      <c r="P623">
        <v>39316.693076021984</v>
      </c>
      <c r="Q623">
        <v>0.14099999999999999</v>
      </c>
      <c r="R623" t="s">
        <v>3228</v>
      </c>
      <c r="T623">
        <v>381.52442999863001</v>
      </c>
      <c r="U623">
        <v>100</v>
      </c>
      <c r="V623">
        <v>2.2235999107361</v>
      </c>
      <c r="W623">
        <v>2.2568223476410001</v>
      </c>
      <c r="X623">
        <v>2.2383951313238999</v>
      </c>
      <c r="Y623">
        <v>381.52442999863001</v>
      </c>
      <c r="AB623" t="e">
        <v>#N/A</v>
      </c>
      <c r="AC623" t="e">
        <v>#N/A</v>
      </c>
    </row>
    <row r="624" spans="1:29">
      <c r="A624" t="s">
        <v>2498</v>
      </c>
      <c r="B624" t="s">
        <v>8</v>
      </c>
      <c r="C624">
        <v>5444147</v>
      </c>
      <c r="D624" t="s">
        <v>2499</v>
      </c>
      <c r="E624" t="str">
        <f t="shared" si="9"/>
        <v>Bogense Markjorder24cb</v>
      </c>
      <c r="F624">
        <v>2.25</v>
      </c>
      <c r="G624" t="s">
        <v>3212</v>
      </c>
      <c r="H624" t="s">
        <v>3212</v>
      </c>
      <c r="I624" t="s">
        <v>3212</v>
      </c>
      <c r="M624">
        <v>2769.5813008319178</v>
      </c>
      <c r="N624">
        <v>786.33386152043965</v>
      </c>
      <c r="O624">
        <v>3555.9151623523576</v>
      </c>
      <c r="P624">
        <v>39316.693076021984</v>
      </c>
      <c r="Q624">
        <v>0.159</v>
      </c>
      <c r="R624" t="s">
        <v>3228</v>
      </c>
      <c r="T624">
        <v>363.25822649969001</v>
      </c>
      <c r="U624">
        <v>100</v>
      </c>
      <c r="V624">
        <v>2.2320106029510001</v>
      </c>
      <c r="W624">
        <v>2.3347272872925</v>
      </c>
      <c r="X624">
        <v>2.2706453116044001</v>
      </c>
      <c r="Y624">
        <v>363.25822649969001</v>
      </c>
      <c r="AB624" t="e">
        <v>#N/A</v>
      </c>
      <c r="AC624" t="e">
        <v>#N/A</v>
      </c>
    </row>
    <row r="625" spans="1:29">
      <c r="A625" t="s">
        <v>776</v>
      </c>
      <c r="B625" t="s">
        <v>9</v>
      </c>
      <c r="C625">
        <v>10097779</v>
      </c>
      <c r="D625" t="s">
        <v>777</v>
      </c>
      <c r="E625" t="str">
        <f t="shared" si="9"/>
        <v>Harritslevgård Hgd., Skovby20a</v>
      </c>
      <c r="F625">
        <v>1.0202431038868878</v>
      </c>
      <c r="G625" t="s">
        <v>3212</v>
      </c>
      <c r="K625">
        <v>2.0243103886887819E-2</v>
      </c>
      <c r="M625">
        <v>1255.8427657012621</v>
      </c>
      <c r="N625">
        <v>356.55631091954467</v>
      </c>
      <c r="O625">
        <v>1612.3990766208067</v>
      </c>
      <c r="P625">
        <v>17827.815545977232</v>
      </c>
      <c r="T625">
        <v>6819.3039874980004</v>
      </c>
      <c r="U625">
        <v>3.9580000000000002</v>
      </c>
      <c r="V625">
        <v>2.3655317723750999E-2</v>
      </c>
      <c r="W625">
        <v>0.10397826135159</v>
      </c>
      <c r="X625">
        <v>5.7794974510928E-2</v>
      </c>
      <c r="Y625">
        <v>269.91081021196999</v>
      </c>
      <c r="AB625" t="e">
        <v>#N/A</v>
      </c>
      <c r="AC625" t="e">
        <v>#N/A</v>
      </c>
    </row>
    <row r="626" spans="1:29">
      <c r="A626" t="s">
        <v>780</v>
      </c>
      <c r="B626" t="s">
        <v>13</v>
      </c>
      <c r="C626">
        <v>7647200</v>
      </c>
      <c r="D626" t="s">
        <v>779</v>
      </c>
      <c r="E626" t="str">
        <f t="shared" si="9"/>
        <v>Tofte By, Skovby15i</v>
      </c>
      <c r="F626">
        <v>1.8238840363737512</v>
      </c>
      <c r="G626" t="s">
        <v>3213</v>
      </c>
      <c r="K626">
        <v>1.8238840363737512</v>
      </c>
      <c r="M626">
        <v>2245.064498678481</v>
      </c>
      <c r="N626">
        <v>637.41412323878126</v>
      </c>
      <c r="O626">
        <v>2882.478621917262</v>
      </c>
      <c r="P626">
        <v>31870.706161939059</v>
      </c>
      <c r="T626">
        <v>38861.710660509998</v>
      </c>
      <c r="U626">
        <v>62.576900000000002</v>
      </c>
      <c r="V626">
        <v>4.6259285882115E-3</v>
      </c>
      <c r="W626">
        <v>0.85358899831771995</v>
      </c>
      <c r="X626">
        <v>0.43522400222643998</v>
      </c>
      <c r="Y626">
        <v>24318.465106341999</v>
      </c>
      <c r="AB626" t="e">
        <v>#N/A</v>
      </c>
      <c r="AC626" t="e">
        <v>#N/A</v>
      </c>
    </row>
    <row r="627" spans="1:29">
      <c r="A627" t="s">
        <v>781</v>
      </c>
      <c r="B627" t="s">
        <v>13</v>
      </c>
      <c r="C627">
        <v>7647200</v>
      </c>
      <c r="D627" t="s">
        <v>779</v>
      </c>
      <c r="E627" t="str">
        <f t="shared" si="9"/>
        <v>Tofte By, Skovby15m</v>
      </c>
      <c r="F627">
        <v>0.45262356585114749</v>
      </c>
      <c r="G627" t="s">
        <v>3213</v>
      </c>
      <c r="K627">
        <v>0.45262356585114749</v>
      </c>
      <c r="M627">
        <v>557.14567302097873</v>
      </c>
      <c r="N627">
        <v>158.18366060039281</v>
      </c>
      <c r="O627">
        <v>715.32933362137157</v>
      </c>
      <c r="P627">
        <v>7909.1830300196398</v>
      </c>
      <c r="T627">
        <v>6034.9808780152998</v>
      </c>
      <c r="U627">
        <v>100</v>
      </c>
      <c r="V627">
        <v>0.43399623036384999</v>
      </c>
      <c r="W627">
        <v>0.94999754428864003</v>
      </c>
      <c r="X627">
        <v>0.81779649279092004</v>
      </c>
      <c r="Y627">
        <v>6034.9808780167004</v>
      </c>
      <c r="AB627" t="e">
        <v>#N/A</v>
      </c>
      <c r="AC627" t="e">
        <v>#N/A</v>
      </c>
    </row>
    <row r="628" spans="1:29">
      <c r="A628" t="s">
        <v>778</v>
      </c>
      <c r="B628" t="s">
        <v>9</v>
      </c>
      <c r="C628">
        <v>7647200</v>
      </c>
      <c r="D628" t="s">
        <v>779</v>
      </c>
      <c r="E628" t="str">
        <f t="shared" si="9"/>
        <v>Harritslevgård Hgd., Skovby20b</v>
      </c>
      <c r="F628">
        <v>1.25</v>
      </c>
      <c r="G628" t="s">
        <v>3212</v>
      </c>
      <c r="H628" t="s">
        <v>3212</v>
      </c>
      <c r="M628">
        <v>1538.6562782399542</v>
      </c>
      <c r="N628">
        <v>436.85214528913315</v>
      </c>
      <c r="O628">
        <v>1975.5084235290874</v>
      </c>
      <c r="P628">
        <v>21842.607264456656</v>
      </c>
      <c r="Q628" t="s">
        <v>3213</v>
      </c>
      <c r="R628" t="s">
        <v>3228</v>
      </c>
      <c r="T628">
        <v>15927.919227476999</v>
      </c>
      <c r="U628">
        <v>74.500699999999995</v>
      </c>
      <c r="V628">
        <v>4.9413330852985E-3</v>
      </c>
      <c r="W628">
        <v>0.38374179601669001</v>
      </c>
      <c r="X628">
        <v>0.18091251852463999</v>
      </c>
      <c r="Y628">
        <v>11866.411319904957</v>
      </c>
      <c r="AB628" t="e">
        <v>#N/A</v>
      </c>
      <c r="AC628" t="e">
        <v>#N/A</v>
      </c>
    </row>
    <row r="629" spans="1:29">
      <c r="A629" t="s">
        <v>782</v>
      </c>
      <c r="B629" t="s">
        <v>9</v>
      </c>
      <c r="C629">
        <v>10097777</v>
      </c>
      <c r="D629" t="s">
        <v>783</v>
      </c>
      <c r="E629" t="str">
        <f t="shared" si="9"/>
        <v>Harritslevgård Hgd., Skovby21</v>
      </c>
      <c r="F629">
        <v>1</v>
      </c>
      <c r="G629" t="s">
        <v>3212</v>
      </c>
      <c r="M629">
        <v>1230.9250225919634</v>
      </c>
      <c r="N629">
        <v>349.48171623130651</v>
      </c>
      <c r="O629">
        <v>1580.40673882327</v>
      </c>
      <c r="P629">
        <v>17474.085811565325</v>
      </c>
      <c r="Q629" t="e">
        <v>#N/A</v>
      </c>
      <c r="R629" t="e">
        <v>#N/A</v>
      </c>
      <c r="T629">
        <v>53298.886479453002</v>
      </c>
      <c r="U629">
        <v>14.5169</v>
      </c>
      <c r="V629">
        <v>3.9951200596988002E-3</v>
      </c>
      <c r="W629">
        <v>0.30625751614571001</v>
      </c>
      <c r="X629">
        <v>0.13605878169732</v>
      </c>
      <c r="Y629">
        <v>7737.3460513357122</v>
      </c>
      <c r="AB629" t="e">
        <v>#N/A</v>
      </c>
      <c r="AC629" t="e">
        <v>#N/A</v>
      </c>
    </row>
    <row r="630" spans="1:29">
      <c r="A630" t="s">
        <v>784</v>
      </c>
      <c r="B630" t="s">
        <v>8</v>
      </c>
      <c r="C630">
        <v>5444090</v>
      </c>
      <c r="D630" t="s">
        <v>785</v>
      </c>
      <c r="E630" t="str">
        <f t="shared" si="9"/>
        <v>Bogense Markjorder24y</v>
      </c>
      <c r="F630">
        <v>2.25</v>
      </c>
      <c r="G630" t="s">
        <v>3212</v>
      </c>
      <c r="H630" t="s">
        <v>3212</v>
      </c>
      <c r="I630" t="s">
        <v>3212</v>
      </c>
      <c r="M630">
        <v>2769.5813008319178</v>
      </c>
      <c r="N630">
        <v>786.33386152043965</v>
      </c>
      <c r="O630">
        <v>3555.9151623523576</v>
      </c>
      <c r="P630">
        <v>39316.693076021984</v>
      </c>
      <c r="Q630">
        <v>1.321</v>
      </c>
      <c r="R630" t="s">
        <v>3228</v>
      </c>
      <c r="T630">
        <v>794.82255650469006</v>
      </c>
      <c r="U630">
        <v>100</v>
      </c>
      <c r="V630">
        <v>1.0209634304046999</v>
      </c>
      <c r="W630">
        <v>1.4683117866516</v>
      </c>
      <c r="X630">
        <v>1.1811335436229</v>
      </c>
      <c r="Y630">
        <v>794.82255650469006</v>
      </c>
      <c r="AB630" t="e">
        <v>#N/A</v>
      </c>
      <c r="AC630" t="e">
        <v>#N/A</v>
      </c>
    </row>
    <row r="631" spans="1:29">
      <c r="A631" t="s">
        <v>802</v>
      </c>
      <c r="B631" t="s">
        <v>8</v>
      </c>
      <c r="C631">
        <v>5444081</v>
      </c>
      <c r="D631" t="s">
        <v>803</v>
      </c>
      <c r="E631" t="str">
        <f t="shared" si="9"/>
        <v>Bogense Markjorder24o</v>
      </c>
      <c r="F631">
        <v>2.25</v>
      </c>
      <c r="G631" t="s">
        <v>3212</v>
      </c>
      <c r="H631" t="s">
        <v>3212</v>
      </c>
      <c r="I631" t="s">
        <v>3212</v>
      </c>
      <c r="M631">
        <v>2769.5813008319178</v>
      </c>
      <c r="N631">
        <v>786.33386152043965</v>
      </c>
      <c r="O631">
        <v>3555.9151623523576</v>
      </c>
      <c r="P631">
        <v>39316.693076021984</v>
      </c>
      <c r="Q631">
        <v>0.72199999999999998</v>
      </c>
      <c r="R631" t="s">
        <v>3228</v>
      </c>
      <c r="T631">
        <v>803.51230251131005</v>
      </c>
      <c r="U631">
        <v>100</v>
      </c>
      <c r="V631">
        <v>1.5406445264816</v>
      </c>
      <c r="W631">
        <v>1.8527895212173</v>
      </c>
      <c r="X631">
        <v>1.7226977302280999</v>
      </c>
      <c r="Y631">
        <v>803.51230251131005</v>
      </c>
      <c r="AB631" t="e">
        <v>#N/A</v>
      </c>
      <c r="AC631" t="e">
        <v>#N/A</v>
      </c>
    </row>
    <row r="632" spans="1:29">
      <c r="A632" t="s">
        <v>804</v>
      </c>
      <c r="B632" t="s">
        <v>8</v>
      </c>
      <c r="C632">
        <v>5444085</v>
      </c>
      <c r="D632" t="s">
        <v>805</v>
      </c>
      <c r="E632" t="str">
        <f t="shared" si="9"/>
        <v>Bogense Markjorder24s</v>
      </c>
      <c r="F632">
        <v>2.25</v>
      </c>
      <c r="G632" t="s">
        <v>3212</v>
      </c>
      <c r="H632" t="s">
        <v>3212</v>
      </c>
      <c r="I632" t="s">
        <v>3212</v>
      </c>
      <c r="M632">
        <v>2769.5813008319178</v>
      </c>
      <c r="N632">
        <v>786.33386152043965</v>
      </c>
      <c r="O632">
        <v>3555.9151623523576</v>
      </c>
      <c r="P632">
        <v>39316.693076021984</v>
      </c>
      <c r="Q632">
        <v>0.79800000000000004</v>
      </c>
      <c r="R632" t="s">
        <v>3228</v>
      </c>
      <c r="T632">
        <v>804.89986500139003</v>
      </c>
      <c r="U632">
        <v>100</v>
      </c>
      <c r="V632">
        <v>1.5915297269821</v>
      </c>
      <c r="W632">
        <v>1.8583617210387999</v>
      </c>
      <c r="X632">
        <v>1.7103956957994999</v>
      </c>
      <c r="Y632">
        <v>804.89986500139003</v>
      </c>
      <c r="AB632" t="e">
        <v>#N/A</v>
      </c>
      <c r="AC632" t="e">
        <v>#N/A</v>
      </c>
    </row>
    <row r="633" spans="1:29">
      <c r="A633" t="s">
        <v>806</v>
      </c>
      <c r="B633" t="s">
        <v>8</v>
      </c>
      <c r="C633">
        <v>5444082</v>
      </c>
      <c r="D633" t="s">
        <v>807</v>
      </c>
      <c r="E633" t="str">
        <f t="shared" si="9"/>
        <v>Bogense Markjorder24p</v>
      </c>
      <c r="F633">
        <v>2.25</v>
      </c>
      <c r="G633" t="s">
        <v>3212</v>
      </c>
      <c r="H633" t="s">
        <v>3212</v>
      </c>
      <c r="I633" t="s">
        <v>3212</v>
      </c>
      <c r="M633">
        <v>2769.5813008319178</v>
      </c>
      <c r="N633">
        <v>786.33386152043965</v>
      </c>
      <c r="O633">
        <v>3555.9151623523576</v>
      </c>
      <c r="P633">
        <v>39316.693076021984</v>
      </c>
      <c r="Q633">
        <v>0.74399999999999999</v>
      </c>
      <c r="R633" t="s">
        <v>3228</v>
      </c>
      <c r="T633">
        <v>803.11097499915002</v>
      </c>
      <c r="U633">
        <v>100</v>
      </c>
      <c r="V633">
        <v>1.6568183898926001</v>
      </c>
      <c r="W633">
        <v>1.8067405223846</v>
      </c>
      <c r="X633">
        <v>1.7306658597463001</v>
      </c>
      <c r="Y633">
        <v>803.11097499915002</v>
      </c>
      <c r="AB633" t="e">
        <v>#N/A</v>
      </c>
      <c r="AC633" t="e">
        <v>#N/A</v>
      </c>
    </row>
    <row r="634" spans="1:29">
      <c r="A634" t="s">
        <v>808</v>
      </c>
      <c r="B634" t="s">
        <v>8</v>
      </c>
      <c r="C634">
        <v>5444084</v>
      </c>
      <c r="D634" t="s">
        <v>809</v>
      </c>
      <c r="E634" t="str">
        <f t="shared" si="9"/>
        <v>Bogense Markjorder24r</v>
      </c>
      <c r="F634">
        <v>2.25</v>
      </c>
      <c r="G634" t="s">
        <v>3212</v>
      </c>
      <c r="H634" t="s">
        <v>3212</v>
      </c>
      <c r="I634" t="s">
        <v>3212</v>
      </c>
      <c r="M634">
        <v>2769.5813008319178</v>
      </c>
      <c r="N634">
        <v>786.33386152043965</v>
      </c>
      <c r="O634">
        <v>3555.9151623523576</v>
      </c>
      <c r="P634">
        <v>39316.693076021984</v>
      </c>
      <c r="Q634">
        <v>0.748</v>
      </c>
      <c r="R634" t="s">
        <v>3228</v>
      </c>
      <c r="T634">
        <v>803.88671999198004</v>
      </c>
      <c r="U634">
        <v>100</v>
      </c>
      <c r="V634">
        <v>1.6657549142838</v>
      </c>
      <c r="W634">
        <v>1.8351268768311</v>
      </c>
      <c r="X634">
        <v>1.7192897395841</v>
      </c>
      <c r="Y634">
        <v>803.88671999198004</v>
      </c>
      <c r="AB634" t="e">
        <v>#N/A</v>
      </c>
      <c r="AC634" t="e">
        <v>#N/A</v>
      </c>
    </row>
    <row r="635" spans="1:29">
      <c r="A635" t="s">
        <v>810</v>
      </c>
      <c r="B635" t="s">
        <v>8</v>
      </c>
      <c r="C635">
        <v>5444083</v>
      </c>
      <c r="D635" t="s">
        <v>811</v>
      </c>
      <c r="E635" t="str">
        <f t="shared" si="9"/>
        <v>Bogense Markjorder24q</v>
      </c>
      <c r="F635">
        <v>2.25</v>
      </c>
      <c r="G635" t="s">
        <v>3212</v>
      </c>
      <c r="H635" t="s">
        <v>3212</v>
      </c>
      <c r="I635" t="s">
        <v>3212</v>
      </c>
      <c r="M635">
        <v>2769.5813008319178</v>
      </c>
      <c r="N635">
        <v>786.33386152043965</v>
      </c>
      <c r="O635">
        <v>3555.9151623523576</v>
      </c>
      <c r="P635">
        <v>39316.693076021984</v>
      </c>
      <c r="Q635">
        <v>0.73199999999999998</v>
      </c>
      <c r="R635" t="s">
        <v>3228</v>
      </c>
      <c r="T635">
        <v>802.99290100746998</v>
      </c>
      <c r="U635">
        <v>100</v>
      </c>
      <c r="V635">
        <v>1.7200044393539</v>
      </c>
      <c r="W635">
        <v>1.9063031673430999</v>
      </c>
      <c r="X635">
        <v>1.7783379936829999</v>
      </c>
      <c r="Y635">
        <v>802.99290100746998</v>
      </c>
      <c r="AB635" t="e">
        <v>#N/A</v>
      </c>
      <c r="AC635" t="e">
        <v>#N/A</v>
      </c>
    </row>
    <row r="636" spans="1:29">
      <c r="A636" t="s">
        <v>2344</v>
      </c>
      <c r="B636" t="s">
        <v>8</v>
      </c>
      <c r="C636">
        <v>5444114</v>
      </c>
      <c r="D636" t="s">
        <v>2345</v>
      </c>
      <c r="E636" t="str">
        <f t="shared" si="9"/>
        <v>Bogense Markjorder24av</v>
      </c>
      <c r="F636">
        <v>2.25</v>
      </c>
      <c r="G636" t="s">
        <v>3212</v>
      </c>
      <c r="H636" t="s">
        <v>3212</v>
      </c>
      <c r="I636" t="s">
        <v>3212</v>
      </c>
      <c r="M636">
        <v>2769.5813008319178</v>
      </c>
      <c r="N636">
        <v>786.33386152043965</v>
      </c>
      <c r="O636">
        <v>3555.9151623523576</v>
      </c>
      <c r="P636">
        <v>39316.693076021984</v>
      </c>
      <c r="Q636">
        <v>0.64600000000000002</v>
      </c>
      <c r="R636" t="s">
        <v>3228</v>
      </c>
      <c r="T636">
        <v>920.20283348146995</v>
      </c>
      <c r="U636">
        <v>100</v>
      </c>
      <c r="V636">
        <v>1.6315860748291</v>
      </c>
      <c r="W636">
        <v>2.0248951911925999</v>
      </c>
      <c r="X636">
        <v>1.7744963146606001</v>
      </c>
      <c r="Y636">
        <v>920.20283348146995</v>
      </c>
      <c r="AB636" t="e">
        <v>#N/A</v>
      </c>
      <c r="AC636" t="e">
        <v>#N/A</v>
      </c>
    </row>
    <row r="637" spans="1:29">
      <c r="A637" t="s">
        <v>2338</v>
      </c>
      <c r="B637" t="s">
        <v>8</v>
      </c>
      <c r="C637">
        <v>5444111</v>
      </c>
      <c r="D637" t="s">
        <v>2339</v>
      </c>
      <c r="E637" t="str">
        <f t="shared" si="9"/>
        <v>Bogense Markjorder24as</v>
      </c>
      <c r="F637">
        <v>2.25</v>
      </c>
      <c r="G637" t="s">
        <v>3212</v>
      </c>
      <c r="H637" t="s">
        <v>3212</v>
      </c>
      <c r="I637" t="s">
        <v>3212</v>
      </c>
      <c r="M637">
        <v>2769.5813008319178</v>
      </c>
      <c r="N637">
        <v>786.33386152043965</v>
      </c>
      <c r="O637">
        <v>3555.9151623523576</v>
      </c>
      <c r="P637">
        <v>39316.693076021984</v>
      </c>
      <c r="Q637">
        <v>0.64100000000000001</v>
      </c>
      <c r="R637" t="s">
        <v>3228</v>
      </c>
      <c r="T637">
        <v>1022.0358945095001</v>
      </c>
      <c r="U637">
        <v>100</v>
      </c>
      <c r="V637">
        <v>1.7866598367691</v>
      </c>
      <c r="W637">
        <v>2.0692620277404998</v>
      </c>
      <c r="X637">
        <v>1.9015710154490999</v>
      </c>
      <c r="Y637">
        <v>1022.0358945095001</v>
      </c>
      <c r="AB637" t="e">
        <v>#N/A</v>
      </c>
      <c r="AC637" t="e">
        <v>#N/A</v>
      </c>
    </row>
    <row r="638" spans="1:29">
      <c r="A638" t="s">
        <v>2342</v>
      </c>
      <c r="B638" t="s">
        <v>8</v>
      </c>
      <c r="C638">
        <v>5444113</v>
      </c>
      <c r="D638" t="s">
        <v>2343</v>
      </c>
      <c r="E638" t="str">
        <f t="shared" si="9"/>
        <v>Bogense Markjorder24au</v>
      </c>
      <c r="F638">
        <v>2.25</v>
      </c>
      <c r="G638" t="s">
        <v>3212</v>
      </c>
      <c r="H638" t="s">
        <v>3212</v>
      </c>
      <c r="I638" t="s">
        <v>3212</v>
      </c>
      <c r="M638">
        <v>2769.5813008319178</v>
      </c>
      <c r="N638">
        <v>786.33386152043965</v>
      </c>
      <c r="O638">
        <v>3555.9151623523576</v>
      </c>
      <c r="P638">
        <v>39316.693076021984</v>
      </c>
      <c r="Q638">
        <v>0.41099999999999998</v>
      </c>
      <c r="R638" t="s">
        <v>3228</v>
      </c>
      <c r="T638">
        <v>1039.3706624823001</v>
      </c>
      <c r="U638">
        <v>100</v>
      </c>
      <c r="V638">
        <v>1.6525079011917001</v>
      </c>
      <c r="W638">
        <v>2.3203237056732</v>
      </c>
      <c r="X638">
        <v>1.9456121732253999</v>
      </c>
      <c r="Y638">
        <v>1039.3706624823001</v>
      </c>
      <c r="AB638" t="e">
        <v>#N/A</v>
      </c>
      <c r="AC638" t="e">
        <v>#N/A</v>
      </c>
    </row>
    <row r="639" spans="1:29">
      <c r="A639" t="s">
        <v>2340</v>
      </c>
      <c r="B639" t="s">
        <v>8</v>
      </c>
      <c r="C639">
        <v>5444112</v>
      </c>
      <c r="D639" t="s">
        <v>2341</v>
      </c>
      <c r="E639" t="str">
        <f t="shared" si="9"/>
        <v>Bogense Markjorder24at</v>
      </c>
      <c r="F639">
        <v>2.25</v>
      </c>
      <c r="G639" t="s">
        <v>3212</v>
      </c>
      <c r="H639" t="s">
        <v>3212</v>
      </c>
      <c r="I639" t="s">
        <v>3212</v>
      </c>
      <c r="M639">
        <v>2769.5813008319178</v>
      </c>
      <c r="N639">
        <v>786.33386152043965</v>
      </c>
      <c r="O639">
        <v>3555.9151623523576</v>
      </c>
      <c r="P639">
        <v>39316.693076021984</v>
      </c>
      <c r="Q639">
        <v>0.29799999999999999</v>
      </c>
      <c r="R639" t="s">
        <v>3228</v>
      </c>
      <c r="T639">
        <v>1039.3959480052999</v>
      </c>
      <c r="U639">
        <v>100</v>
      </c>
      <c r="V639">
        <v>1.9504597187042001</v>
      </c>
      <c r="W639">
        <v>2.4011723995208998</v>
      </c>
      <c r="X639">
        <v>2.1735202714698998</v>
      </c>
      <c r="Y639">
        <v>1039.3959480052999</v>
      </c>
      <c r="AB639" t="e">
        <v>#N/A</v>
      </c>
      <c r="AC639" t="e">
        <v>#N/A</v>
      </c>
    </row>
    <row r="640" spans="1:29">
      <c r="A640" t="s">
        <v>786</v>
      </c>
      <c r="B640" t="s">
        <v>8</v>
      </c>
      <c r="C640">
        <v>5444077</v>
      </c>
      <c r="D640" t="s">
        <v>787</v>
      </c>
      <c r="E640" t="str">
        <f t="shared" si="9"/>
        <v>Bogense Markjorder24k</v>
      </c>
      <c r="F640">
        <v>2.5499999999999998</v>
      </c>
      <c r="G640" t="s">
        <v>3212</v>
      </c>
      <c r="H640" t="s">
        <v>3212</v>
      </c>
      <c r="I640" t="s">
        <v>3212</v>
      </c>
      <c r="J640" t="s">
        <v>3212</v>
      </c>
      <c r="M640">
        <v>3138.8588076095066</v>
      </c>
      <c r="N640">
        <v>891.17837638983156</v>
      </c>
      <c r="O640">
        <v>4030.0371839993381</v>
      </c>
      <c r="P640">
        <v>44558.918819491577</v>
      </c>
      <c r="Q640">
        <v>1.3280000000000001</v>
      </c>
      <c r="R640">
        <v>1.161</v>
      </c>
      <c r="T640">
        <v>796.02022149214997</v>
      </c>
      <c r="U640">
        <v>100</v>
      </c>
      <c r="V640">
        <v>1.0454598665237</v>
      </c>
      <c r="W640">
        <v>1.3981869220734</v>
      </c>
      <c r="X640">
        <v>1.1665521474905001</v>
      </c>
      <c r="Y640">
        <v>796.02022149214997</v>
      </c>
      <c r="AB640" t="e">
        <v>#N/A</v>
      </c>
      <c r="AC640" t="e">
        <v>#N/A</v>
      </c>
    </row>
    <row r="641" spans="1:29">
      <c r="A641" t="s">
        <v>788</v>
      </c>
      <c r="B641" t="s">
        <v>8</v>
      </c>
      <c r="C641">
        <v>5444089</v>
      </c>
      <c r="D641" t="s">
        <v>789</v>
      </c>
      <c r="E641" t="str">
        <f t="shared" si="9"/>
        <v>Bogense Markjorder24x</v>
      </c>
      <c r="F641">
        <v>2.25</v>
      </c>
      <c r="G641" t="s">
        <v>3212</v>
      </c>
      <c r="H641" t="s">
        <v>3212</v>
      </c>
      <c r="I641" t="s">
        <v>3212</v>
      </c>
      <c r="M641">
        <v>2769.5813008319178</v>
      </c>
      <c r="N641">
        <v>786.33386152043965</v>
      </c>
      <c r="O641">
        <v>3555.9151623523576</v>
      </c>
      <c r="P641">
        <v>39316.693076021984</v>
      </c>
      <c r="Q641">
        <v>1.1659999999999999</v>
      </c>
      <c r="R641" t="s">
        <v>3228</v>
      </c>
      <c r="T641">
        <v>804.87726600548001</v>
      </c>
      <c r="U641">
        <v>100</v>
      </c>
      <c r="V641">
        <v>1.1833966970444001</v>
      </c>
      <c r="W641">
        <v>1.7066522836685001</v>
      </c>
      <c r="X641">
        <v>1.3959037561784999</v>
      </c>
      <c r="Y641">
        <v>804.87726600548001</v>
      </c>
      <c r="AB641" t="e">
        <v>#N/A</v>
      </c>
      <c r="AC641" t="e">
        <v>#N/A</v>
      </c>
    </row>
    <row r="642" spans="1:29">
      <c r="A642" t="s">
        <v>790</v>
      </c>
      <c r="B642" t="s">
        <v>8</v>
      </c>
      <c r="C642">
        <v>5444078</v>
      </c>
      <c r="D642" t="s">
        <v>791</v>
      </c>
      <c r="E642" t="str">
        <f t="shared" ref="E642:E705" si="10">CONCATENATE(B642,A642)</f>
        <v>Bogense Markjorder24l</v>
      </c>
      <c r="F642">
        <v>2.5499999999999998</v>
      </c>
      <c r="G642" t="s">
        <v>3212</v>
      </c>
      <c r="H642" t="s">
        <v>3212</v>
      </c>
      <c r="I642" t="s">
        <v>3212</v>
      </c>
      <c r="J642" t="s">
        <v>3212</v>
      </c>
      <c r="M642">
        <v>3138.8588076095066</v>
      </c>
      <c r="N642">
        <v>891.17837638983156</v>
      </c>
      <c r="O642">
        <v>4030.0371839993381</v>
      </c>
      <c r="P642">
        <v>44558.918819491577</v>
      </c>
      <c r="Q642">
        <v>1.413</v>
      </c>
      <c r="R642">
        <v>1.1719999999999999</v>
      </c>
      <c r="T642">
        <v>804.49971899737</v>
      </c>
      <c r="U642">
        <v>100</v>
      </c>
      <c r="V642">
        <v>1.1209466457367001</v>
      </c>
      <c r="W642">
        <v>1.7377721071243</v>
      </c>
      <c r="X642">
        <v>1.3760428778669</v>
      </c>
      <c r="Y642">
        <v>804.49971899737</v>
      </c>
      <c r="AB642" t="e">
        <v>#N/A</v>
      </c>
      <c r="AC642" t="e">
        <v>#N/A</v>
      </c>
    </row>
    <row r="643" spans="1:29">
      <c r="A643" t="s">
        <v>792</v>
      </c>
      <c r="B643" t="s">
        <v>8</v>
      </c>
      <c r="C643">
        <v>5444088</v>
      </c>
      <c r="D643" t="s">
        <v>793</v>
      </c>
      <c r="E643" t="str">
        <f t="shared" si="10"/>
        <v>Bogense Markjorder24v</v>
      </c>
      <c r="F643">
        <v>2.5499999999999998</v>
      </c>
      <c r="G643" t="s">
        <v>3212</v>
      </c>
      <c r="H643" t="s">
        <v>3212</v>
      </c>
      <c r="I643" t="s">
        <v>3212</v>
      </c>
      <c r="J643" t="s">
        <v>3212</v>
      </c>
      <c r="M643">
        <v>3138.8588076095066</v>
      </c>
      <c r="N643">
        <v>891.17837638983156</v>
      </c>
      <c r="O643">
        <v>4030.0371839993381</v>
      </c>
      <c r="P643">
        <v>44558.918819491577</v>
      </c>
      <c r="Q643">
        <v>1.1259999999999999</v>
      </c>
      <c r="R643">
        <v>0.67200000000000004</v>
      </c>
      <c r="T643">
        <v>804.92126649990996</v>
      </c>
      <c r="U643">
        <v>100</v>
      </c>
      <c r="V643">
        <v>1.2805411815643</v>
      </c>
      <c r="W643">
        <v>1.9141882658005001</v>
      </c>
      <c r="X643">
        <v>1.5514255234536001</v>
      </c>
      <c r="Y643">
        <v>804.92126649990996</v>
      </c>
      <c r="AB643" t="e">
        <v>#N/A</v>
      </c>
      <c r="AC643" t="e">
        <v>#N/A</v>
      </c>
    </row>
    <row r="644" spans="1:29">
      <c r="A644" t="s">
        <v>794</v>
      </c>
      <c r="B644" t="s">
        <v>8</v>
      </c>
      <c r="C644">
        <v>5444079</v>
      </c>
      <c r="D644" t="s">
        <v>795</v>
      </c>
      <c r="E644" t="str">
        <f t="shared" si="10"/>
        <v>Bogense Markjorder24m</v>
      </c>
      <c r="F644">
        <v>2.25</v>
      </c>
      <c r="G644" t="s">
        <v>3212</v>
      </c>
      <c r="H644" t="s">
        <v>3212</v>
      </c>
      <c r="I644" t="s">
        <v>3212</v>
      </c>
      <c r="M644">
        <v>2769.5813008319178</v>
      </c>
      <c r="N644">
        <v>786.33386152043965</v>
      </c>
      <c r="O644">
        <v>3555.9151623523576</v>
      </c>
      <c r="P644">
        <v>39316.693076021984</v>
      </c>
      <c r="Q644">
        <v>1.1160000000000001</v>
      </c>
      <c r="R644" t="s">
        <v>3228</v>
      </c>
      <c r="T644">
        <v>804.17496549721</v>
      </c>
      <c r="U644">
        <v>100</v>
      </c>
      <c r="V644">
        <v>1.2970472574234</v>
      </c>
      <c r="W644">
        <v>1.7926524877548</v>
      </c>
      <c r="X644">
        <v>1.5755068340014999</v>
      </c>
      <c r="Y644">
        <v>804.17496549721</v>
      </c>
      <c r="AB644" t="e">
        <v>#N/A</v>
      </c>
      <c r="AC644" t="e">
        <v>#N/A</v>
      </c>
    </row>
    <row r="645" spans="1:29">
      <c r="A645" t="s">
        <v>796</v>
      </c>
      <c r="B645" t="s">
        <v>8</v>
      </c>
      <c r="C645">
        <v>5444087</v>
      </c>
      <c r="D645" t="s">
        <v>797</v>
      </c>
      <c r="E645" t="str">
        <f t="shared" si="10"/>
        <v>Bogense Markjorder24u</v>
      </c>
      <c r="F645">
        <v>2.25</v>
      </c>
      <c r="G645" t="s">
        <v>3212</v>
      </c>
      <c r="H645" t="s">
        <v>3212</v>
      </c>
      <c r="I645" t="s">
        <v>3212</v>
      </c>
      <c r="M645">
        <v>2769.5813008319178</v>
      </c>
      <c r="N645">
        <v>786.33386152043965</v>
      </c>
      <c r="O645">
        <v>3555.9151623523576</v>
      </c>
      <c r="P645">
        <v>39316.693076021984</v>
      </c>
      <c r="Q645">
        <v>1.073</v>
      </c>
      <c r="R645" t="s">
        <v>3228</v>
      </c>
      <c r="T645">
        <v>804.89986499683005</v>
      </c>
      <c r="U645">
        <v>100</v>
      </c>
      <c r="V645">
        <v>1.3887248039246001</v>
      </c>
      <c r="W645">
        <v>1.9905160665512001</v>
      </c>
      <c r="X645">
        <v>1.6601163401442001</v>
      </c>
      <c r="Y645">
        <v>804.89986499683005</v>
      </c>
      <c r="AB645" t="e">
        <v>#N/A</v>
      </c>
      <c r="AC645" t="e">
        <v>#N/A</v>
      </c>
    </row>
    <row r="646" spans="1:29">
      <c r="A646" t="s">
        <v>798</v>
      </c>
      <c r="B646" t="s">
        <v>8</v>
      </c>
      <c r="C646">
        <v>5444080</v>
      </c>
      <c r="D646" t="s">
        <v>799</v>
      </c>
      <c r="E646" t="str">
        <f t="shared" si="10"/>
        <v>Bogense Markjorder24n</v>
      </c>
      <c r="F646">
        <v>2.25</v>
      </c>
      <c r="G646" t="s">
        <v>3212</v>
      </c>
      <c r="H646" t="s">
        <v>3212</v>
      </c>
      <c r="I646" t="s">
        <v>3212</v>
      </c>
      <c r="M646">
        <v>2769.5813008319178</v>
      </c>
      <c r="N646">
        <v>786.33386152043965</v>
      </c>
      <c r="O646">
        <v>3555.9151623523576</v>
      </c>
      <c r="P646">
        <v>39316.693076021984</v>
      </c>
      <c r="Q646">
        <v>1.0489999999999999</v>
      </c>
      <c r="R646" t="s">
        <v>3228</v>
      </c>
      <c r="T646">
        <v>803.83098999543995</v>
      </c>
      <c r="U646">
        <v>100</v>
      </c>
      <c r="V646">
        <v>1.4178471565246999</v>
      </c>
      <c r="W646">
        <v>1.8356525897980001</v>
      </c>
      <c r="X646">
        <v>1.6111673684590999</v>
      </c>
      <c r="Y646">
        <v>803.83098999543995</v>
      </c>
      <c r="AB646" t="e">
        <v>#N/A</v>
      </c>
      <c r="AC646" t="e">
        <v>#N/A</v>
      </c>
    </row>
    <row r="647" spans="1:29">
      <c r="A647" t="s">
        <v>800</v>
      </c>
      <c r="B647" t="s">
        <v>8</v>
      </c>
      <c r="C647">
        <v>5444086</v>
      </c>
      <c r="D647" t="s">
        <v>801</v>
      </c>
      <c r="E647" t="str">
        <f t="shared" si="10"/>
        <v>Bogense Markjorder24t</v>
      </c>
      <c r="F647">
        <v>2.25</v>
      </c>
      <c r="G647" t="s">
        <v>3212</v>
      </c>
      <c r="H647" t="s">
        <v>3212</v>
      </c>
      <c r="I647" t="s">
        <v>3212</v>
      </c>
      <c r="M647">
        <v>2769.5813008319178</v>
      </c>
      <c r="N647">
        <v>786.33386152043965</v>
      </c>
      <c r="O647">
        <v>3555.9151623523576</v>
      </c>
      <c r="P647">
        <v>39316.693076021984</v>
      </c>
      <c r="Q647">
        <v>0.96899999999999997</v>
      </c>
      <c r="R647" t="s">
        <v>3228</v>
      </c>
      <c r="T647">
        <v>804.89986499889005</v>
      </c>
      <c r="U647">
        <v>100</v>
      </c>
      <c r="V647">
        <v>1.5027960538864</v>
      </c>
      <c r="W647">
        <v>1.9620245695114</v>
      </c>
      <c r="X647">
        <v>1.6904908556795</v>
      </c>
      <c r="Y647">
        <v>804.89986499889005</v>
      </c>
      <c r="AB647" t="e">
        <v>#N/A</v>
      </c>
      <c r="AC647" t="e">
        <v>#N/A</v>
      </c>
    </row>
    <row r="648" spans="1:29">
      <c r="A648" t="s">
        <v>704</v>
      </c>
      <c r="B648" t="s">
        <v>8</v>
      </c>
      <c r="C648">
        <v>5444575</v>
      </c>
      <c r="D648" t="s">
        <v>705</v>
      </c>
      <c r="E648" t="str">
        <f t="shared" si="10"/>
        <v>Bogense Markjorder81i</v>
      </c>
      <c r="F648">
        <v>2.25</v>
      </c>
      <c r="G648" t="s">
        <v>3212</v>
      </c>
      <c r="H648" t="s">
        <v>3212</v>
      </c>
      <c r="I648" t="s">
        <v>3212</v>
      </c>
      <c r="J648" t="s">
        <v>3213</v>
      </c>
      <c r="K648">
        <v>0</v>
      </c>
      <c r="M648">
        <v>2769.5813008319178</v>
      </c>
      <c r="N648">
        <v>786.33386152043965</v>
      </c>
      <c r="O648">
        <v>3555.9151623523576</v>
      </c>
      <c r="P648">
        <v>39316.693076021984</v>
      </c>
      <c r="Q648">
        <v>1.85</v>
      </c>
      <c r="T648">
        <v>13898.635435480001</v>
      </c>
      <c r="U648">
        <v>92.040099999999995</v>
      </c>
      <c r="V648">
        <v>1.8713984638452998E-2</v>
      </c>
      <c r="W648">
        <v>1.5894269943237</v>
      </c>
      <c r="X648">
        <v>0.80081714228911005</v>
      </c>
      <c r="Y648">
        <v>12792.313602197</v>
      </c>
      <c r="AB648">
        <v>1.845</v>
      </c>
      <c r="AC648">
        <v>0</v>
      </c>
    </row>
    <row r="649" spans="1:29">
      <c r="A649" t="s">
        <v>578</v>
      </c>
      <c r="B649" t="s">
        <v>24</v>
      </c>
      <c r="C649">
        <v>8563190</v>
      </c>
      <c r="D649" t="s">
        <v>2873</v>
      </c>
      <c r="E649" t="str">
        <f t="shared" si="10"/>
        <v>Bogense Bygrunde2d</v>
      </c>
      <c r="F649">
        <v>2.25</v>
      </c>
      <c r="G649" t="s">
        <v>3212</v>
      </c>
      <c r="H649" t="s">
        <v>3212</v>
      </c>
      <c r="I649" t="s">
        <v>3212</v>
      </c>
      <c r="M649">
        <v>2769.5813008319178</v>
      </c>
      <c r="N649">
        <v>786.33386152043965</v>
      </c>
      <c r="O649">
        <v>3555.9151623523576</v>
      </c>
      <c r="P649">
        <v>39316.693076021984</v>
      </c>
      <c r="Q649">
        <v>1.8560000000000001</v>
      </c>
      <c r="R649" t="s">
        <v>3228</v>
      </c>
      <c r="T649">
        <v>1512.6107835108</v>
      </c>
      <c r="U649">
        <v>100</v>
      </c>
      <c r="V649">
        <v>0.49318706989288003</v>
      </c>
      <c r="W649">
        <v>0.83729308843613004</v>
      </c>
      <c r="X649">
        <v>0.67397580257681999</v>
      </c>
      <c r="Y649">
        <v>1512.6107835108</v>
      </c>
      <c r="AB649" t="e">
        <v>#N/A</v>
      </c>
      <c r="AC649" t="e">
        <v>#N/A</v>
      </c>
    </row>
    <row r="650" spans="1:29">
      <c r="A650" t="s">
        <v>951</v>
      </c>
      <c r="B650" t="s">
        <v>24</v>
      </c>
      <c r="C650">
        <v>5442949</v>
      </c>
      <c r="D650" t="s">
        <v>2654</v>
      </c>
      <c r="E650" t="str">
        <f t="shared" si="10"/>
        <v>Bogense Bygrunde2a</v>
      </c>
      <c r="F650">
        <v>2.25</v>
      </c>
      <c r="G650" t="s">
        <v>3212</v>
      </c>
      <c r="H650" t="s">
        <v>3212</v>
      </c>
      <c r="I650" t="s">
        <v>3212</v>
      </c>
      <c r="M650">
        <v>2769.5813008319178</v>
      </c>
      <c r="N650">
        <v>786.33386152043965</v>
      </c>
      <c r="O650">
        <v>3555.9151623523576</v>
      </c>
      <c r="P650">
        <v>39316.693076021984</v>
      </c>
      <c r="Q650">
        <v>1.9770000000000001</v>
      </c>
      <c r="R650" t="s">
        <v>3228</v>
      </c>
      <c r="T650">
        <v>2762.8929640000001</v>
      </c>
      <c r="U650">
        <v>100</v>
      </c>
      <c r="V650">
        <v>0.32076609134674</v>
      </c>
      <c r="W650">
        <v>0.77936387062072998</v>
      </c>
      <c r="X650">
        <v>0.48522152592450002</v>
      </c>
      <c r="Y650">
        <v>2762.8929640000001</v>
      </c>
      <c r="AB650" t="e">
        <v>#N/A</v>
      </c>
      <c r="AC650" t="e">
        <v>#N/A</v>
      </c>
    </row>
    <row r="651" spans="1:29">
      <c r="A651" t="s">
        <v>816</v>
      </c>
      <c r="B651" t="s">
        <v>8</v>
      </c>
      <c r="C651">
        <v>5443850</v>
      </c>
      <c r="D651" t="s">
        <v>817</v>
      </c>
      <c r="E651" t="str">
        <f t="shared" si="10"/>
        <v>Bogense Markjorder12cm</v>
      </c>
      <c r="F651">
        <v>1.25</v>
      </c>
      <c r="G651" t="s">
        <v>3212</v>
      </c>
      <c r="H651" t="s">
        <v>3212</v>
      </c>
      <c r="M651">
        <v>1538.6562782399542</v>
      </c>
      <c r="N651">
        <v>436.85214528913315</v>
      </c>
      <c r="O651">
        <v>1975.5084235290874</v>
      </c>
      <c r="P651">
        <v>21842.607264456656</v>
      </c>
      <c r="Q651">
        <v>2.4700000000000002</v>
      </c>
      <c r="R651" t="s">
        <v>3228</v>
      </c>
      <c r="T651">
        <v>1294.4752309773</v>
      </c>
      <c r="U651">
        <v>79.226100000000002</v>
      </c>
      <c r="V651">
        <v>1.0513474262552E-4</v>
      </c>
      <c r="W651">
        <v>0.12763357162475999</v>
      </c>
      <c r="X651">
        <v>6.1666000221225002E-2</v>
      </c>
      <c r="Y651">
        <v>1025.5622409693067</v>
      </c>
      <c r="AB651" t="e">
        <v>#N/A</v>
      </c>
      <c r="AC651" t="e">
        <v>#N/A</v>
      </c>
    </row>
    <row r="652" spans="1:29">
      <c r="A652" t="s">
        <v>1138</v>
      </c>
      <c r="B652" t="s">
        <v>8</v>
      </c>
      <c r="C652">
        <v>5443849</v>
      </c>
      <c r="D652" t="s">
        <v>1139</v>
      </c>
      <c r="E652" t="str">
        <f t="shared" si="10"/>
        <v>Bogense Markjorder12cl</v>
      </c>
      <c r="F652">
        <v>1</v>
      </c>
      <c r="G652" t="s">
        <v>3212</v>
      </c>
      <c r="M652">
        <v>1230.9250225919634</v>
      </c>
      <c r="N652">
        <v>349.48171623130651</v>
      </c>
      <c r="O652">
        <v>1580.40673882327</v>
      </c>
      <c r="P652">
        <v>17474.085811565325</v>
      </c>
      <c r="Q652">
        <v>2.33</v>
      </c>
      <c r="R652" t="s">
        <v>3228</v>
      </c>
      <c r="T652">
        <v>1007.574428484</v>
      </c>
      <c r="U652">
        <v>25.718900000000001</v>
      </c>
      <c r="V652">
        <v>1.0513474262552E-4</v>
      </c>
      <c r="W652">
        <v>5.8665186166763E-2</v>
      </c>
      <c r="X652">
        <v>2.2719887318182998E-2</v>
      </c>
      <c r="Y652">
        <v>259.1370596873715</v>
      </c>
      <c r="AB652" t="e">
        <v>#N/A</v>
      </c>
      <c r="AC652" t="e">
        <v>#N/A</v>
      </c>
    </row>
    <row r="653" spans="1:29">
      <c r="A653" t="s">
        <v>818</v>
      </c>
      <c r="B653" t="s">
        <v>8</v>
      </c>
      <c r="C653">
        <v>5443846</v>
      </c>
      <c r="D653" t="s">
        <v>819</v>
      </c>
      <c r="E653" t="str">
        <f t="shared" si="10"/>
        <v>Bogense Markjorder12ch</v>
      </c>
      <c r="F653">
        <v>1.25</v>
      </c>
      <c r="G653" t="s">
        <v>3212</v>
      </c>
      <c r="H653" t="s">
        <v>3212</v>
      </c>
      <c r="M653">
        <v>1538.6562782399542</v>
      </c>
      <c r="N653">
        <v>436.85214528913315</v>
      </c>
      <c r="O653">
        <v>1975.5084235290874</v>
      </c>
      <c r="P653">
        <v>21842.607264456656</v>
      </c>
      <c r="Q653">
        <v>2.3050000000000002</v>
      </c>
      <c r="R653" t="s">
        <v>3228</v>
      </c>
      <c r="T653">
        <v>1038.0608005224999</v>
      </c>
      <c r="U653">
        <v>99.836500000000001</v>
      </c>
      <c r="V653">
        <v>3.5745810717344E-2</v>
      </c>
      <c r="W653">
        <v>0.22824752330779999</v>
      </c>
      <c r="X653">
        <v>0.11691052531578</v>
      </c>
      <c r="Y653">
        <v>1036.3635711136458</v>
      </c>
      <c r="AB653" t="e">
        <v>#N/A</v>
      </c>
      <c r="AC653" t="e">
        <v>#N/A</v>
      </c>
    </row>
    <row r="654" spans="1:29">
      <c r="A654" t="s">
        <v>820</v>
      </c>
      <c r="B654" t="s">
        <v>8</v>
      </c>
      <c r="C654">
        <v>5443845</v>
      </c>
      <c r="D654" t="s">
        <v>821</v>
      </c>
      <c r="E654" t="str">
        <f t="shared" si="10"/>
        <v>Bogense Markjorder12cg</v>
      </c>
      <c r="F654">
        <v>2.25</v>
      </c>
      <c r="G654" t="s">
        <v>3212</v>
      </c>
      <c r="H654" t="s">
        <v>3212</v>
      </c>
      <c r="I654" t="s">
        <v>3212</v>
      </c>
      <c r="M654">
        <v>2769.5813008319178</v>
      </c>
      <c r="N654">
        <v>786.33386152043965</v>
      </c>
      <c r="O654">
        <v>3555.9151623523576</v>
      </c>
      <c r="P654">
        <v>39316.693076021984</v>
      </c>
      <c r="Q654">
        <v>2.137</v>
      </c>
      <c r="R654" t="s">
        <v>3228</v>
      </c>
      <c r="T654">
        <v>867.67832551055005</v>
      </c>
      <c r="U654">
        <v>94.127399999999994</v>
      </c>
      <c r="V654">
        <v>1.9870465621352001E-2</v>
      </c>
      <c r="W654">
        <v>0.18072661757469</v>
      </c>
      <c r="X654">
        <v>0.10896730124011</v>
      </c>
      <c r="Y654">
        <v>816.72304816661745</v>
      </c>
      <c r="AB654" t="e">
        <v>#N/A</v>
      </c>
      <c r="AC654" t="e">
        <v>#N/A</v>
      </c>
    </row>
    <row r="655" spans="1:29">
      <c r="A655" t="s">
        <v>822</v>
      </c>
      <c r="B655" t="s">
        <v>8</v>
      </c>
      <c r="C655">
        <v>5443842</v>
      </c>
      <c r="D655" t="s">
        <v>823</v>
      </c>
      <c r="E655" t="str">
        <f t="shared" si="10"/>
        <v>Bogense Markjorder12cd</v>
      </c>
      <c r="F655">
        <v>1.55</v>
      </c>
      <c r="G655" t="s">
        <v>3212</v>
      </c>
      <c r="H655" t="s">
        <v>3212</v>
      </c>
      <c r="J655" t="s">
        <v>3212</v>
      </c>
      <c r="M655">
        <v>1907.9337850175434</v>
      </c>
      <c r="N655">
        <v>541.69666015852511</v>
      </c>
      <c r="O655">
        <v>2449.6304451760684</v>
      </c>
      <c r="P655">
        <v>27084.833007926252</v>
      </c>
      <c r="Q655">
        <v>2.331</v>
      </c>
      <c r="R655">
        <v>1.976</v>
      </c>
      <c r="T655">
        <v>1263.4684759859001</v>
      </c>
      <c r="U655">
        <v>100</v>
      </c>
      <c r="V655">
        <v>0.12847465276718001</v>
      </c>
      <c r="W655">
        <v>0.45249992609023998</v>
      </c>
      <c r="X655">
        <v>0.24733809910999999</v>
      </c>
      <c r="Y655">
        <v>1263.4684759859001</v>
      </c>
      <c r="AB655" t="e">
        <v>#N/A</v>
      </c>
      <c r="AC655" t="e">
        <v>#N/A</v>
      </c>
    </row>
    <row r="656" spans="1:29">
      <c r="A656" t="s">
        <v>824</v>
      </c>
      <c r="B656" t="s">
        <v>8</v>
      </c>
      <c r="C656">
        <v>5443841</v>
      </c>
      <c r="D656" t="s">
        <v>825</v>
      </c>
      <c r="E656" t="str">
        <f t="shared" si="10"/>
        <v>Bogense Markjorder12cc</v>
      </c>
      <c r="F656">
        <v>1.25</v>
      </c>
      <c r="G656" t="s">
        <v>3212</v>
      </c>
      <c r="H656" t="s">
        <v>3212</v>
      </c>
      <c r="M656">
        <v>1538.6562782399542</v>
      </c>
      <c r="N656">
        <v>436.85214528913315</v>
      </c>
      <c r="O656">
        <v>1975.5084235290874</v>
      </c>
      <c r="P656">
        <v>21842.607264456656</v>
      </c>
      <c r="Q656">
        <v>2.2530000000000001</v>
      </c>
      <c r="R656" t="s">
        <v>3228</v>
      </c>
      <c r="T656">
        <v>1087.5344929948001</v>
      </c>
      <c r="U656">
        <v>100</v>
      </c>
      <c r="V656">
        <v>6.4342461526394001E-2</v>
      </c>
      <c r="W656">
        <v>0.28155085444450001</v>
      </c>
      <c r="X656">
        <v>0.18807547462155</v>
      </c>
      <c r="Y656">
        <v>1087.5344929948001</v>
      </c>
      <c r="AB656" t="e">
        <v>#N/A</v>
      </c>
      <c r="AC656" t="e">
        <v>#N/A</v>
      </c>
    </row>
    <row r="657" spans="1:29">
      <c r="A657" t="s">
        <v>2378</v>
      </c>
      <c r="B657" t="s">
        <v>8</v>
      </c>
      <c r="C657">
        <v>5444012</v>
      </c>
      <c r="D657" t="s">
        <v>2379</v>
      </c>
      <c r="E657" t="str">
        <f t="shared" si="10"/>
        <v>Bogense Markjorder19br</v>
      </c>
      <c r="F657">
        <v>2.25</v>
      </c>
      <c r="G657" t="s">
        <v>3212</v>
      </c>
      <c r="H657" t="s">
        <v>3212</v>
      </c>
      <c r="I657" t="s">
        <v>3212</v>
      </c>
      <c r="M657">
        <v>2769.5813008319178</v>
      </c>
      <c r="N657">
        <v>786.33386152043965</v>
      </c>
      <c r="O657">
        <v>3555.9151623523576</v>
      </c>
      <c r="P657">
        <v>39316.693076021984</v>
      </c>
      <c r="Q657">
        <v>0.84099999999999997</v>
      </c>
      <c r="R657" t="s">
        <v>3228</v>
      </c>
      <c r="T657">
        <v>1043.2125244982999</v>
      </c>
      <c r="U657">
        <v>100</v>
      </c>
      <c r="V657">
        <v>1.5075271129608001</v>
      </c>
      <c r="W657">
        <v>1.7743589878082</v>
      </c>
      <c r="X657">
        <v>1.623863630652</v>
      </c>
      <c r="Y657">
        <v>1043.2125244982999</v>
      </c>
      <c r="AB657" t="e">
        <v>#N/A</v>
      </c>
      <c r="AC657" t="e">
        <v>#N/A</v>
      </c>
    </row>
    <row r="658" spans="1:29">
      <c r="A658" t="s">
        <v>2442</v>
      </c>
      <c r="B658" t="s">
        <v>8</v>
      </c>
      <c r="C658">
        <v>5444044</v>
      </c>
      <c r="D658" t="s">
        <v>2443</v>
      </c>
      <c r="E658" t="str">
        <f t="shared" si="10"/>
        <v>Bogense Markjorder19cy</v>
      </c>
      <c r="F658">
        <v>2.25</v>
      </c>
      <c r="G658" t="s">
        <v>3212</v>
      </c>
      <c r="H658" t="s">
        <v>3212</v>
      </c>
      <c r="I658" t="s">
        <v>3212</v>
      </c>
      <c r="M658">
        <v>2769.5813008319178</v>
      </c>
      <c r="N658">
        <v>786.33386152043965</v>
      </c>
      <c r="O658">
        <v>3555.9151623523576</v>
      </c>
      <c r="P658">
        <v>39316.693076021984</v>
      </c>
      <c r="Q658">
        <v>0.875</v>
      </c>
      <c r="R658" t="s">
        <v>3228</v>
      </c>
      <c r="T658">
        <v>828.27615299693002</v>
      </c>
      <c r="U658">
        <v>100</v>
      </c>
      <c r="V658">
        <v>1.0449341535568</v>
      </c>
      <c r="W658">
        <v>1.7535424232482999</v>
      </c>
      <c r="X658">
        <v>1.5284476121587001</v>
      </c>
      <c r="Y658">
        <v>828.27615299693002</v>
      </c>
      <c r="AB658" t="e">
        <v>#N/A</v>
      </c>
      <c r="AC658" t="e">
        <v>#N/A</v>
      </c>
    </row>
    <row r="659" spans="1:29">
      <c r="A659" t="s">
        <v>2376</v>
      </c>
      <c r="B659" t="s">
        <v>8</v>
      </c>
      <c r="C659">
        <v>5444011</v>
      </c>
      <c r="D659" t="s">
        <v>2377</v>
      </c>
      <c r="E659" t="str">
        <f t="shared" si="10"/>
        <v>Bogense Markjorder19bq</v>
      </c>
      <c r="F659">
        <v>2.25</v>
      </c>
      <c r="G659" t="s">
        <v>3212</v>
      </c>
      <c r="H659" t="s">
        <v>3212</v>
      </c>
      <c r="I659" t="s">
        <v>3212</v>
      </c>
      <c r="M659">
        <v>2769.5813008319178</v>
      </c>
      <c r="N659">
        <v>786.33386152043965</v>
      </c>
      <c r="O659">
        <v>3555.9151623523576</v>
      </c>
      <c r="P659">
        <v>39316.693076021984</v>
      </c>
      <c r="Q659">
        <v>0.99399999999999999</v>
      </c>
      <c r="R659" t="s">
        <v>3228</v>
      </c>
      <c r="T659">
        <v>825.57244549356005</v>
      </c>
      <c r="U659">
        <v>100</v>
      </c>
      <c r="V659">
        <v>1.5116273164748999</v>
      </c>
      <c r="W659">
        <v>1.8283983469009</v>
      </c>
      <c r="X659">
        <v>1.6744801974201</v>
      </c>
      <c r="Y659">
        <v>825.57244549356005</v>
      </c>
      <c r="AB659" t="e">
        <v>#N/A</v>
      </c>
      <c r="AC659" t="e">
        <v>#N/A</v>
      </c>
    </row>
    <row r="660" spans="1:29">
      <c r="A660" t="s">
        <v>2444</v>
      </c>
      <c r="B660" t="s">
        <v>8</v>
      </c>
      <c r="C660">
        <v>5444045</v>
      </c>
      <c r="D660" t="s">
        <v>2445</v>
      </c>
      <c r="E660" t="str">
        <f t="shared" si="10"/>
        <v>Bogense Markjorder19cz</v>
      </c>
      <c r="F660">
        <v>2.25</v>
      </c>
      <c r="G660" t="s">
        <v>3212</v>
      </c>
      <c r="H660" t="s">
        <v>3212</v>
      </c>
      <c r="I660" t="s">
        <v>3212</v>
      </c>
      <c r="M660">
        <v>2769.5813008319178</v>
      </c>
      <c r="N660">
        <v>786.33386152043965</v>
      </c>
      <c r="O660">
        <v>3555.9151623523576</v>
      </c>
      <c r="P660">
        <v>39316.693076021984</v>
      </c>
      <c r="Q660">
        <v>0.83</v>
      </c>
      <c r="R660" t="s">
        <v>3228</v>
      </c>
      <c r="T660">
        <v>784.44029499957003</v>
      </c>
      <c r="U660">
        <v>100</v>
      </c>
      <c r="V660">
        <v>0.91488254070282005</v>
      </c>
      <c r="W660">
        <v>1.7870804071426001</v>
      </c>
      <c r="X660">
        <v>1.4289869618113</v>
      </c>
      <c r="Y660">
        <v>784.44029499957003</v>
      </c>
      <c r="AB660" t="e">
        <v>#N/A</v>
      </c>
      <c r="AC660" t="e">
        <v>#N/A</v>
      </c>
    </row>
    <row r="661" spans="1:29">
      <c r="A661" t="s">
        <v>2374</v>
      </c>
      <c r="B661" t="s">
        <v>8</v>
      </c>
      <c r="C661">
        <v>5444010</v>
      </c>
      <c r="D661" t="s">
        <v>2375</v>
      </c>
      <c r="E661" t="str">
        <f t="shared" si="10"/>
        <v>Bogense Markjorder19bp</v>
      </c>
      <c r="F661">
        <v>2.25</v>
      </c>
      <c r="G661" t="s">
        <v>3212</v>
      </c>
      <c r="H661" t="s">
        <v>3212</v>
      </c>
      <c r="I661" t="s">
        <v>3212</v>
      </c>
      <c r="M661">
        <v>2769.5813008319178</v>
      </c>
      <c r="N661">
        <v>786.33386152043965</v>
      </c>
      <c r="O661">
        <v>3555.9151623523576</v>
      </c>
      <c r="P661">
        <v>39316.693076021984</v>
      </c>
      <c r="Q661">
        <v>0.60499999999999998</v>
      </c>
      <c r="R661" t="s">
        <v>3228</v>
      </c>
      <c r="T661">
        <v>855.47752749823997</v>
      </c>
      <c r="U661">
        <v>100</v>
      </c>
      <c r="V661">
        <v>1.6870971918105999</v>
      </c>
      <c r="W661">
        <v>1.8416452407837001</v>
      </c>
      <c r="X661">
        <v>1.7465898672739999</v>
      </c>
      <c r="Y661">
        <v>855.47752749823997</v>
      </c>
      <c r="AB661" t="e">
        <v>#N/A</v>
      </c>
      <c r="AC661" t="e">
        <v>#N/A</v>
      </c>
    </row>
    <row r="662" spans="1:29">
      <c r="A662" t="s">
        <v>2446</v>
      </c>
      <c r="B662" t="s">
        <v>8</v>
      </c>
      <c r="C662">
        <v>5444046</v>
      </c>
      <c r="D662" t="s">
        <v>2447</v>
      </c>
      <c r="E662" t="str">
        <f t="shared" si="10"/>
        <v>Bogense Markjorder19cæ</v>
      </c>
      <c r="F662">
        <v>2.25</v>
      </c>
      <c r="G662" t="s">
        <v>3212</v>
      </c>
      <c r="H662" t="s">
        <v>3212</v>
      </c>
      <c r="I662" t="s">
        <v>3212</v>
      </c>
      <c r="M662">
        <v>2769.5813008319178</v>
      </c>
      <c r="N662">
        <v>786.33386152043965</v>
      </c>
      <c r="O662">
        <v>3555.9151623523576</v>
      </c>
      <c r="P662">
        <v>39316.693076021984</v>
      </c>
      <c r="Q662">
        <v>1.3149999999999999</v>
      </c>
      <c r="R662" t="s">
        <v>3228</v>
      </c>
      <c r="T662">
        <v>760.15272149707005</v>
      </c>
      <c r="U662">
        <v>100</v>
      </c>
      <c r="V662">
        <v>0.68957877159118997</v>
      </c>
      <c r="W662">
        <v>1.7673150300980001</v>
      </c>
      <c r="X662">
        <v>1.184266661973</v>
      </c>
      <c r="Y662">
        <v>760.15272149707005</v>
      </c>
      <c r="AB662" t="e">
        <v>#N/A</v>
      </c>
      <c r="AC662" t="e">
        <v>#N/A</v>
      </c>
    </row>
    <row r="663" spans="1:29">
      <c r="A663" t="s">
        <v>2372</v>
      </c>
      <c r="B663" t="s">
        <v>8</v>
      </c>
      <c r="C663">
        <v>5444009</v>
      </c>
      <c r="D663" t="s">
        <v>2373</v>
      </c>
      <c r="E663" t="str">
        <f t="shared" si="10"/>
        <v>Bogense Markjorder19bo</v>
      </c>
      <c r="F663">
        <v>2.25</v>
      </c>
      <c r="G663" t="s">
        <v>3212</v>
      </c>
      <c r="H663" t="s">
        <v>3212</v>
      </c>
      <c r="I663" t="s">
        <v>3212</v>
      </c>
      <c r="M663">
        <v>2769.5813008319178</v>
      </c>
      <c r="N663">
        <v>786.33386152043965</v>
      </c>
      <c r="O663">
        <v>3555.9151623523576</v>
      </c>
      <c r="P663">
        <v>39316.693076021984</v>
      </c>
      <c r="Q663">
        <v>0.78500000000000003</v>
      </c>
      <c r="R663" t="s">
        <v>3228</v>
      </c>
      <c r="T663">
        <v>823.57433401285004</v>
      </c>
      <c r="U663">
        <v>100</v>
      </c>
      <c r="V663">
        <v>1.1627902984619001</v>
      </c>
      <c r="W663">
        <v>1.7718358039855999</v>
      </c>
      <c r="X663">
        <v>1.6087839745904999</v>
      </c>
      <c r="Y663">
        <v>823.57433401285004</v>
      </c>
      <c r="AB663" t="e">
        <v>#N/A</v>
      </c>
      <c r="AC663" t="e">
        <v>#N/A</v>
      </c>
    </row>
    <row r="664" spans="1:29">
      <c r="A664" t="s">
        <v>2448</v>
      </c>
      <c r="B664" t="s">
        <v>8</v>
      </c>
      <c r="C664">
        <v>5444047</v>
      </c>
      <c r="D664" t="s">
        <v>2449</v>
      </c>
      <c r="E664" t="str">
        <f t="shared" si="10"/>
        <v>Bogense Markjorder19cø</v>
      </c>
      <c r="F664">
        <v>2.25</v>
      </c>
      <c r="G664" t="s">
        <v>3212</v>
      </c>
      <c r="H664" t="s">
        <v>3212</v>
      </c>
      <c r="I664" t="s">
        <v>3212</v>
      </c>
      <c r="M664">
        <v>2769.5813008319178</v>
      </c>
      <c r="N664">
        <v>786.33386152043965</v>
      </c>
      <c r="O664">
        <v>3555.9151623523576</v>
      </c>
      <c r="P664">
        <v>39316.693076021984</v>
      </c>
      <c r="Q664">
        <v>2.0379999999999998</v>
      </c>
      <c r="R664" t="s">
        <v>3228</v>
      </c>
      <c r="T664">
        <v>741.57379400009995</v>
      </c>
      <c r="U664">
        <v>100</v>
      </c>
      <c r="V664">
        <v>0.36345079541205999</v>
      </c>
      <c r="W664">
        <v>1.5692411661148</v>
      </c>
      <c r="X664">
        <v>0.76572048341905996</v>
      </c>
      <c r="Y664">
        <v>741.57379400009995</v>
      </c>
      <c r="AB664" t="e">
        <v>#N/A</v>
      </c>
      <c r="AC664" t="e">
        <v>#N/A</v>
      </c>
    </row>
    <row r="665" spans="1:29">
      <c r="A665" t="s">
        <v>2370</v>
      </c>
      <c r="B665" t="s">
        <v>8</v>
      </c>
      <c r="C665">
        <v>5444008</v>
      </c>
      <c r="D665" t="s">
        <v>2371</v>
      </c>
      <c r="E665" t="str">
        <f t="shared" si="10"/>
        <v>Bogense Markjorder19bn</v>
      </c>
      <c r="F665">
        <v>2.25</v>
      </c>
      <c r="G665" t="s">
        <v>3212</v>
      </c>
      <c r="H665" t="s">
        <v>3212</v>
      </c>
      <c r="I665" t="s">
        <v>3212</v>
      </c>
      <c r="M665">
        <v>2769.5813008319178</v>
      </c>
      <c r="N665">
        <v>786.33386152043965</v>
      </c>
      <c r="O665">
        <v>3555.9151623523576</v>
      </c>
      <c r="P665">
        <v>39316.693076021984</v>
      </c>
      <c r="Q665">
        <v>1.75</v>
      </c>
      <c r="R665" t="s">
        <v>3228</v>
      </c>
      <c r="T665">
        <v>840.83683149136004</v>
      </c>
      <c r="U665">
        <v>100</v>
      </c>
      <c r="V665">
        <v>0.2653600871563</v>
      </c>
      <c r="W665">
        <v>1.4609524011612001</v>
      </c>
      <c r="X665">
        <v>0.82352474429568001</v>
      </c>
      <c r="Y665">
        <v>840.83683149136004</v>
      </c>
      <c r="AB665" t="e">
        <v>#N/A</v>
      </c>
      <c r="AC665" t="e">
        <v>#N/A</v>
      </c>
    </row>
    <row r="666" spans="1:29">
      <c r="A666" t="s">
        <v>2197</v>
      </c>
      <c r="B666" t="s">
        <v>8</v>
      </c>
      <c r="C666">
        <v>5443959</v>
      </c>
      <c r="D666" t="s">
        <v>2198</v>
      </c>
      <c r="E666" t="str">
        <f t="shared" si="10"/>
        <v>Bogense Markjorder19q</v>
      </c>
      <c r="F666">
        <v>2.25</v>
      </c>
      <c r="G666" t="s">
        <v>3212</v>
      </c>
      <c r="H666" t="s">
        <v>3212</v>
      </c>
      <c r="I666" t="s">
        <v>3212</v>
      </c>
      <c r="M666">
        <v>2769.5813008319178</v>
      </c>
      <c r="N666">
        <v>786.33386152043965</v>
      </c>
      <c r="O666">
        <v>3555.9151623523576</v>
      </c>
      <c r="P666">
        <v>39316.693076021984</v>
      </c>
      <c r="Q666">
        <v>1.0880000000000001</v>
      </c>
      <c r="R666" t="s">
        <v>3228</v>
      </c>
      <c r="T666">
        <v>764.98091450745005</v>
      </c>
      <c r="U666">
        <v>100</v>
      </c>
      <c r="V666">
        <v>0.90931040048598999</v>
      </c>
      <c r="W666">
        <v>1.7317794561386</v>
      </c>
      <c r="X666">
        <v>1.3242567341564999</v>
      </c>
      <c r="Y666">
        <v>764.98091450745005</v>
      </c>
      <c r="AB666" t="e">
        <v>#N/A</v>
      </c>
      <c r="AC666" t="e">
        <v>#N/A</v>
      </c>
    </row>
    <row r="667" spans="1:29">
      <c r="A667" t="s">
        <v>2408</v>
      </c>
      <c r="B667" t="s">
        <v>8</v>
      </c>
      <c r="C667">
        <v>5444027</v>
      </c>
      <c r="D667" t="s">
        <v>2409</v>
      </c>
      <c r="E667" t="str">
        <f t="shared" si="10"/>
        <v>Bogense Markjorder19cf</v>
      </c>
      <c r="F667">
        <v>2.25</v>
      </c>
      <c r="G667" t="s">
        <v>3212</v>
      </c>
      <c r="H667" t="s">
        <v>3212</v>
      </c>
      <c r="I667" t="s">
        <v>3212</v>
      </c>
      <c r="M667">
        <v>2769.5813008319178</v>
      </c>
      <c r="N667">
        <v>786.33386152043965</v>
      </c>
      <c r="O667">
        <v>3555.9151623523576</v>
      </c>
      <c r="P667">
        <v>39316.693076021984</v>
      </c>
      <c r="Q667">
        <v>0.69699999999999995</v>
      </c>
      <c r="R667" t="s">
        <v>3228</v>
      </c>
      <c r="T667">
        <v>996.04319901391</v>
      </c>
      <c r="U667">
        <v>100</v>
      </c>
      <c r="V667">
        <v>1.76216340065</v>
      </c>
      <c r="W667">
        <v>2.0193231105803999</v>
      </c>
      <c r="X667">
        <v>1.8470053459769999</v>
      </c>
      <c r="Y667">
        <v>996.04319901391</v>
      </c>
      <c r="AB667" t="e">
        <v>#N/A</v>
      </c>
      <c r="AC667" t="e">
        <v>#N/A</v>
      </c>
    </row>
    <row r="668" spans="1:29">
      <c r="A668" t="s">
        <v>2507</v>
      </c>
      <c r="B668" t="s">
        <v>8</v>
      </c>
      <c r="C668">
        <v>5443662</v>
      </c>
      <c r="D668" t="s">
        <v>2508</v>
      </c>
      <c r="E668" t="str">
        <f t="shared" si="10"/>
        <v>Bogense Markjorder3ak</v>
      </c>
      <c r="F668">
        <v>2.25</v>
      </c>
      <c r="G668" t="s">
        <v>3212</v>
      </c>
      <c r="H668" t="s">
        <v>3212</v>
      </c>
      <c r="I668" t="s">
        <v>3212</v>
      </c>
      <c r="M668">
        <v>2769.5813008319178</v>
      </c>
      <c r="N668">
        <v>786.33386152043965</v>
      </c>
      <c r="O668">
        <v>3555.9151623523576</v>
      </c>
      <c r="P668">
        <v>39316.693076021984</v>
      </c>
      <c r="Q668">
        <v>0.45900000000000002</v>
      </c>
      <c r="R668" t="s">
        <v>3228</v>
      </c>
      <c r="T668">
        <v>875.30149048807004</v>
      </c>
      <c r="U668">
        <v>100</v>
      </c>
      <c r="V668">
        <v>1.2617220878601001</v>
      </c>
      <c r="W668">
        <v>2.0655822753906001</v>
      </c>
      <c r="X668">
        <v>1.7980208604032</v>
      </c>
      <c r="Y668">
        <v>875.30149048807004</v>
      </c>
      <c r="AB668" t="e">
        <v>#N/A</v>
      </c>
      <c r="AC668" t="e">
        <v>#N/A</v>
      </c>
    </row>
    <row r="669" spans="1:29">
      <c r="A669" t="s">
        <v>2364</v>
      </c>
      <c r="B669" t="s">
        <v>8</v>
      </c>
      <c r="C669">
        <v>5444005</v>
      </c>
      <c r="D669" t="s">
        <v>2365</v>
      </c>
      <c r="E669" t="str">
        <f t="shared" si="10"/>
        <v>Bogense Markjorder19bk</v>
      </c>
      <c r="F669">
        <v>2.25</v>
      </c>
      <c r="G669" t="s">
        <v>3212</v>
      </c>
      <c r="H669" t="s">
        <v>3212</v>
      </c>
      <c r="I669" t="s">
        <v>3212</v>
      </c>
      <c r="M669">
        <v>2769.5813008319178</v>
      </c>
      <c r="N669">
        <v>786.33386152043965</v>
      </c>
      <c r="O669">
        <v>3555.9151623523576</v>
      </c>
      <c r="P669">
        <v>39316.693076021984</v>
      </c>
      <c r="Q669">
        <v>0.69399999999999995</v>
      </c>
      <c r="R669" t="s">
        <v>3228</v>
      </c>
      <c r="T669">
        <v>1170.9046889982001</v>
      </c>
      <c r="U669">
        <v>100</v>
      </c>
      <c r="V669">
        <v>1.4657886028289999</v>
      </c>
      <c r="W669">
        <v>1.84490442276</v>
      </c>
      <c r="X669">
        <v>1.6587659321635999</v>
      </c>
      <c r="Y669">
        <v>1170.9046889982001</v>
      </c>
      <c r="AB669" t="e">
        <v>#N/A</v>
      </c>
      <c r="AC669" t="e">
        <v>#N/A</v>
      </c>
    </row>
    <row r="670" spans="1:29">
      <c r="A670" t="s">
        <v>2509</v>
      </c>
      <c r="B670" t="s">
        <v>8</v>
      </c>
      <c r="C670">
        <v>5443661</v>
      </c>
      <c r="D670" t="s">
        <v>2510</v>
      </c>
      <c r="E670" t="str">
        <f t="shared" si="10"/>
        <v>Bogense Markjorder3ai</v>
      </c>
      <c r="F670">
        <v>2.25</v>
      </c>
      <c r="G670" t="s">
        <v>3212</v>
      </c>
      <c r="H670" t="s">
        <v>3212</v>
      </c>
      <c r="I670" t="s">
        <v>3212</v>
      </c>
      <c r="M670">
        <v>2769.5813008319178</v>
      </c>
      <c r="N670">
        <v>786.33386152043965</v>
      </c>
      <c r="O670">
        <v>3555.9151623523576</v>
      </c>
      <c r="P670">
        <v>39316.693076021984</v>
      </c>
      <c r="Q670">
        <v>0.56699999999999995</v>
      </c>
      <c r="R670" t="s">
        <v>3228</v>
      </c>
      <c r="T670">
        <v>868.54943050320003</v>
      </c>
      <c r="U670">
        <v>100</v>
      </c>
      <c r="V670">
        <v>1.3441476821899001</v>
      </c>
      <c r="W670">
        <v>2.0390882492064999</v>
      </c>
      <c r="X670">
        <v>1.8357290286284</v>
      </c>
      <c r="Y670">
        <v>868.54943050320003</v>
      </c>
      <c r="AB670" t="e">
        <v>#N/A</v>
      </c>
      <c r="AC670" t="e">
        <v>#N/A</v>
      </c>
    </row>
    <row r="671" spans="1:29">
      <c r="A671" t="s">
        <v>2511</v>
      </c>
      <c r="B671" t="s">
        <v>8</v>
      </c>
      <c r="C671">
        <v>5443660</v>
      </c>
      <c r="D671" t="s">
        <v>2512</v>
      </c>
      <c r="E671" t="str">
        <f t="shared" si="10"/>
        <v>Bogense Markjorder3ah</v>
      </c>
      <c r="F671">
        <v>2.25</v>
      </c>
      <c r="G671" t="s">
        <v>3212</v>
      </c>
      <c r="H671" t="s">
        <v>3212</v>
      </c>
      <c r="I671" t="s">
        <v>3212</v>
      </c>
      <c r="M671">
        <v>2769.5813008319178</v>
      </c>
      <c r="N671">
        <v>786.33386152043965</v>
      </c>
      <c r="O671">
        <v>3555.9151623523576</v>
      </c>
      <c r="P671">
        <v>39316.693076021984</v>
      </c>
      <c r="Q671">
        <v>0.59299999999999997</v>
      </c>
      <c r="R671" t="s">
        <v>3228</v>
      </c>
      <c r="T671">
        <v>869.30923999966001</v>
      </c>
      <c r="U671">
        <v>100</v>
      </c>
      <c r="V671">
        <v>1.3047221899032999</v>
      </c>
      <c r="W671">
        <v>1.9388948678969999</v>
      </c>
      <c r="X671">
        <v>1.7963741800582</v>
      </c>
      <c r="Y671">
        <v>869.30923999966001</v>
      </c>
      <c r="AB671" t="e">
        <v>#N/A</v>
      </c>
      <c r="AC671" t="e">
        <v>#N/A</v>
      </c>
    </row>
    <row r="672" spans="1:29">
      <c r="A672" t="s">
        <v>2400</v>
      </c>
      <c r="B672" t="s">
        <v>8</v>
      </c>
      <c r="C672">
        <v>5444023</v>
      </c>
      <c r="D672" t="s">
        <v>2401</v>
      </c>
      <c r="E672" t="str">
        <f t="shared" si="10"/>
        <v>Bogense Markjorder19cb</v>
      </c>
      <c r="F672">
        <v>2.25</v>
      </c>
      <c r="G672" t="s">
        <v>3212</v>
      </c>
      <c r="H672" t="s">
        <v>3212</v>
      </c>
      <c r="I672" t="s">
        <v>3212</v>
      </c>
      <c r="M672">
        <v>2769.5813008319178</v>
      </c>
      <c r="N672">
        <v>786.33386152043965</v>
      </c>
      <c r="O672">
        <v>3555.9151623523576</v>
      </c>
      <c r="P672">
        <v>39316.693076021984</v>
      </c>
      <c r="Q672">
        <v>0.74399999999999999</v>
      </c>
      <c r="R672" t="s">
        <v>3228</v>
      </c>
      <c r="T672">
        <v>923.37921499739002</v>
      </c>
      <c r="U672">
        <v>100</v>
      </c>
      <c r="V672">
        <v>1.6182339191437001</v>
      </c>
      <c r="W672">
        <v>1.8638286590576001</v>
      </c>
      <c r="X672">
        <v>1.7232554165639999</v>
      </c>
      <c r="Y672">
        <v>923.37921499739002</v>
      </c>
      <c r="AB672" t="e">
        <v>#N/A</v>
      </c>
      <c r="AC672" t="e">
        <v>#N/A</v>
      </c>
    </row>
    <row r="673" spans="1:29">
      <c r="A673" t="s">
        <v>2402</v>
      </c>
      <c r="B673" t="s">
        <v>8</v>
      </c>
      <c r="C673">
        <v>5444024</v>
      </c>
      <c r="D673" t="s">
        <v>2403</v>
      </c>
      <c r="E673" t="str">
        <f t="shared" si="10"/>
        <v>Bogense Markjorder19cc</v>
      </c>
      <c r="F673">
        <v>2.25</v>
      </c>
      <c r="G673" t="s">
        <v>3212</v>
      </c>
      <c r="H673" t="s">
        <v>3212</v>
      </c>
      <c r="I673" t="s">
        <v>3212</v>
      </c>
      <c r="M673">
        <v>2769.5813008319178</v>
      </c>
      <c r="N673">
        <v>786.33386152043965</v>
      </c>
      <c r="O673">
        <v>3555.9151623523576</v>
      </c>
      <c r="P673">
        <v>39316.693076021984</v>
      </c>
      <c r="Q673">
        <v>0.51800000000000002</v>
      </c>
      <c r="R673" t="s">
        <v>3228</v>
      </c>
      <c r="T673">
        <v>912.65855748629997</v>
      </c>
      <c r="U673">
        <v>100</v>
      </c>
      <c r="V673">
        <v>1.7253662347794001</v>
      </c>
      <c r="W673">
        <v>1.9589756727219001</v>
      </c>
      <c r="X673">
        <v>1.8374402786973001</v>
      </c>
      <c r="Y673">
        <v>912.65855748629997</v>
      </c>
      <c r="AB673" t="e">
        <v>#N/A</v>
      </c>
      <c r="AC673" t="e">
        <v>#N/A</v>
      </c>
    </row>
    <row r="674" spans="1:29">
      <c r="A674" t="s">
        <v>2404</v>
      </c>
      <c r="B674" t="s">
        <v>8</v>
      </c>
      <c r="C674">
        <v>5444025</v>
      </c>
      <c r="D674" t="s">
        <v>2405</v>
      </c>
      <c r="E674" t="str">
        <f t="shared" si="10"/>
        <v>Bogense Markjorder19cd</v>
      </c>
      <c r="F674">
        <v>2.25</v>
      </c>
      <c r="G674" t="s">
        <v>3212</v>
      </c>
      <c r="H674" t="s">
        <v>3212</v>
      </c>
      <c r="I674" t="s">
        <v>3212</v>
      </c>
      <c r="M674">
        <v>2769.5813008319178</v>
      </c>
      <c r="N674">
        <v>786.33386152043965</v>
      </c>
      <c r="O674">
        <v>3555.9151623523576</v>
      </c>
      <c r="P674">
        <v>39316.693076021984</v>
      </c>
      <c r="Q674">
        <v>0.51</v>
      </c>
      <c r="R674" t="s">
        <v>3228</v>
      </c>
      <c r="T674">
        <v>912.95392200790002</v>
      </c>
      <c r="U674">
        <v>100</v>
      </c>
      <c r="V674">
        <v>1.8465865850448999</v>
      </c>
      <c r="W674">
        <v>2.0462374687195002</v>
      </c>
      <c r="X674">
        <v>1.8927027492945001</v>
      </c>
      <c r="Y674">
        <v>912.95392200790002</v>
      </c>
      <c r="AB674" t="e">
        <v>#N/A</v>
      </c>
      <c r="AC674" t="e">
        <v>#N/A</v>
      </c>
    </row>
    <row r="675" spans="1:29">
      <c r="A675" t="s">
        <v>2406</v>
      </c>
      <c r="B675" t="s">
        <v>8</v>
      </c>
      <c r="C675">
        <v>5444026</v>
      </c>
      <c r="D675" t="s">
        <v>2407</v>
      </c>
      <c r="E675" t="str">
        <f t="shared" si="10"/>
        <v>Bogense Markjorder19ce</v>
      </c>
      <c r="F675">
        <v>2.25</v>
      </c>
      <c r="G675" t="s">
        <v>3212</v>
      </c>
      <c r="H675" t="s">
        <v>3212</v>
      </c>
      <c r="I675" t="s">
        <v>3212</v>
      </c>
      <c r="M675">
        <v>2769.5813008319178</v>
      </c>
      <c r="N675">
        <v>786.33386152043965</v>
      </c>
      <c r="O675">
        <v>3555.9151623523576</v>
      </c>
      <c r="P675">
        <v>39316.693076021984</v>
      </c>
      <c r="Q675">
        <v>0.50600000000000001</v>
      </c>
      <c r="R675" t="s">
        <v>3228</v>
      </c>
      <c r="T675">
        <v>912.21985349455997</v>
      </c>
      <c r="U675">
        <v>100</v>
      </c>
      <c r="V675">
        <v>1.8459558486937999</v>
      </c>
      <c r="W675">
        <v>2.0882914066314999</v>
      </c>
      <c r="X675">
        <v>1.9324225151979999</v>
      </c>
      <c r="Y675">
        <v>912.21985349455997</v>
      </c>
      <c r="AB675" t="e">
        <v>#N/A</v>
      </c>
      <c r="AC675" t="e">
        <v>#N/A</v>
      </c>
    </row>
    <row r="676" spans="1:29">
      <c r="A676" t="s">
        <v>733</v>
      </c>
      <c r="B676" t="s">
        <v>9</v>
      </c>
      <c r="C676">
        <v>2677774</v>
      </c>
      <c r="D676" t="s">
        <v>829</v>
      </c>
      <c r="E676" t="str">
        <f t="shared" si="10"/>
        <v>Harritslevgård Hgd., Skovby1ab</v>
      </c>
      <c r="F676">
        <v>1</v>
      </c>
      <c r="G676" t="s">
        <v>3212</v>
      </c>
      <c r="M676">
        <v>1230.9250225919634</v>
      </c>
      <c r="N676">
        <v>349.48171623130651</v>
      </c>
      <c r="O676">
        <v>1580.40673882327</v>
      </c>
      <c r="P676">
        <v>17474.085811565325</v>
      </c>
      <c r="Q676" t="e">
        <v>#N/A</v>
      </c>
      <c r="R676" t="e">
        <v>#N/A</v>
      </c>
      <c r="T676">
        <v>1880.0354164951</v>
      </c>
      <c r="U676">
        <v>0.98329999999999995</v>
      </c>
      <c r="V676">
        <v>7.6643228530883997E-2</v>
      </c>
      <c r="W676">
        <v>0.22351646423339999</v>
      </c>
      <c r="X676">
        <v>0.14800635642476001</v>
      </c>
      <c r="Y676">
        <v>18.486388250396317</v>
      </c>
      <c r="AB676" t="e">
        <v>#N/A</v>
      </c>
      <c r="AC676" t="e">
        <v>#N/A</v>
      </c>
    </row>
    <row r="677" spans="1:29">
      <c r="A677" t="s">
        <v>529</v>
      </c>
      <c r="B677" t="s">
        <v>8</v>
      </c>
      <c r="C677">
        <v>9599937</v>
      </c>
      <c r="D677" t="s">
        <v>826</v>
      </c>
      <c r="E677" t="str">
        <f t="shared" si="10"/>
        <v>Bogense Markjorder32a</v>
      </c>
      <c r="F677">
        <v>1.080424341711375</v>
      </c>
      <c r="K677">
        <v>1.080424341711375</v>
      </c>
      <c r="M677">
        <v>1329.9213572299816</v>
      </c>
      <c r="N677">
        <v>377.58855319937089</v>
      </c>
      <c r="O677">
        <v>1707.5099104293524</v>
      </c>
      <c r="P677">
        <v>18879.427659968544</v>
      </c>
      <c r="T677">
        <v>14405.657889485001</v>
      </c>
      <c r="U677">
        <v>100</v>
      </c>
      <c r="V677">
        <v>0.35451436042786</v>
      </c>
      <c r="W677">
        <v>2.3809864521027002</v>
      </c>
      <c r="X677">
        <v>1.7429354137165001</v>
      </c>
      <c r="Y677">
        <v>14405.657889437</v>
      </c>
      <c r="AB677" t="e">
        <v>#N/A</v>
      </c>
      <c r="AC677" t="e">
        <v>#N/A</v>
      </c>
    </row>
    <row r="678" spans="1:29">
      <c r="A678" t="s">
        <v>827</v>
      </c>
      <c r="B678" t="s">
        <v>15</v>
      </c>
      <c r="C678">
        <v>9599937</v>
      </c>
      <c r="D678" t="s">
        <v>826</v>
      </c>
      <c r="E678" t="str">
        <f t="shared" si="10"/>
        <v>Bogense Strand, Bogense Jorder50c</v>
      </c>
      <c r="F678">
        <v>1.1609481000748501</v>
      </c>
      <c r="K678">
        <v>1.1609481000748501</v>
      </c>
      <c r="M678">
        <v>1429.0400663127318</v>
      </c>
      <c r="N678">
        <v>405.73013446963319</v>
      </c>
      <c r="O678">
        <v>1834.770200782365</v>
      </c>
      <c r="P678">
        <v>20286.506723481656</v>
      </c>
      <c r="T678">
        <v>15479.308000998</v>
      </c>
      <c r="U678">
        <v>100</v>
      </c>
      <c r="V678">
        <v>1.5890065431595</v>
      </c>
      <c r="W678">
        <v>2.2622892856597998</v>
      </c>
      <c r="X678">
        <v>2.0864360550504002</v>
      </c>
      <c r="Y678">
        <v>15479.308000999001</v>
      </c>
      <c r="AB678" t="e">
        <v>#N/A</v>
      </c>
      <c r="AC678" t="e">
        <v>#N/A</v>
      </c>
    </row>
    <row r="679" spans="1:29">
      <c r="A679" t="s">
        <v>828</v>
      </c>
      <c r="B679" t="s">
        <v>15</v>
      </c>
      <c r="C679">
        <v>9599937</v>
      </c>
      <c r="D679" t="s">
        <v>826</v>
      </c>
      <c r="E679" t="str">
        <f t="shared" si="10"/>
        <v>Bogense Strand, Bogense Jorder51b</v>
      </c>
      <c r="F679">
        <v>1.34699711666265</v>
      </c>
      <c r="K679">
        <v>1.34699711666265</v>
      </c>
      <c r="M679">
        <v>1658.0524562592821</v>
      </c>
      <c r="N679">
        <v>470.75086408988432</v>
      </c>
      <c r="O679">
        <v>2128.8033203491664</v>
      </c>
      <c r="P679">
        <v>23537.543204494214</v>
      </c>
      <c r="T679">
        <v>17959.961555501999</v>
      </c>
      <c r="U679">
        <v>100</v>
      </c>
      <c r="V679">
        <v>1.8358628749846999</v>
      </c>
      <c r="W679">
        <v>2.4293484687804998</v>
      </c>
      <c r="X679">
        <v>2.2380807720234999</v>
      </c>
      <c r="Y679">
        <v>17959.961555501999</v>
      </c>
      <c r="AB679" t="e">
        <v>#N/A</v>
      </c>
      <c r="AC679" t="e">
        <v>#N/A</v>
      </c>
    </row>
    <row r="680" spans="1:29">
      <c r="A680" t="s">
        <v>321</v>
      </c>
      <c r="B680" t="s">
        <v>15</v>
      </c>
      <c r="C680">
        <v>9599937</v>
      </c>
      <c r="D680" t="s">
        <v>826</v>
      </c>
      <c r="E680" t="str">
        <f t="shared" si="10"/>
        <v>Bogense Strand, Bogense Jorder55a</v>
      </c>
      <c r="F680">
        <v>2.0906474061392251</v>
      </c>
      <c r="K680">
        <v>2.0906474061392251</v>
      </c>
      <c r="M680">
        <v>2573.4302056337551</v>
      </c>
      <c r="N680">
        <v>730.64304353206569</v>
      </c>
      <c r="O680">
        <v>3304.0732491658209</v>
      </c>
      <c r="P680">
        <v>36532.152176603282</v>
      </c>
      <c r="T680">
        <v>27875.298748523001</v>
      </c>
      <c r="U680">
        <v>100</v>
      </c>
      <c r="V680">
        <v>1.7921267747878999</v>
      </c>
      <c r="W680">
        <v>2.5602412223815998</v>
      </c>
      <c r="X680">
        <v>2.3303046983578999</v>
      </c>
      <c r="Y680">
        <v>27875.298748514</v>
      </c>
      <c r="AB680" t="e">
        <v>#N/A</v>
      </c>
      <c r="AC680" t="e">
        <v>#N/A</v>
      </c>
    </row>
    <row r="681" spans="1:29">
      <c r="A681" t="s">
        <v>337</v>
      </c>
      <c r="B681" t="s">
        <v>15</v>
      </c>
      <c r="C681">
        <v>9599937</v>
      </c>
      <c r="D681" t="s">
        <v>826</v>
      </c>
      <c r="E681" t="str">
        <f t="shared" si="10"/>
        <v>Bogense Strand, Bogense Jorder58</v>
      </c>
      <c r="F681">
        <v>2.445490921412425</v>
      </c>
      <c r="G681" t="s">
        <v>3212</v>
      </c>
      <c r="K681">
        <v>1.4454909214124252</v>
      </c>
      <c r="M681">
        <v>3010.2159676880306</v>
      </c>
      <c r="N681">
        <v>854.65436424329334</v>
      </c>
      <c r="O681">
        <v>3864.870331931324</v>
      </c>
      <c r="P681">
        <v>42732.718212164669</v>
      </c>
      <c r="T681">
        <v>19273.212285499001</v>
      </c>
      <c r="U681">
        <v>100</v>
      </c>
      <c r="V681">
        <v>1.670170545578</v>
      </c>
      <c r="W681">
        <v>2.5026273727417001</v>
      </c>
      <c r="X681">
        <v>2.0964718621010001</v>
      </c>
      <c r="Y681">
        <v>19273.212285488</v>
      </c>
      <c r="AB681" t="e">
        <v>#N/A</v>
      </c>
      <c r="AC681" t="e">
        <v>#N/A</v>
      </c>
    </row>
    <row r="682" spans="1:29">
      <c r="A682" t="s">
        <v>3162</v>
      </c>
      <c r="B682" t="s">
        <v>24</v>
      </c>
      <c r="C682">
        <v>100098600</v>
      </c>
      <c r="D682" t="s">
        <v>3163</v>
      </c>
      <c r="E682" t="str">
        <f t="shared" si="10"/>
        <v>Bogense Bygrunde33s</v>
      </c>
      <c r="F682">
        <v>1.25</v>
      </c>
      <c r="G682" t="s">
        <v>3212</v>
      </c>
      <c r="H682" t="s">
        <v>3212</v>
      </c>
      <c r="K682" t="s">
        <v>3213</v>
      </c>
      <c r="M682">
        <v>1538.6562782399542</v>
      </c>
      <c r="N682">
        <v>436.85214528913315</v>
      </c>
      <c r="O682">
        <v>1975.5084235290874</v>
      </c>
      <c r="P682">
        <v>21842.607264456656</v>
      </c>
      <c r="T682">
        <v>357.25193399534999</v>
      </c>
      <c r="U682">
        <v>100</v>
      </c>
      <c r="V682">
        <v>0.69725358486176003</v>
      </c>
      <c r="W682">
        <v>0.84381145238875999</v>
      </c>
      <c r="X682">
        <v>0.78548678201912003</v>
      </c>
      <c r="Y682">
        <v>357.25193399834001</v>
      </c>
      <c r="AB682" t="e">
        <v>#N/A</v>
      </c>
      <c r="AC682" t="e">
        <v>#N/A</v>
      </c>
    </row>
    <row r="683" spans="1:29">
      <c r="A683" t="s">
        <v>522</v>
      </c>
      <c r="B683" t="s">
        <v>24</v>
      </c>
      <c r="C683">
        <v>5443001</v>
      </c>
      <c r="D683" t="s">
        <v>2323</v>
      </c>
      <c r="E683" t="str">
        <f t="shared" si="10"/>
        <v>Bogense Bygrunde31b</v>
      </c>
      <c r="F683">
        <v>1.1695212908512751</v>
      </c>
      <c r="G683" t="s">
        <v>3212</v>
      </c>
      <c r="L683">
        <v>0.16952129085127501</v>
      </c>
      <c r="M683">
        <v>1439.5930213628881</v>
      </c>
      <c r="N683">
        <v>408.72630789575663</v>
      </c>
      <c r="O683">
        <v>1848.3193292586448</v>
      </c>
      <c r="P683">
        <v>20436.315394787831</v>
      </c>
      <c r="T683">
        <v>1130.1419390085</v>
      </c>
      <c r="U683">
        <v>100</v>
      </c>
      <c r="V683">
        <v>0.38458287715911998</v>
      </c>
      <c r="W683">
        <v>1.1091715097427</v>
      </c>
      <c r="X683">
        <v>0.86145245075225996</v>
      </c>
      <c r="Y683">
        <v>1130.141939005</v>
      </c>
      <c r="AB683" t="e">
        <v>#N/A</v>
      </c>
      <c r="AC683" t="e">
        <v>#N/A</v>
      </c>
    </row>
    <row r="684" spans="1:29">
      <c r="A684" t="s">
        <v>2324</v>
      </c>
      <c r="B684" t="s">
        <v>24</v>
      </c>
      <c r="C684">
        <v>5443020</v>
      </c>
      <c r="D684" t="s">
        <v>2323</v>
      </c>
      <c r="E684" t="str">
        <f t="shared" si="10"/>
        <v>Bogense Bygrunde33r</v>
      </c>
      <c r="F684">
        <v>2.25</v>
      </c>
      <c r="G684" t="s">
        <v>3212</v>
      </c>
      <c r="H684" t="s">
        <v>3212</v>
      </c>
      <c r="I684" t="s">
        <v>3212</v>
      </c>
      <c r="M684">
        <v>2769.5813008319178</v>
      </c>
      <c r="N684">
        <v>786.33386152043965</v>
      </c>
      <c r="O684">
        <v>3555.9151623523576</v>
      </c>
      <c r="P684">
        <v>39316.693076021984</v>
      </c>
      <c r="Q684">
        <v>1.9790000000000001</v>
      </c>
      <c r="R684" t="s">
        <v>3228</v>
      </c>
      <c r="T684">
        <v>2374.2321119856001</v>
      </c>
      <c r="U684">
        <v>100</v>
      </c>
      <c r="V684">
        <v>0.29584917426108998</v>
      </c>
      <c r="W684">
        <v>0.92213684320449996</v>
      </c>
      <c r="X684">
        <v>0.58680033497228001</v>
      </c>
      <c r="Y684">
        <v>2374.2321119856001</v>
      </c>
      <c r="AB684" t="e">
        <v>#N/A</v>
      </c>
      <c r="AC684" t="e">
        <v>#N/A</v>
      </c>
    </row>
    <row r="685" spans="1:29">
      <c r="A685" t="s">
        <v>3166</v>
      </c>
      <c r="B685" t="s">
        <v>24</v>
      </c>
      <c r="C685">
        <v>100098601</v>
      </c>
      <c r="D685" t="s">
        <v>3167</v>
      </c>
      <c r="E685" t="str">
        <f t="shared" si="10"/>
        <v>Bogense Bygrunde33u</v>
      </c>
      <c r="F685">
        <v>2.25</v>
      </c>
      <c r="G685" t="s">
        <v>3212</v>
      </c>
      <c r="H685" t="s">
        <v>3212</v>
      </c>
      <c r="I685" t="s">
        <v>3212</v>
      </c>
      <c r="M685">
        <v>2769.5813008319178</v>
      </c>
      <c r="N685">
        <v>786.33386152043965</v>
      </c>
      <c r="O685">
        <v>3555.9151623523576</v>
      </c>
      <c r="P685">
        <v>39316.693076021984</v>
      </c>
      <c r="Q685">
        <v>2.109</v>
      </c>
      <c r="R685" t="s">
        <v>3228</v>
      </c>
      <c r="T685">
        <v>2118.3008249953</v>
      </c>
      <c r="U685">
        <v>100</v>
      </c>
      <c r="V685">
        <v>0.30320858955383001</v>
      </c>
      <c r="W685">
        <v>0.85075032711028997</v>
      </c>
      <c r="X685">
        <v>0.58835264537769005</v>
      </c>
      <c r="Y685">
        <v>2118.3008249953</v>
      </c>
      <c r="AB685" t="e">
        <v>#N/A</v>
      </c>
      <c r="AC685" t="e">
        <v>#N/A</v>
      </c>
    </row>
    <row r="686" spans="1:29">
      <c r="A686" t="s">
        <v>2886</v>
      </c>
      <c r="B686" t="s">
        <v>8</v>
      </c>
      <c r="C686">
        <v>9221727</v>
      </c>
      <c r="D686" t="s">
        <v>2887</v>
      </c>
      <c r="E686" t="str">
        <f t="shared" si="10"/>
        <v>Bogense Markjorder133h</v>
      </c>
      <c r="F686">
        <v>2.25</v>
      </c>
      <c r="G686" t="s">
        <v>3212</v>
      </c>
      <c r="H686" t="s">
        <v>3212</v>
      </c>
      <c r="I686" t="s">
        <v>3212</v>
      </c>
      <c r="M686">
        <v>2769.5813008319178</v>
      </c>
      <c r="N686">
        <v>786.33386152043965</v>
      </c>
      <c r="O686">
        <v>3555.9151623523576</v>
      </c>
      <c r="P686">
        <v>39316.693076021984</v>
      </c>
      <c r="Q686">
        <v>0.52400000000000002</v>
      </c>
      <c r="R686" t="s">
        <v>3228</v>
      </c>
      <c r="T686">
        <v>3999.4878080109002</v>
      </c>
      <c r="U686">
        <v>100</v>
      </c>
      <c r="V686">
        <v>1.2302867174148999</v>
      </c>
      <c r="W686">
        <v>1.9188141822814999</v>
      </c>
      <c r="X686">
        <v>1.6227664315038</v>
      </c>
      <c r="Y686">
        <v>3999.4878080109002</v>
      </c>
      <c r="AB686" t="e">
        <v>#N/A</v>
      </c>
      <c r="AC686" t="e">
        <v>#N/A</v>
      </c>
    </row>
    <row r="687" spans="1:29">
      <c r="A687" t="s">
        <v>920</v>
      </c>
      <c r="B687" t="s">
        <v>919</v>
      </c>
      <c r="C687">
        <v>1332052</v>
      </c>
      <c r="D687" t="s">
        <v>921</v>
      </c>
      <c r="E687" t="str">
        <f t="shared" si="10"/>
        <v>Bogense Strand, Skovby44b</v>
      </c>
      <c r="F687">
        <v>0.73544865899805001</v>
      </c>
      <c r="G687" t="s">
        <v>3213</v>
      </c>
      <c r="K687">
        <v>0.73544865899805001</v>
      </c>
      <c r="M687">
        <v>905.28215719240393</v>
      </c>
      <c r="N687">
        <v>257.02585954665142</v>
      </c>
      <c r="O687">
        <v>1162.3080167390553</v>
      </c>
      <c r="P687">
        <v>12851.29297733257</v>
      </c>
      <c r="T687">
        <v>9805.9821199739999</v>
      </c>
      <c r="U687">
        <v>100</v>
      </c>
      <c r="V687">
        <v>2.7594716548920002</v>
      </c>
      <c r="W687">
        <v>3.1301767826079998</v>
      </c>
      <c r="X687">
        <v>2.9416199123019999</v>
      </c>
      <c r="Y687">
        <v>9805.9821199797007</v>
      </c>
      <c r="AB687" t="e">
        <v>#N/A</v>
      </c>
      <c r="AC687" t="e">
        <v>#N/A</v>
      </c>
    </row>
    <row r="688" spans="1:29">
      <c r="A688" t="s">
        <v>531</v>
      </c>
      <c r="B688" t="s">
        <v>919</v>
      </c>
      <c r="C688">
        <v>1332052</v>
      </c>
      <c r="D688" t="s">
        <v>921</v>
      </c>
      <c r="E688" t="str">
        <f t="shared" si="10"/>
        <v>Bogense Strand, Skovby44c</v>
      </c>
      <c r="F688">
        <v>0.321972716626725</v>
      </c>
      <c r="K688">
        <v>0.321972716626725</v>
      </c>
      <c r="M688">
        <v>396.32427348774729</v>
      </c>
      <c r="N688">
        <v>112.52357758636397</v>
      </c>
      <c r="O688">
        <v>508.84785107411125</v>
      </c>
      <c r="P688">
        <v>5626.1788793181977</v>
      </c>
      <c r="T688">
        <v>4292.9695550229999</v>
      </c>
      <c r="U688">
        <v>100</v>
      </c>
      <c r="V688">
        <v>2.7537941932678001</v>
      </c>
      <c r="W688">
        <v>3.0962181091308998</v>
      </c>
      <c r="X688">
        <v>2.9743126044839001</v>
      </c>
      <c r="Y688">
        <v>4292.9695550212</v>
      </c>
      <c r="AB688" t="e">
        <v>#N/A</v>
      </c>
      <c r="AC688" t="e">
        <v>#N/A</v>
      </c>
    </row>
    <row r="689" spans="1:29">
      <c r="A689" t="s">
        <v>534</v>
      </c>
      <c r="B689" t="s">
        <v>919</v>
      </c>
      <c r="C689">
        <v>1332052</v>
      </c>
      <c r="D689" t="s">
        <v>921</v>
      </c>
      <c r="E689" t="str">
        <f t="shared" si="10"/>
        <v>Bogense Strand, Skovby45b</v>
      </c>
      <c r="F689">
        <v>0.81158998878682509</v>
      </c>
      <c r="K689">
        <v>0.81158998878682509</v>
      </c>
      <c r="M689">
        <v>999.00642528283402</v>
      </c>
      <c r="N689">
        <v>283.63586215736643</v>
      </c>
      <c r="O689">
        <v>1282.6422874402006</v>
      </c>
      <c r="P689">
        <v>14181.793107868321</v>
      </c>
      <c r="T689">
        <v>10821.199850491001</v>
      </c>
      <c r="U689">
        <v>100</v>
      </c>
      <c r="V689">
        <v>2.0640053749084002</v>
      </c>
      <c r="W689">
        <v>3.0828659534453999</v>
      </c>
      <c r="X689">
        <v>2.6338413500786002</v>
      </c>
      <c r="Y689">
        <v>10821.199850495001</v>
      </c>
      <c r="AB689" t="e">
        <v>#N/A</v>
      </c>
      <c r="AC689" t="e">
        <v>#N/A</v>
      </c>
    </row>
    <row r="690" spans="1:29">
      <c r="A690" t="s">
        <v>922</v>
      </c>
      <c r="B690" t="s">
        <v>919</v>
      </c>
      <c r="C690">
        <v>1332052</v>
      </c>
      <c r="D690" t="s">
        <v>921</v>
      </c>
      <c r="E690" t="str">
        <f t="shared" si="10"/>
        <v>Bogense Strand, Skovby45c</v>
      </c>
      <c r="F690">
        <v>0.38460716096144254</v>
      </c>
      <c r="K690">
        <v>0.38460716096144254</v>
      </c>
      <c r="M690">
        <v>473.42257829549459</v>
      </c>
      <c r="N690">
        <v>134.41317068765528</v>
      </c>
      <c r="O690">
        <v>607.83574898314987</v>
      </c>
      <c r="P690">
        <v>6720.6585343827637</v>
      </c>
      <c r="T690">
        <v>5128.0954794858999</v>
      </c>
      <c r="U690">
        <v>100</v>
      </c>
      <c r="V690">
        <v>1.8696111440659</v>
      </c>
      <c r="W690">
        <v>2.8986699581146</v>
      </c>
      <c r="X690">
        <v>2.3584720944420998</v>
      </c>
      <c r="Y690">
        <v>5128.0954794849004</v>
      </c>
      <c r="AB690" t="e">
        <v>#N/A</v>
      </c>
      <c r="AC690" t="e">
        <v>#N/A</v>
      </c>
    </row>
    <row r="691" spans="1:29">
      <c r="A691" t="s">
        <v>923</v>
      </c>
      <c r="B691" t="s">
        <v>919</v>
      </c>
      <c r="C691">
        <v>1332052</v>
      </c>
      <c r="D691" t="s">
        <v>921</v>
      </c>
      <c r="E691" t="str">
        <f t="shared" si="10"/>
        <v>Bogense Strand, Skovby45d</v>
      </c>
      <c r="F691">
        <v>4.6674221600994752</v>
      </c>
      <c r="K691">
        <v>4.6674221600994752</v>
      </c>
      <c r="M691">
        <v>5745.2467278666772</v>
      </c>
      <c r="N691">
        <v>1631.1787068875965</v>
      </c>
      <c r="O691">
        <v>7376.4254347542737</v>
      </c>
      <c r="P691">
        <v>81558.935344379817</v>
      </c>
      <c r="T691">
        <v>62232.295467992997</v>
      </c>
      <c r="U691">
        <v>100</v>
      </c>
      <c r="V691">
        <v>1.8425915241241</v>
      </c>
      <c r="W691">
        <v>3.1588785648346001</v>
      </c>
      <c r="X691">
        <v>2.6679682721682001</v>
      </c>
      <c r="Y691">
        <v>62232.295467980999</v>
      </c>
      <c r="AB691" t="e">
        <v>#N/A</v>
      </c>
      <c r="AC691" t="e">
        <v>#N/A</v>
      </c>
    </row>
    <row r="692" spans="1:29">
      <c r="A692" t="s">
        <v>924</v>
      </c>
      <c r="B692" t="s">
        <v>919</v>
      </c>
      <c r="C692">
        <v>1332052</v>
      </c>
      <c r="D692" t="s">
        <v>921</v>
      </c>
      <c r="E692" t="str">
        <f t="shared" si="10"/>
        <v>Bogense Strand, Skovby45f</v>
      </c>
      <c r="F692">
        <v>0.94921062821317492</v>
      </c>
      <c r="K692">
        <v>0.94921062821317492</v>
      </c>
      <c r="M692">
        <v>1168.4071139778341</v>
      </c>
      <c r="N692">
        <v>331.73175941293698</v>
      </c>
      <c r="O692">
        <v>1500.1388733907711</v>
      </c>
      <c r="P692">
        <v>16586.587970646848</v>
      </c>
      <c r="T692">
        <v>12656.141709509</v>
      </c>
      <c r="U692">
        <v>100</v>
      </c>
      <c r="V692">
        <v>1.7839263677596999</v>
      </c>
      <c r="W692">
        <v>2.8283348083496</v>
      </c>
      <c r="X692">
        <v>2.3907665545808001</v>
      </c>
      <c r="Y692">
        <v>12656.141709522</v>
      </c>
      <c r="AB692" t="e">
        <v>#N/A</v>
      </c>
      <c r="AC692" t="e">
        <v>#N/A</v>
      </c>
    </row>
    <row r="693" spans="1:29">
      <c r="A693" t="s">
        <v>925</v>
      </c>
      <c r="B693" t="s">
        <v>919</v>
      </c>
      <c r="C693">
        <v>1332052</v>
      </c>
      <c r="D693" t="s">
        <v>921</v>
      </c>
      <c r="E693" t="str">
        <f t="shared" si="10"/>
        <v>Bogense Strand, Skovby45h</v>
      </c>
      <c r="F693">
        <v>0.59617680510362248</v>
      </c>
      <c r="K693">
        <v>0.59617680510362248</v>
      </c>
      <c r="M693">
        <v>733.84894729098107</v>
      </c>
      <c r="N693">
        <v>208.35289302491111</v>
      </c>
      <c r="O693">
        <v>942.20184031589224</v>
      </c>
      <c r="P693">
        <v>10417.644651245555</v>
      </c>
      <c r="T693">
        <v>7949.0240680483003</v>
      </c>
      <c r="U693">
        <v>100</v>
      </c>
      <c r="V693">
        <v>1.9584499597549001</v>
      </c>
      <c r="W693">
        <v>2.6771509647368998</v>
      </c>
      <c r="X693">
        <v>2.3519718967216998</v>
      </c>
      <c r="Y693">
        <v>7949.0240680566003</v>
      </c>
      <c r="AB693" t="e">
        <v>#N/A</v>
      </c>
      <c r="AC693" t="e">
        <v>#N/A</v>
      </c>
    </row>
    <row r="694" spans="1:29">
      <c r="A694" t="s">
        <v>926</v>
      </c>
      <c r="B694" t="s">
        <v>64</v>
      </c>
      <c r="C694">
        <v>1332052</v>
      </c>
      <c r="D694" t="s">
        <v>921</v>
      </c>
      <c r="E694" t="str">
        <f t="shared" si="10"/>
        <v>Skovby Nymark, Skovby10e</v>
      </c>
      <c r="F694">
        <v>0.28000256681370067</v>
      </c>
      <c r="K694">
        <v>0.28000256681370067</v>
      </c>
      <c r="M694">
        <v>344.66216588096222</v>
      </c>
      <c r="N694">
        <v>97.855777599223174</v>
      </c>
      <c r="O694">
        <v>442.51794348018541</v>
      </c>
      <c r="P694">
        <v>4892.7888799611583</v>
      </c>
      <c r="T694">
        <v>6603.6160790374997</v>
      </c>
      <c r="U694">
        <v>56.535200000000003</v>
      </c>
      <c r="V694">
        <v>7.3594316840171994E-2</v>
      </c>
      <c r="W694">
        <v>2.0163791179657</v>
      </c>
      <c r="X694">
        <v>1.1279323008038</v>
      </c>
      <c r="Y694">
        <v>3733.364891364</v>
      </c>
      <c r="AB694" t="e">
        <v>#N/A</v>
      </c>
      <c r="AC694" t="e">
        <v>#N/A</v>
      </c>
    </row>
    <row r="695" spans="1:29">
      <c r="A695" t="s">
        <v>927</v>
      </c>
      <c r="B695" t="s">
        <v>64</v>
      </c>
      <c r="C695">
        <v>1332052</v>
      </c>
      <c r="D695" t="s">
        <v>921</v>
      </c>
      <c r="E695" t="str">
        <f t="shared" si="10"/>
        <v>Skovby Nymark, Skovby3d</v>
      </c>
      <c r="F695">
        <v>0.24895442259327022</v>
      </c>
      <c r="K695">
        <v>0.24895442259327022</v>
      </c>
      <c r="M695">
        <v>306.44422825499032</v>
      </c>
      <c r="N695">
        <v>87.005018871270025</v>
      </c>
      <c r="O695">
        <v>393.44924712626033</v>
      </c>
      <c r="P695">
        <v>4350.2509435635011</v>
      </c>
      <c r="T695">
        <v>5253.3334724617998</v>
      </c>
      <c r="U695">
        <v>63.186399999999999</v>
      </c>
      <c r="V695">
        <v>1.6190750524402001E-2</v>
      </c>
      <c r="W695">
        <v>2.0587484836578001</v>
      </c>
      <c r="X695">
        <v>1.1328701205025</v>
      </c>
      <c r="Y695">
        <v>3319.3934258963</v>
      </c>
      <c r="AB695" t="e">
        <v>#N/A</v>
      </c>
      <c r="AC695" t="e">
        <v>#N/A</v>
      </c>
    </row>
    <row r="696" spans="1:29">
      <c r="A696" t="s">
        <v>929</v>
      </c>
      <c r="B696" t="s">
        <v>64</v>
      </c>
      <c r="C696">
        <v>1332052</v>
      </c>
      <c r="D696" t="s">
        <v>921</v>
      </c>
      <c r="E696" t="str">
        <f t="shared" si="10"/>
        <v>Skovby Nymark, Skovby5c</v>
      </c>
      <c r="F696">
        <v>0.304915994001771</v>
      </c>
      <c r="K696">
        <v>0.304915994001771</v>
      </c>
      <c r="M696">
        <v>375.32872680528095</v>
      </c>
      <c r="N696">
        <v>106.56256489011369</v>
      </c>
      <c r="O696">
        <v>481.89129169539467</v>
      </c>
      <c r="P696">
        <v>5328.1282445056841</v>
      </c>
      <c r="T696">
        <v>5581.7741294362004</v>
      </c>
      <c r="U696">
        <v>72.836100000000002</v>
      </c>
      <c r="V696">
        <v>2.7440167963504999E-2</v>
      </c>
      <c r="W696">
        <v>2.0974380970000999</v>
      </c>
      <c r="X696">
        <v>1.1262815204431</v>
      </c>
      <c r="Y696">
        <v>4065.5446339371001</v>
      </c>
      <c r="AB696" t="e">
        <v>#N/A</v>
      </c>
      <c r="AC696" t="e">
        <v>#N/A</v>
      </c>
    </row>
    <row r="697" spans="1:29">
      <c r="A697" t="s">
        <v>928</v>
      </c>
      <c r="B697" t="s">
        <v>64</v>
      </c>
      <c r="C697">
        <v>1332052</v>
      </c>
      <c r="D697" t="s">
        <v>921</v>
      </c>
      <c r="E697" t="str">
        <f t="shared" si="10"/>
        <v>Skovby Nymark, Skovby4c</v>
      </c>
      <c r="F697">
        <v>1</v>
      </c>
      <c r="G697" t="s">
        <v>3212</v>
      </c>
      <c r="H697" t="s">
        <v>3213</v>
      </c>
      <c r="M697">
        <v>1230.9250225919634</v>
      </c>
      <c r="N697">
        <v>349.48171623130651</v>
      </c>
      <c r="O697">
        <v>1580.40673882327</v>
      </c>
      <c r="P697">
        <v>17474.085811565325</v>
      </c>
      <c r="Q697" t="e">
        <v>#N/A</v>
      </c>
      <c r="R697" t="e">
        <v>#N/A</v>
      </c>
      <c r="T697">
        <v>6192.8689700495997</v>
      </c>
      <c r="U697">
        <v>60.896299999999997</v>
      </c>
      <c r="V697">
        <v>1.9239658489823001E-2</v>
      </c>
      <c r="W697">
        <v>2.1041667461395002</v>
      </c>
      <c r="X697">
        <v>1.2693638689691999</v>
      </c>
      <c r="Y697">
        <v>3771.2280666083138</v>
      </c>
      <c r="AB697" t="e">
        <v>#N/A</v>
      </c>
      <c r="AC697" t="e">
        <v>#N/A</v>
      </c>
    </row>
    <row r="698" spans="1:29">
      <c r="A698" t="s">
        <v>930</v>
      </c>
      <c r="B698" t="s">
        <v>15</v>
      </c>
      <c r="C698">
        <v>1354923</v>
      </c>
      <c r="D698" t="s">
        <v>931</v>
      </c>
      <c r="E698" t="str">
        <f t="shared" si="10"/>
        <v>Bogense Strand, Bogense Jorder43a</v>
      </c>
      <c r="F698">
        <v>1.8949065925752251</v>
      </c>
      <c r="G698" t="s">
        <v>3212</v>
      </c>
      <c r="K698">
        <v>0.89490659257522509</v>
      </c>
      <c r="M698">
        <v>2332.4879402753195</v>
      </c>
      <c r="N698">
        <v>662.23520807120678</v>
      </c>
      <c r="O698">
        <v>2994.7231483465262</v>
      </c>
      <c r="P698">
        <v>33111.760403560336</v>
      </c>
      <c r="T698">
        <v>11932.087901003</v>
      </c>
      <c r="U698">
        <v>100</v>
      </c>
      <c r="V698">
        <v>2.1067950725554998</v>
      </c>
      <c r="W698">
        <v>2.6425616741179998</v>
      </c>
      <c r="X698">
        <v>2.45041502099</v>
      </c>
      <c r="Y698">
        <v>11932.087901000001</v>
      </c>
      <c r="AB698" t="e">
        <v>#N/A</v>
      </c>
      <c r="AC698" t="e">
        <v>#N/A</v>
      </c>
    </row>
    <row r="699" spans="1:29">
      <c r="A699" t="s">
        <v>523</v>
      </c>
      <c r="B699" t="s">
        <v>15</v>
      </c>
      <c r="C699">
        <v>1354909</v>
      </c>
      <c r="D699" t="s">
        <v>932</v>
      </c>
      <c r="E699" t="str">
        <f t="shared" si="10"/>
        <v>Bogense Strand, Bogense Jorder34a</v>
      </c>
      <c r="F699">
        <v>0.66285832758909002</v>
      </c>
      <c r="K699">
        <v>0.66285832758909002</v>
      </c>
      <c r="M699">
        <v>815.92890186287173</v>
      </c>
      <c r="N699">
        <v>231.65686594404877</v>
      </c>
      <c r="O699">
        <v>1047.5857678069206</v>
      </c>
      <c r="P699">
        <v>11582.843297202438</v>
      </c>
      <c r="T699">
        <v>8838.1110345212001</v>
      </c>
      <c r="U699">
        <v>100</v>
      </c>
      <c r="V699">
        <v>2.0783035755157</v>
      </c>
      <c r="W699">
        <v>2.7276158332825</v>
      </c>
      <c r="X699">
        <v>2.5109534920622001</v>
      </c>
      <c r="Y699">
        <v>8838.1110345212001</v>
      </c>
      <c r="AB699" t="e">
        <v>#N/A</v>
      </c>
      <c r="AC699" t="e">
        <v>#N/A</v>
      </c>
    </row>
    <row r="700" spans="1:29">
      <c r="A700" t="s">
        <v>933</v>
      </c>
      <c r="B700" t="s">
        <v>64</v>
      </c>
      <c r="C700">
        <v>1354909</v>
      </c>
      <c r="D700" t="s">
        <v>932</v>
      </c>
      <c r="E700" t="str">
        <f t="shared" si="10"/>
        <v>Skovby Nymark, Skovby20c</v>
      </c>
      <c r="F700">
        <v>0.22135880186027562</v>
      </c>
      <c r="K700">
        <v>0.22135880186027562</v>
      </c>
      <c r="M700">
        <v>272.4760881807897</v>
      </c>
      <c r="N700">
        <v>77.36085397703485</v>
      </c>
      <c r="O700">
        <v>349.83694215782452</v>
      </c>
      <c r="P700">
        <v>3868.0426988517424</v>
      </c>
      <c r="T700">
        <v>14844.2407079</v>
      </c>
      <c r="U700">
        <v>19.8828</v>
      </c>
      <c r="V700">
        <v>8.1164024770259996E-2</v>
      </c>
      <c r="W700">
        <v>2.0571715831757</v>
      </c>
      <c r="X700">
        <v>1.0748091147812999</v>
      </c>
      <c r="Y700">
        <v>2951.4519514055</v>
      </c>
      <c r="AB700" t="e">
        <v>#N/A</v>
      </c>
      <c r="AC700" t="e">
        <v>#N/A</v>
      </c>
    </row>
    <row r="701" spans="1:29">
      <c r="A701" t="s">
        <v>935</v>
      </c>
      <c r="B701" t="s">
        <v>64</v>
      </c>
      <c r="C701">
        <v>1354909</v>
      </c>
      <c r="D701" t="s">
        <v>932</v>
      </c>
      <c r="E701" t="str">
        <f t="shared" si="10"/>
        <v>Skovby Nymark, Skovby24b</v>
      </c>
      <c r="F701">
        <v>0.30906424568806168</v>
      </c>
      <c r="K701">
        <v>0.30906424568806168</v>
      </c>
      <c r="M701">
        <v>380.43491360594544</v>
      </c>
      <c r="N701">
        <v>108.01230300879797</v>
      </c>
      <c r="O701">
        <v>488.44721661474341</v>
      </c>
      <c r="P701">
        <v>5400.6151504398977</v>
      </c>
      <c r="T701">
        <v>17344.475582514999</v>
      </c>
      <c r="U701">
        <v>23.758900000000001</v>
      </c>
      <c r="V701">
        <v>8.7261833250522995E-3</v>
      </c>
      <c r="W701">
        <v>0.63122898340224998</v>
      </c>
      <c r="X701">
        <v>0.22590511585042999</v>
      </c>
      <c r="Y701">
        <v>4120.8595389413003</v>
      </c>
      <c r="AB701" t="e">
        <v>#N/A</v>
      </c>
      <c r="AC701" t="e">
        <v>#N/A</v>
      </c>
    </row>
    <row r="702" spans="1:29">
      <c r="A702" t="s">
        <v>934</v>
      </c>
      <c r="B702" t="s">
        <v>64</v>
      </c>
      <c r="C702">
        <v>1354909</v>
      </c>
      <c r="D702" t="s">
        <v>932</v>
      </c>
      <c r="E702" t="str">
        <f t="shared" si="10"/>
        <v>Skovby Nymark, Skovby22b</v>
      </c>
      <c r="F702">
        <v>1</v>
      </c>
      <c r="G702" t="s">
        <v>3212</v>
      </c>
      <c r="M702">
        <v>1230.9250225919634</v>
      </c>
      <c r="N702">
        <v>349.48171623130651</v>
      </c>
      <c r="O702">
        <v>1580.40673882327</v>
      </c>
      <c r="P702">
        <v>17474.085811565325</v>
      </c>
      <c r="Q702">
        <v>5.3470000000000004</v>
      </c>
      <c r="R702" t="s">
        <v>3228</v>
      </c>
      <c r="T702">
        <v>16853.405804498001</v>
      </c>
      <c r="U702">
        <v>34.977600000000002</v>
      </c>
      <c r="V702">
        <v>3.4904733300208997E-2</v>
      </c>
      <c r="W702">
        <v>2.0920763015746999</v>
      </c>
      <c r="X702">
        <v>0.99522462986528004</v>
      </c>
      <c r="Y702">
        <v>5894.9168686740932</v>
      </c>
      <c r="AB702" t="e">
        <v>#N/A</v>
      </c>
      <c r="AC702" t="e">
        <v>#N/A</v>
      </c>
    </row>
    <row r="703" spans="1:29">
      <c r="A703" t="s">
        <v>1750</v>
      </c>
      <c r="B703" t="s">
        <v>64</v>
      </c>
      <c r="C703">
        <v>2677535</v>
      </c>
      <c r="D703" t="s">
        <v>1749</v>
      </c>
      <c r="E703" t="str">
        <f t="shared" si="10"/>
        <v>Skovby Nymark, Skovby22e</v>
      </c>
      <c r="F703">
        <v>1.4255847347107826</v>
      </c>
      <c r="G703" t="s">
        <v>3212</v>
      </c>
      <c r="K703">
        <v>0.42558473471078251</v>
      </c>
      <c r="M703">
        <v>1754.7879217806283</v>
      </c>
      <c r="N703">
        <v>498.21579971987609</v>
      </c>
      <c r="O703">
        <v>2253.0037215005045</v>
      </c>
      <c r="P703">
        <v>24910.789985993804</v>
      </c>
      <c r="T703">
        <v>5674.4631294770998</v>
      </c>
      <c r="U703">
        <v>100</v>
      </c>
      <c r="V703">
        <v>2.4471163749695002</v>
      </c>
      <c r="W703">
        <v>3.1464724540710001</v>
      </c>
      <c r="X703">
        <v>2.9749744275407002</v>
      </c>
      <c r="Y703">
        <v>5674.4631294737001</v>
      </c>
      <c r="AB703" t="e">
        <v>#N/A</v>
      </c>
      <c r="AC703" t="e">
        <v>#N/A</v>
      </c>
    </row>
    <row r="704" spans="1:29">
      <c r="A704" t="s">
        <v>1748</v>
      </c>
      <c r="B704" t="s">
        <v>64</v>
      </c>
      <c r="C704">
        <v>2677529</v>
      </c>
      <c r="D704" t="s">
        <v>1749</v>
      </c>
      <c r="E704" t="str">
        <f t="shared" si="10"/>
        <v>Skovby Nymark, Skovby19c</v>
      </c>
      <c r="F704">
        <v>2.25</v>
      </c>
      <c r="G704" t="s">
        <v>3212</v>
      </c>
      <c r="H704" t="s">
        <v>3212</v>
      </c>
      <c r="I704" t="s">
        <v>3212</v>
      </c>
      <c r="M704">
        <v>2769.5813008319178</v>
      </c>
      <c r="N704">
        <v>786.33386152043965</v>
      </c>
      <c r="O704">
        <v>3555.9151623523576</v>
      </c>
      <c r="P704">
        <v>39316.693076021984</v>
      </c>
      <c r="Q704">
        <v>-0.27600000000000002</v>
      </c>
      <c r="R704" t="s">
        <v>3228</v>
      </c>
      <c r="T704">
        <v>13528.482173001999</v>
      </c>
      <c r="U704">
        <v>100</v>
      </c>
      <c r="V704">
        <v>2.4143142700195002</v>
      </c>
      <c r="W704">
        <v>3.2012476921082</v>
      </c>
      <c r="X704">
        <v>3.0040706868390998</v>
      </c>
      <c r="Y704">
        <v>13528.482173001999</v>
      </c>
      <c r="AB704" t="e">
        <v>#N/A</v>
      </c>
      <c r="AC704" t="e">
        <v>#N/A</v>
      </c>
    </row>
    <row r="705" spans="1:29">
      <c r="A705" t="s">
        <v>936</v>
      </c>
      <c r="B705" t="s">
        <v>64</v>
      </c>
      <c r="C705">
        <v>1332062</v>
      </c>
      <c r="D705" t="s">
        <v>937</v>
      </c>
      <c r="E705" t="str">
        <f t="shared" si="10"/>
        <v>Skovby Nymark, Skovby21d</v>
      </c>
      <c r="F705">
        <v>1.3390800722607001</v>
      </c>
      <c r="K705">
        <v>1.3390800722607001</v>
      </c>
      <c r="M705">
        <v>1648.3071681999502</v>
      </c>
      <c r="N705">
        <v>467.9840018248114</v>
      </c>
      <c r="O705">
        <v>2116.2911700247614</v>
      </c>
      <c r="P705">
        <v>23399.200091240571</v>
      </c>
      <c r="T705">
        <v>17854.400963476</v>
      </c>
      <c r="U705">
        <v>100</v>
      </c>
      <c r="V705">
        <v>2.3640599250793</v>
      </c>
      <c r="W705">
        <v>2.8260219097136998</v>
      </c>
      <c r="X705">
        <v>2.5837650506370999</v>
      </c>
      <c r="Y705">
        <v>17854.400963477001</v>
      </c>
      <c r="AB705" t="e">
        <v>#N/A</v>
      </c>
      <c r="AC705" t="e">
        <v>#N/A</v>
      </c>
    </row>
    <row r="706" spans="1:29">
      <c r="A706" t="s">
        <v>938</v>
      </c>
      <c r="B706" t="s">
        <v>64</v>
      </c>
      <c r="C706">
        <v>1332062</v>
      </c>
      <c r="D706" t="s">
        <v>937</v>
      </c>
      <c r="E706" t="str">
        <f t="shared" ref="E706:E769" si="11">CONCATENATE(B706,A706)</f>
        <v>Skovby Nymark, Skovby24c</v>
      </c>
      <c r="F706">
        <v>0.32585044619960252</v>
      </c>
      <c r="K706">
        <v>0.32585044619960252</v>
      </c>
      <c r="M706">
        <v>401.09746784984708</v>
      </c>
      <c r="N706">
        <v>113.8787731725741</v>
      </c>
      <c r="O706">
        <v>514.97624102242116</v>
      </c>
      <c r="P706">
        <v>5693.9386586287046</v>
      </c>
      <c r="T706">
        <v>4344.6726159947002</v>
      </c>
      <c r="U706">
        <v>100</v>
      </c>
      <c r="V706">
        <v>2.4789721965789999</v>
      </c>
      <c r="W706">
        <v>3.1178758144379</v>
      </c>
      <c r="X706">
        <v>2.8264724407864001</v>
      </c>
      <c r="Y706">
        <v>4344.6726159929003</v>
      </c>
      <c r="AB706" t="e">
        <v>#N/A</v>
      </c>
      <c r="AC706" t="e">
        <v>#N/A</v>
      </c>
    </row>
    <row r="707" spans="1:29">
      <c r="A707" t="s">
        <v>939</v>
      </c>
      <c r="B707" t="s">
        <v>64</v>
      </c>
      <c r="C707">
        <v>1332062</v>
      </c>
      <c r="D707" t="s">
        <v>937</v>
      </c>
      <c r="E707" t="str">
        <f t="shared" si="11"/>
        <v>Skovby Nymark, Skovby25b</v>
      </c>
      <c r="F707">
        <v>1</v>
      </c>
      <c r="G707" t="s">
        <v>3212</v>
      </c>
      <c r="H707" t="s">
        <v>3213</v>
      </c>
      <c r="I707" t="s">
        <v>3213</v>
      </c>
      <c r="M707">
        <v>1230.9250225919634</v>
      </c>
      <c r="N707">
        <v>349.48171623130651</v>
      </c>
      <c r="O707">
        <v>1580.40673882327</v>
      </c>
      <c r="P707">
        <v>17474.085811565325</v>
      </c>
      <c r="Q707">
        <v>1.319</v>
      </c>
      <c r="R707" t="s">
        <v>3228</v>
      </c>
      <c r="T707">
        <v>35384.505941474003</v>
      </c>
      <c r="U707">
        <v>38.9024</v>
      </c>
      <c r="V707">
        <v>2.0606409758328999E-2</v>
      </c>
      <c r="W707">
        <v>1.3563432693480999</v>
      </c>
      <c r="X707">
        <v>0.51629179655357005</v>
      </c>
      <c r="Y707">
        <v>13765.422039375982</v>
      </c>
      <c r="AB707" t="e">
        <v>#N/A</v>
      </c>
      <c r="AC707" t="e">
        <v>#N/A</v>
      </c>
    </row>
    <row r="708" spans="1:29">
      <c r="A708" t="s">
        <v>940</v>
      </c>
      <c r="B708" t="s">
        <v>64</v>
      </c>
      <c r="C708">
        <v>1332067</v>
      </c>
      <c r="D708" t="s">
        <v>941</v>
      </c>
      <c r="E708" t="str">
        <f t="shared" si="11"/>
        <v>Skovby Nymark, Skovby15b</v>
      </c>
      <c r="F708">
        <v>3.3756996431482</v>
      </c>
      <c r="G708" t="s">
        <v>3212</v>
      </c>
      <c r="K708">
        <v>2.3756996431482</v>
      </c>
      <c r="M708">
        <v>4155.2331595058813</v>
      </c>
      <c r="N708">
        <v>1179.7453047688418</v>
      </c>
      <c r="O708">
        <v>5334.9784642747236</v>
      </c>
      <c r="P708">
        <v>58987.265238442094</v>
      </c>
      <c r="T708">
        <v>31675.995241976001</v>
      </c>
      <c r="U708">
        <v>100</v>
      </c>
      <c r="V708">
        <v>0.57161760330199995</v>
      </c>
      <c r="W708">
        <v>2.618275642395</v>
      </c>
      <c r="X708">
        <v>1.7974876354781999</v>
      </c>
      <c r="Y708">
        <v>31675.995241974</v>
      </c>
      <c r="AB708" t="e">
        <v>#N/A</v>
      </c>
      <c r="AC708" t="e">
        <v>#N/A</v>
      </c>
    </row>
    <row r="709" spans="1:29">
      <c r="A709" t="s">
        <v>942</v>
      </c>
      <c r="B709" t="s">
        <v>64</v>
      </c>
      <c r="C709">
        <v>1332067</v>
      </c>
      <c r="D709" t="s">
        <v>941</v>
      </c>
      <c r="E709" t="str">
        <f t="shared" si="11"/>
        <v>Skovby Nymark, Skovby15d</v>
      </c>
      <c r="F709">
        <v>0.5717996952764175</v>
      </c>
      <c r="K709">
        <v>0.5717996952764175</v>
      </c>
      <c r="M709">
        <v>703.842552826202</v>
      </c>
      <c r="N709">
        <v>199.83353884574046</v>
      </c>
      <c r="O709">
        <v>903.67609167194246</v>
      </c>
      <c r="P709">
        <v>9991.6769422870238</v>
      </c>
      <c r="T709">
        <v>7623.9959370188999</v>
      </c>
      <c r="U709">
        <v>100</v>
      </c>
      <c r="V709">
        <v>0.11039148271084</v>
      </c>
      <c r="W709">
        <v>2.2668101787567001</v>
      </c>
      <c r="X709">
        <v>1.3071796078889999</v>
      </c>
      <c r="Y709">
        <v>7623.9959370284996</v>
      </c>
      <c r="AB709" t="e">
        <v>#N/A</v>
      </c>
      <c r="AC709" t="e">
        <v>#N/A</v>
      </c>
    </row>
    <row r="710" spans="1:29">
      <c r="A710" t="s">
        <v>943</v>
      </c>
      <c r="B710" t="s">
        <v>64</v>
      </c>
      <c r="C710">
        <v>1332067</v>
      </c>
      <c r="D710" t="s">
        <v>941</v>
      </c>
      <c r="E710" t="str">
        <f t="shared" si="11"/>
        <v>Skovby Nymark, Skovby18b</v>
      </c>
      <c r="F710">
        <v>1.0524174952512992</v>
      </c>
      <c r="K710">
        <v>1.0524174952512992</v>
      </c>
      <c r="M710">
        <v>1295.4470291183829</v>
      </c>
      <c r="N710">
        <v>367.80067243227694</v>
      </c>
      <c r="O710">
        <v>1663.2477015506599</v>
      </c>
      <c r="P710">
        <v>18390.033621613846</v>
      </c>
      <c r="T710">
        <v>34993.274954032997</v>
      </c>
      <c r="U710">
        <v>40.099800000000002</v>
      </c>
      <c r="V710">
        <v>7.0440275594591999E-3</v>
      </c>
      <c r="W710">
        <v>1.3563432693480999</v>
      </c>
      <c r="X710">
        <v>0.56513561741975005</v>
      </c>
      <c r="Y710">
        <v>14032.239573526</v>
      </c>
      <c r="AB710" t="e">
        <v>#N/A</v>
      </c>
      <c r="AC710" t="e">
        <v>#N/A</v>
      </c>
    </row>
    <row r="711" spans="1:29">
      <c r="A711" t="s">
        <v>151</v>
      </c>
      <c r="B711" t="s">
        <v>64</v>
      </c>
      <c r="C711">
        <v>1332067</v>
      </c>
      <c r="D711" t="s">
        <v>941</v>
      </c>
      <c r="E711" t="str">
        <f t="shared" si="11"/>
        <v>Skovby Nymark, Skovby24a</v>
      </c>
      <c r="F711">
        <v>0.89639002991107497</v>
      </c>
      <c r="K711">
        <v>0.89639002991107497</v>
      </c>
      <c r="M711">
        <v>1103.3889178195006</v>
      </c>
      <c r="N711">
        <v>313.27192606595463</v>
      </c>
      <c r="O711">
        <v>1416.6608438854553</v>
      </c>
      <c r="P711">
        <v>15663.596303297732</v>
      </c>
      <c r="T711">
        <v>11951.867065480999</v>
      </c>
      <c r="U711">
        <v>100</v>
      </c>
      <c r="V711">
        <v>2.4169425964354998</v>
      </c>
      <c r="W711">
        <v>2.8584034442902002</v>
      </c>
      <c r="X711">
        <v>2.5813724027773</v>
      </c>
      <c r="Y711">
        <v>11951.867065484001</v>
      </c>
      <c r="AB711" t="e">
        <v>#N/A</v>
      </c>
      <c r="AC711" t="e">
        <v>#N/A</v>
      </c>
    </row>
    <row r="712" spans="1:29">
      <c r="A712" t="s">
        <v>877</v>
      </c>
      <c r="B712" t="s">
        <v>64</v>
      </c>
      <c r="C712">
        <v>1332067</v>
      </c>
      <c r="D712" t="s">
        <v>941</v>
      </c>
      <c r="E712" t="str">
        <f t="shared" si="11"/>
        <v>Skovby Nymark, Skovby34b</v>
      </c>
      <c r="F712">
        <v>0.45957486994430596</v>
      </c>
      <c r="K712">
        <v>0.45957486994430596</v>
      </c>
      <c r="M712">
        <v>565.70220716889344</v>
      </c>
      <c r="N712">
        <v>160.61301428491552</v>
      </c>
      <c r="O712">
        <v>726.31522145380893</v>
      </c>
      <c r="P712">
        <v>8030.6507142457758</v>
      </c>
      <c r="T712">
        <v>10767.328180016</v>
      </c>
      <c r="U712">
        <v>56.909799999999997</v>
      </c>
      <c r="V712">
        <v>1.2826438993216E-2</v>
      </c>
      <c r="W712">
        <v>1.4365611076355</v>
      </c>
      <c r="X712">
        <v>0.62911127056214</v>
      </c>
      <c r="Y712">
        <v>6127.6659707378003</v>
      </c>
      <c r="AB712" t="e">
        <v>#N/A</v>
      </c>
      <c r="AC712" t="e">
        <v>#N/A</v>
      </c>
    </row>
    <row r="713" spans="1:29">
      <c r="A713" t="s">
        <v>944</v>
      </c>
      <c r="B713" t="s">
        <v>64</v>
      </c>
      <c r="C713">
        <v>1332067</v>
      </c>
      <c r="D713" t="s">
        <v>941</v>
      </c>
      <c r="E713" t="str">
        <f t="shared" si="11"/>
        <v>Skovby Nymark, Skovby44a</v>
      </c>
      <c r="F713">
        <v>0.8858121362359237</v>
      </c>
      <c r="K713">
        <v>0.8858121362359237</v>
      </c>
      <c r="M713">
        <v>1090.3683238084398</v>
      </c>
      <c r="N713">
        <v>309.57514563025052</v>
      </c>
      <c r="O713">
        <v>1399.9434694386903</v>
      </c>
      <c r="P713">
        <v>15478.757281512524</v>
      </c>
      <c r="T713">
        <v>11939.524619014001</v>
      </c>
      <c r="U713">
        <v>98.9221</v>
      </c>
      <c r="V713">
        <v>2.1762892603873998E-2</v>
      </c>
      <c r="W713">
        <v>1.8678238391876001</v>
      </c>
      <c r="X713">
        <v>0.87060577709935005</v>
      </c>
      <c r="Y713">
        <v>11810.825484816</v>
      </c>
      <c r="AB713" t="e">
        <v>#N/A</v>
      </c>
      <c r="AC713" t="e">
        <v>#N/A</v>
      </c>
    </row>
    <row r="714" spans="1:29">
      <c r="A714" t="s">
        <v>945</v>
      </c>
      <c r="B714" t="s">
        <v>64</v>
      </c>
      <c r="C714">
        <v>1332067</v>
      </c>
      <c r="D714" t="s">
        <v>941</v>
      </c>
      <c r="E714" t="str">
        <f t="shared" si="11"/>
        <v>Skovby Nymark, Skovby4b</v>
      </c>
      <c r="F714">
        <v>1.7049984157133253</v>
      </c>
      <c r="K714">
        <v>1.7049984157133253</v>
      </c>
      <c r="M714">
        <v>2098.7252133811867</v>
      </c>
      <c r="N714">
        <v>595.86577249515153</v>
      </c>
      <c r="O714">
        <v>2694.590985876338</v>
      </c>
      <c r="P714">
        <v>29793.288624757573</v>
      </c>
      <c r="T714">
        <v>22733.312209511001</v>
      </c>
      <c r="U714">
        <v>100</v>
      </c>
      <c r="V714">
        <v>0.64910191297530995</v>
      </c>
      <c r="W714">
        <v>2.9132838249207</v>
      </c>
      <c r="X714">
        <v>2.4457671722808998</v>
      </c>
      <c r="Y714">
        <v>22733.312209514999</v>
      </c>
      <c r="AB714" t="e">
        <v>#N/A</v>
      </c>
      <c r="AC714" t="e">
        <v>#N/A</v>
      </c>
    </row>
    <row r="715" spans="1:29">
      <c r="A715" t="s">
        <v>946</v>
      </c>
      <c r="B715" t="s">
        <v>64</v>
      </c>
      <c r="C715">
        <v>1332065</v>
      </c>
      <c r="D715" t="s">
        <v>947</v>
      </c>
      <c r="E715" t="str">
        <f t="shared" si="11"/>
        <v>Skovby Nymark, Skovby26a</v>
      </c>
      <c r="F715">
        <v>6.7744559348779709E-2</v>
      </c>
      <c r="K715">
        <v>6.7744559348779709E-2</v>
      </c>
      <c r="M715">
        <v>83.388473246879272</v>
      </c>
      <c r="N715">
        <v>23.675484866545133</v>
      </c>
      <c r="O715">
        <v>107.06395811342441</v>
      </c>
      <c r="P715">
        <v>1183.7742433272565</v>
      </c>
      <c r="T715">
        <v>7832.7143950005002</v>
      </c>
      <c r="U715">
        <v>11.5319</v>
      </c>
      <c r="V715">
        <v>2.312964387238E-2</v>
      </c>
      <c r="W715">
        <v>0.41181278228759999</v>
      </c>
      <c r="X715">
        <v>0.19698464293104001</v>
      </c>
      <c r="Y715">
        <v>903.25701852778002</v>
      </c>
      <c r="AB715" t="e">
        <v>#N/A</v>
      </c>
      <c r="AC715" t="e">
        <v>#N/A</v>
      </c>
    </row>
    <row r="716" spans="1:29">
      <c r="A716" t="s">
        <v>948</v>
      </c>
      <c r="B716" t="s">
        <v>64</v>
      </c>
      <c r="C716">
        <v>1332065</v>
      </c>
      <c r="D716" t="s">
        <v>947</v>
      </c>
      <c r="E716" t="str">
        <f t="shared" si="11"/>
        <v>Skovby Nymark, Skovby26d</v>
      </c>
      <c r="F716">
        <v>0.75867296058727507</v>
      </c>
      <c r="K716">
        <v>0.75867296058727507</v>
      </c>
      <c r="M716">
        <v>933.86953115080337</v>
      </c>
      <c r="N716">
        <v>265.14232832432725</v>
      </c>
      <c r="O716">
        <v>1199.0118594751307</v>
      </c>
      <c r="P716">
        <v>13257.116416216362</v>
      </c>
      <c r="T716">
        <v>10115.639474497</v>
      </c>
      <c r="U716">
        <v>100</v>
      </c>
      <c r="V716">
        <v>0.17399799823761</v>
      </c>
      <c r="W716">
        <v>2.1608343124389999</v>
      </c>
      <c r="X716">
        <v>1.3329441243446001</v>
      </c>
      <c r="Y716">
        <v>10115.639474486001</v>
      </c>
      <c r="AB716" t="e">
        <v>#N/A</v>
      </c>
      <c r="AC716" t="e">
        <v>#N/A</v>
      </c>
    </row>
    <row r="717" spans="1:29">
      <c r="A717" t="s">
        <v>949</v>
      </c>
      <c r="B717" t="s">
        <v>64</v>
      </c>
      <c r="C717">
        <v>1332065</v>
      </c>
      <c r="D717" t="s">
        <v>947</v>
      </c>
      <c r="E717" t="str">
        <f t="shared" si="11"/>
        <v>Skovby Nymark, Skovby27c</v>
      </c>
      <c r="F717">
        <v>0.50894184983957946</v>
      </c>
      <c r="K717">
        <v>0.50894184983957946</v>
      </c>
      <c r="M717">
        <v>626.46925801177997</v>
      </c>
      <c r="N717">
        <v>177.86587114387211</v>
      </c>
      <c r="O717">
        <v>804.33512915565211</v>
      </c>
      <c r="P717">
        <v>8893.293557193605</v>
      </c>
      <c r="T717">
        <v>10122.107644498001</v>
      </c>
      <c r="U717">
        <v>67.040300000000002</v>
      </c>
      <c r="V717">
        <v>3.8374181836842998E-2</v>
      </c>
      <c r="W717">
        <v>2.1935312747954998</v>
      </c>
      <c r="X717">
        <v>1.0644968067167999</v>
      </c>
      <c r="Y717">
        <v>6785.8870979518997</v>
      </c>
      <c r="AB717" t="e">
        <v>#N/A</v>
      </c>
      <c r="AC717" t="e">
        <v>#N/A</v>
      </c>
    </row>
    <row r="718" spans="1:29">
      <c r="A718" t="s">
        <v>950</v>
      </c>
      <c r="B718" t="s">
        <v>64</v>
      </c>
      <c r="C718">
        <v>1332065</v>
      </c>
      <c r="D718" t="s">
        <v>947</v>
      </c>
      <c r="E718" t="str">
        <f t="shared" si="11"/>
        <v>Skovby Nymark, Skovby29c</v>
      </c>
      <c r="F718">
        <v>0.52800768998055059</v>
      </c>
      <c r="K718">
        <v>0.52800768998055059</v>
      </c>
      <c r="M718">
        <v>649.93787771803966</v>
      </c>
      <c r="N718">
        <v>184.52903367773044</v>
      </c>
      <c r="O718">
        <v>834.46691139577013</v>
      </c>
      <c r="P718">
        <v>9226.451683886522</v>
      </c>
      <c r="T718">
        <v>7218.996484968</v>
      </c>
      <c r="U718">
        <v>97.521900000000002</v>
      </c>
      <c r="V718">
        <v>3.7112563848494998E-2</v>
      </c>
      <c r="W718">
        <v>2.3599596023560001</v>
      </c>
      <c r="X718">
        <v>1.0653869156774001</v>
      </c>
      <c r="Y718">
        <v>7040.1012883368003</v>
      </c>
      <c r="AB718" t="e">
        <v>#N/A</v>
      </c>
      <c r="AC718" t="e">
        <v>#N/A</v>
      </c>
    </row>
    <row r="719" spans="1:29">
      <c r="A719" t="s">
        <v>951</v>
      </c>
      <c r="B719" t="s">
        <v>64</v>
      </c>
      <c r="C719">
        <v>1332065</v>
      </c>
      <c r="D719" t="s">
        <v>947</v>
      </c>
      <c r="E719" t="str">
        <f t="shared" si="11"/>
        <v>Skovby Nymark, Skovby2a</v>
      </c>
      <c r="F719">
        <v>1.5819180665992501</v>
      </c>
      <c r="K719">
        <v>1.5819180665992501</v>
      </c>
      <c r="M719">
        <v>1947.222531867317</v>
      </c>
      <c r="N719">
        <v>552.85144085241609</v>
      </c>
      <c r="O719">
        <v>2500.0739727197333</v>
      </c>
      <c r="P719">
        <v>27642.572042620806</v>
      </c>
      <c r="T719">
        <v>21092.240887989999</v>
      </c>
      <c r="U719">
        <v>100</v>
      </c>
      <c r="V719">
        <v>1.3880939483643</v>
      </c>
      <c r="W719">
        <v>3.1880006790161</v>
      </c>
      <c r="X719">
        <v>2.4764304864966</v>
      </c>
      <c r="Y719">
        <v>21092.240887987999</v>
      </c>
      <c r="AB719" t="e">
        <v>#N/A</v>
      </c>
      <c r="AC719" t="e">
        <v>#N/A</v>
      </c>
    </row>
    <row r="720" spans="1:29">
      <c r="A720" t="s">
        <v>485</v>
      </c>
      <c r="B720" t="s">
        <v>64</v>
      </c>
      <c r="C720">
        <v>1332065</v>
      </c>
      <c r="D720" t="s">
        <v>947</v>
      </c>
      <c r="E720" t="str">
        <f t="shared" si="11"/>
        <v>Skovby Nymark, Skovby2e</v>
      </c>
      <c r="F720">
        <v>0.58595445301177662</v>
      </c>
      <c r="K720">
        <v>0.58595445301177662</v>
      </c>
      <c r="M720">
        <v>721.26599831138265</v>
      </c>
      <c r="N720">
        <v>204.78036787193213</v>
      </c>
      <c r="O720">
        <v>926.04636618331483</v>
      </c>
      <c r="P720">
        <v>10239.018393596607</v>
      </c>
      <c r="T720">
        <v>7845.3785054969003</v>
      </c>
      <c r="U720">
        <v>99.583799999999997</v>
      </c>
      <c r="V720">
        <v>3.8374181836842998E-2</v>
      </c>
      <c r="W720">
        <v>2.2254922389984002</v>
      </c>
      <c r="X720">
        <v>1.1337588553543001</v>
      </c>
      <c r="Y720">
        <v>7812.7271454995998</v>
      </c>
      <c r="AB720" t="e">
        <v>#N/A</v>
      </c>
      <c r="AC720" t="e">
        <v>#N/A</v>
      </c>
    </row>
    <row r="721" spans="1:29">
      <c r="A721" t="s">
        <v>578</v>
      </c>
      <c r="B721" t="s">
        <v>64</v>
      </c>
      <c r="C721">
        <v>1332065</v>
      </c>
      <c r="D721" t="s">
        <v>947</v>
      </c>
      <c r="E721" t="str">
        <f t="shared" si="11"/>
        <v>Skovby Nymark, Skovby2d</v>
      </c>
      <c r="F721">
        <v>2</v>
      </c>
      <c r="G721" t="s">
        <v>3212</v>
      </c>
      <c r="H721" t="s">
        <v>3213</v>
      </c>
      <c r="I721" t="s">
        <v>3212</v>
      </c>
      <c r="M721">
        <v>2461.8500451839268</v>
      </c>
      <c r="N721">
        <v>698.96343246261301</v>
      </c>
      <c r="O721">
        <v>3160.8134776465399</v>
      </c>
      <c r="P721">
        <v>34948.171623130649</v>
      </c>
      <c r="Q721">
        <v>1.8560000000000001</v>
      </c>
      <c r="R721" t="s">
        <v>3228</v>
      </c>
      <c r="T721">
        <v>8178.7343490040003</v>
      </c>
      <c r="U721">
        <v>100</v>
      </c>
      <c r="V721">
        <v>0.54312610626221003</v>
      </c>
      <c r="W721">
        <v>2.3016097545624001</v>
      </c>
      <c r="X721">
        <v>1.6005422638507001</v>
      </c>
      <c r="Y721">
        <v>8178.7343490040003</v>
      </c>
      <c r="AB721" t="e">
        <v>#N/A</v>
      </c>
      <c r="AC721" t="e">
        <v>#N/A</v>
      </c>
    </row>
    <row r="722" spans="1:29">
      <c r="A722" t="s">
        <v>163</v>
      </c>
      <c r="B722" t="s">
        <v>64</v>
      </c>
      <c r="C722">
        <v>2677545</v>
      </c>
      <c r="D722" t="s">
        <v>952</v>
      </c>
      <c r="E722" t="str">
        <f t="shared" si="11"/>
        <v>Skovby Nymark, Skovby27a</v>
      </c>
      <c r="F722">
        <v>4.2299064839128002</v>
      </c>
      <c r="G722" t="s">
        <v>3212</v>
      </c>
      <c r="K722">
        <v>3.2299064839128002</v>
      </c>
      <c r="M722">
        <v>5206.6977342722557</v>
      </c>
      <c r="N722">
        <v>1478.2749774957767</v>
      </c>
      <c r="O722">
        <v>6684.9727117680322</v>
      </c>
      <c r="P722">
        <v>73913.748874788827</v>
      </c>
      <c r="T722">
        <v>43065.419785503997</v>
      </c>
      <c r="U722">
        <v>100</v>
      </c>
      <c r="V722">
        <v>1.4528570175171001</v>
      </c>
      <c r="W722">
        <v>3.3129007816314999</v>
      </c>
      <c r="X722">
        <v>2.625325022527</v>
      </c>
      <c r="Y722">
        <v>43065.419785475999</v>
      </c>
      <c r="AB722" t="e">
        <v>#N/A</v>
      </c>
      <c r="AC722" t="e">
        <v>#N/A</v>
      </c>
    </row>
    <row r="723" spans="1:29">
      <c r="A723" t="s">
        <v>917</v>
      </c>
      <c r="B723" t="s">
        <v>64</v>
      </c>
      <c r="C723">
        <v>1332066</v>
      </c>
      <c r="D723" t="s">
        <v>953</v>
      </c>
      <c r="E723" t="str">
        <f t="shared" si="11"/>
        <v>Skovby Nymark, Skovby35a</v>
      </c>
      <c r="F723">
        <v>2.1525839908943256</v>
      </c>
      <c r="G723" t="s">
        <v>3212</v>
      </c>
      <c r="K723">
        <v>1.1525839908943256</v>
      </c>
      <c r="M723">
        <v>2649.6694976226963</v>
      </c>
      <c r="N723">
        <v>752.28874746978397</v>
      </c>
      <c r="O723">
        <v>3401.9582450924804</v>
      </c>
      <c r="P723">
        <v>37614.4373734892</v>
      </c>
      <c r="T723">
        <v>17973.031359981</v>
      </c>
      <c r="U723">
        <v>85.5047</v>
      </c>
      <c r="V723">
        <v>4.3736051768063999E-2</v>
      </c>
      <c r="W723">
        <v>1.882963180542</v>
      </c>
      <c r="X723">
        <v>0.93458592506416005</v>
      </c>
      <c r="Y723">
        <v>15367.791244300999</v>
      </c>
      <c r="AB723" t="e">
        <v>#N/A</v>
      </c>
      <c r="AC723" t="e">
        <v>#N/A</v>
      </c>
    </row>
    <row r="724" spans="1:29">
      <c r="A724" t="s">
        <v>91</v>
      </c>
      <c r="B724" t="s">
        <v>64</v>
      </c>
      <c r="C724">
        <v>1332066</v>
      </c>
      <c r="D724" t="s">
        <v>953</v>
      </c>
      <c r="E724" t="str">
        <f t="shared" si="11"/>
        <v>Skovby Nymark, Skovby7b</v>
      </c>
      <c r="F724">
        <v>1</v>
      </c>
      <c r="G724" t="s">
        <v>3212</v>
      </c>
      <c r="M724">
        <v>1230.9250225919634</v>
      </c>
      <c r="N724">
        <v>349.48171623130651</v>
      </c>
      <c r="O724">
        <v>1580.40673882327</v>
      </c>
      <c r="P724">
        <v>17474.085811565325</v>
      </c>
      <c r="Q724" t="e">
        <v>#N/A</v>
      </c>
      <c r="R724" t="e">
        <v>#N/A</v>
      </c>
      <c r="T724">
        <v>101917.47841647999</v>
      </c>
      <c r="U724">
        <v>0.55820000000000003</v>
      </c>
      <c r="V724">
        <v>1.8503714352846E-2</v>
      </c>
      <c r="W724">
        <v>0.30383941531181002</v>
      </c>
      <c r="X724">
        <v>0.11602096676149</v>
      </c>
      <c r="Y724">
        <v>568.90336452079134</v>
      </c>
      <c r="AB724" t="e">
        <v>#N/A</v>
      </c>
      <c r="AC724" t="e">
        <v>#N/A</v>
      </c>
    </row>
    <row r="725" spans="1:29">
      <c r="A725" t="s">
        <v>173</v>
      </c>
      <c r="B725" t="s">
        <v>64</v>
      </c>
      <c r="C725">
        <v>9533954</v>
      </c>
      <c r="D725" t="s">
        <v>954</v>
      </c>
      <c r="E725" t="str">
        <f t="shared" si="11"/>
        <v>Skovby Nymark, Skovby29a</v>
      </c>
      <c r="F725">
        <v>1.643230313052175</v>
      </c>
      <c r="G725" t="s">
        <v>3212</v>
      </c>
      <c r="K725">
        <v>0.64323031305217504</v>
      </c>
      <c r="M725">
        <v>2022.6933102175476</v>
      </c>
      <c r="N725">
        <v>574.27894996878115</v>
      </c>
      <c r="O725">
        <v>2596.9722601863286</v>
      </c>
      <c r="P725">
        <v>28713.947498439058</v>
      </c>
      <c r="T725">
        <v>8576.4041740289995</v>
      </c>
      <c r="U725">
        <v>100</v>
      </c>
      <c r="V725">
        <v>2.0583279132843</v>
      </c>
      <c r="W725">
        <v>2.7855451107025</v>
      </c>
      <c r="X725">
        <v>2.4605928150791998</v>
      </c>
      <c r="Y725">
        <v>8576.4041740478006</v>
      </c>
      <c r="AB725" t="e">
        <v>#N/A</v>
      </c>
      <c r="AC725" t="e">
        <v>#N/A</v>
      </c>
    </row>
    <row r="726" spans="1:29">
      <c r="A726" t="s">
        <v>955</v>
      </c>
      <c r="B726" t="s">
        <v>64</v>
      </c>
      <c r="C726">
        <v>1332070</v>
      </c>
      <c r="D726" t="s">
        <v>956</v>
      </c>
      <c r="E726" t="str">
        <f t="shared" si="11"/>
        <v>Skovby Nymark, Skovby17d</v>
      </c>
      <c r="F726">
        <v>0.6846545556389475</v>
      </c>
      <c r="K726">
        <v>0.6846545556389475</v>
      </c>
      <c r="M726">
        <v>842.75842436756216</v>
      </c>
      <c r="N726">
        <v>239.2742491302819</v>
      </c>
      <c r="O726">
        <v>1082.0326734978441</v>
      </c>
      <c r="P726">
        <v>11963.712456514095</v>
      </c>
      <c r="T726">
        <v>9128.7274085193003</v>
      </c>
      <c r="U726">
        <v>100</v>
      </c>
      <c r="V726">
        <v>2.3502871990204</v>
      </c>
      <c r="W726">
        <v>3.0067484378814999</v>
      </c>
      <c r="X726">
        <v>2.8240166823263002</v>
      </c>
      <c r="Y726">
        <v>9128.7274085188001</v>
      </c>
      <c r="AB726" t="e">
        <v>#N/A</v>
      </c>
      <c r="AC726" t="e">
        <v>#N/A</v>
      </c>
    </row>
    <row r="727" spans="1:29">
      <c r="A727" t="s">
        <v>957</v>
      </c>
      <c r="B727" t="s">
        <v>64</v>
      </c>
      <c r="C727">
        <v>1332070</v>
      </c>
      <c r="D727" t="s">
        <v>956</v>
      </c>
      <c r="E727" t="str">
        <f t="shared" si="11"/>
        <v>Skovby Nymark, Skovby19a</v>
      </c>
      <c r="F727">
        <v>0.61555895823654749</v>
      </c>
      <c r="K727">
        <v>0.61555895823654749</v>
      </c>
      <c r="M727">
        <v>757.70692457400764</v>
      </c>
      <c r="N727">
        <v>215.12660116606375</v>
      </c>
      <c r="O727">
        <v>972.83352574007142</v>
      </c>
      <c r="P727">
        <v>10756.330058303187</v>
      </c>
      <c r="T727">
        <v>8207.4527764873001</v>
      </c>
      <c r="U727">
        <v>100</v>
      </c>
      <c r="V727">
        <v>2.3960208892821999</v>
      </c>
      <c r="W727">
        <v>3.0396556854247998</v>
      </c>
      <c r="X727">
        <v>2.8208657176446001</v>
      </c>
      <c r="Y727">
        <v>8207.4527764872</v>
      </c>
      <c r="AB727" t="e">
        <v>#N/A</v>
      </c>
      <c r="AC727" t="e">
        <v>#N/A</v>
      </c>
    </row>
    <row r="728" spans="1:29">
      <c r="A728" t="s">
        <v>958</v>
      </c>
      <c r="B728" t="s">
        <v>64</v>
      </c>
      <c r="C728">
        <v>1332070</v>
      </c>
      <c r="D728" t="s">
        <v>956</v>
      </c>
      <c r="E728" t="str">
        <f t="shared" si="11"/>
        <v>Skovby Nymark, Skovby20d</v>
      </c>
      <c r="F728">
        <v>0.32914532351100001</v>
      </c>
      <c r="K728">
        <v>0.32914532351100001</v>
      </c>
      <c r="M728">
        <v>405.15321477881679</v>
      </c>
      <c r="N728">
        <v>115.03027255013288</v>
      </c>
      <c r="O728">
        <v>520.1834873289497</v>
      </c>
      <c r="P728">
        <v>5751.5136275066443</v>
      </c>
      <c r="T728">
        <v>4388.6043134800002</v>
      </c>
      <c r="U728">
        <v>100</v>
      </c>
      <c r="V728">
        <v>2.5385835170746001</v>
      </c>
      <c r="W728">
        <v>3.0505897998810001</v>
      </c>
      <c r="X728">
        <v>2.8062622944198998</v>
      </c>
      <c r="Y728">
        <v>4388.6043134827996</v>
      </c>
      <c r="AB728" t="e">
        <v>#N/A</v>
      </c>
      <c r="AC728" t="e">
        <v>#N/A</v>
      </c>
    </row>
    <row r="729" spans="1:29">
      <c r="A729" t="s">
        <v>208</v>
      </c>
      <c r="B729" t="s">
        <v>64</v>
      </c>
      <c r="C729">
        <v>1332070</v>
      </c>
      <c r="D729" t="s">
        <v>956</v>
      </c>
      <c r="E729" t="str">
        <f t="shared" si="11"/>
        <v>Skovby Nymark, Skovby39b</v>
      </c>
      <c r="F729">
        <v>0.81485374124285781</v>
      </c>
      <c r="K729">
        <v>0.81485374124285781</v>
      </c>
      <c r="M729">
        <v>1003.0238598485106</v>
      </c>
      <c r="N729">
        <v>284.7764839670549</v>
      </c>
      <c r="O729">
        <v>1287.8003438155656</v>
      </c>
      <c r="P729">
        <v>14238.824198352744</v>
      </c>
      <c r="T729">
        <v>11160.721197505</v>
      </c>
      <c r="U729">
        <v>97.347800000000007</v>
      </c>
      <c r="V729">
        <v>3.1435288488865003E-2</v>
      </c>
      <c r="W729">
        <v>1.536754488945</v>
      </c>
      <c r="X729">
        <v>0.88403236180056</v>
      </c>
      <c r="Y729">
        <v>10864.721197487999</v>
      </c>
      <c r="AB729" t="e">
        <v>#N/A</v>
      </c>
      <c r="AC729" t="e">
        <v>#N/A</v>
      </c>
    </row>
    <row r="730" spans="1:29">
      <c r="A730" t="s">
        <v>959</v>
      </c>
      <c r="B730" t="s">
        <v>64</v>
      </c>
      <c r="C730">
        <v>1332070</v>
      </c>
      <c r="D730" t="s">
        <v>956</v>
      </c>
      <c r="E730" t="str">
        <f t="shared" si="11"/>
        <v>Skovby Nymark, Skovby48c</v>
      </c>
      <c r="F730">
        <v>0.1425282982494675</v>
      </c>
      <c r="K730">
        <v>0.1425282982494675</v>
      </c>
      <c r="M730">
        <v>175.44164874271988</v>
      </c>
      <c r="N730">
        <v>49.811034283751418</v>
      </c>
      <c r="O730">
        <v>225.25268302647129</v>
      </c>
      <c r="P730">
        <v>2490.5517141875707</v>
      </c>
      <c r="T730">
        <v>1900.3773099929001</v>
      </c>
      <c r="U730">
        <v>100</v>
      </c>
      <c r="V730">
        <v>0.88008290529250999</v>
      </c>
      <c r="W730">
        <v>2.4128422737121999</v>
      </c>
      <c r="X730">
        <v>1.9892286395015999</v>
      </c>
      <c r="Y730">
        <v>1900.3773099908001</v>
      </c>
      <c r="AB730" t="e">
        <v>#N/A</v>
      </c>
      <c r="AC730" t="e">
        <v>#N/A</v>
      </c>
    </row>
    <row r="731" spans="1:29">
      <c r="A731" t="s">
        <v>960</v>
      </c>
      <c r="B731" t="s">
        <v>64</v>
      </c>
      <c r="C731">
        <v>1332070</v>
      </c>
      <c r="D731" t="s">
        <v>956</v>
      </c>
      <c r="E731" t="str">
        <f t="shared" si="11"/>
        <v>Skovby Nymark, Skovby48d</v>
      </c>
      <c r="F731">
        <v>0.43360403036214745</v>
      </c>
      <c r="K731">
        <v>0.43360403036214745</v>
      </c>
      <c r="M731">
        <v>533.73405086949276</v>
      </c>
      <c r="N731">
        <v>151.53668069577483</v>
      </c>
      <c r="O731">
        <v>685.27073156526762</v>
      </c>
      <c r="P731">
        <v>7576.8340347887406</v>
      </c>
      <c r="T731">
        <v>5781.3870714953</v>
      </c>
      <c r="U731">
        <v>100</v>
      </c>
      <c r="V731">
        <v>0.87671864032744995</v>
      </c>
      <c r="W731">
        <v>2.3901331424713002</v>
      </c>
      <c r="X731">
        <v>2.0082647966336</v>
      </c>
      <c r="Y731">
        <v>5781.3870715053999</v>
      </c>
      <c r="AB731" t="e">
        <v>#N/A</v>
      </c>
      <c r="AC731" t="e">
        <v>#N/A</v>
      </c>
    </row>
    <row r="732" spans="1:29">
      <c r="A732" t="s">
        <v>961</v>
      </c>
      <c r="B732" t="s">
        <v>64</v>
      </c>
      <c r="C732">
        <v>1332070</v>
      </c>
      <c r="D732" t="s">
        <v>956</v>
      </c>
      <c r="E732" t="str">
        <f t="shared" si="11"/>
        <v>Skovby Nymark, Skovby48e</v>
      </c>
      <c r="F732">
        <v>0.456914965125225</v>
      </c>
      <c r="K732">
        <v>0.456914965125225</v>
      </c>
      <c r="M732">
        <v>562.42806376937381</v>
      </c>
      <c r="N732">
        <v>159.6834261837312</v>
      </c>
      <c r="O732">
        <v>722.11148995310498</v>
      </c>
      <c r="P732">
        <v>7984.1713091865595</v>
      </c>
      <c r="T732">
        <v>6092.1995350030002</v>
      </c>
      <c r="U732">
        <v>100</v>
      </c>
      <c r="V732">
        <v>0.87608778476714999</v>
      </c>
      <c r="W732">
        <v>2.3705782890320002</v>
      </c>
      <c r="X732">
        <v>1.7044147928727</v>
      </c>
      <c r="Y732">
        <v>6092.1995350185998</v>
      </c>
      <c r="AB732" t="e">
        <v>#N/A</v>
      </c>
      <c r="AC732" t="e">
        <v>#N/A</v>
      </c>
    </row>
    <row r="733" spans="1:29">
      <c r="A733" t="s">
        <v>962</v>
      </c>
      <c r="B733" t="s">
        <v>64</v>
      </c>
      <c r="C733">
        <v>1332070</v>
      </c>
      <c r="D733" t="s">
        <v>956</v>
      </c>
      <c r="E733" t="str">
        <f t="shared" si="11"/>
        <v>Skovby Nymark, Skovby7e</v>
      </c>
      <c r="F733">
        <v>0.46699759417411502</v>
      </c>
      <c r="K733">
        <v>0.46699759417411502</v>
      </c>
      <c r="M733">
        <v>574.83902415916509</v>
      </c>
      <c r="N733">
        <v>163.20712068786091</v>
      </c>
      <c r="O733">
        <v>738.04614484702597</v>
      </c>
      <c r="P733">
        <v>8160.3560343930449</v>
      </c>
      <c r="T733">
        <v>6226.6345889882004</v>
      </c>
      <c r="U733">
        <v>100</v>
      </c>
      <c r="V733">
        <v>0.79933947324752996</v>
      </c>
      <c r="W733">
        <v>2.6671633720397998</v>
      </c>
      <c r="X733">
        <v>2.3404173881457999</v>
      </c>
      <c r="Y733">
        <v>6226.6345889876002</v>
      </c>
      <c r="AB733" t="e">
        <v>#N/A</v>
      </c>
      <c r="AC733" t="e">
        <v>#N/A</v>
      </c>
    </row>
    <row r="734" spans="1:29">
      <c r="A734" t="s">
        <v>858</v>
      </c>
      <c r="B734" t="s">
        <v>64</v>
      </c>
      <c r="C734">
        <v>1332070</v>
      </c>
      <c r="D734" t="s">
        <v>956</v>
      </c>
      <c r="E734" t="str">
        <f t="shared" si="11"/>
        <v>Skovby Nymark, Skovby30b</v>
      </c>
      <c r="F734">
        <v>1</v>
      </c>
      <c r="G734" t="s">
        <v>3212</v>
      </c>
      <c r="H734" t="s">
        <v>3213</v>
      </c>
      <c r="M734">
        <v>1230.9250225919634</v>
      </c>
      <c r="N734">
        <v>349.48171623130651</v>
      </c>
      <c r="O734">
        <v>1580.40673882327</v>
      </c>
      <c r="P734">
        <v>17474.085811565325</v>
      </c>
      <c r="Q734" t="e">
        <v>#N/A</v>
      </c>
      <c r="R734" t="e">
        <v>#N/A</v>
      </c>
      <c r="T734">
        <v>23215.010253431999</v>
      </c>
      <c r="U734">
        <v>48.202100000000002</v>
      </c>
      <c r="V734">
        <v>1.7557501792907999E-2</v>
      </c>
      <c r="W734">
        <v>0.82131260633469005</v>
      </c>
      <c r="X734">
        <v>0.48250471141946</v>
      </c>
      <c r="Y734">
        <v>11190.122457369547</v>
      </c>
      <c r="AB734" t="e">
        <v>#N/A</v>
      </c>
      <c r="AC734" t="e">
        <v>#N/A</v>
      </c>
    </row>
    <row r="735" spans="1:29">
      <c r="A735" t="s">
        <v>527</v>
      </c>
      <c r="B735" t="s">
        <v>15</v>
      </c>
      <c r="C735">
        <v>1354924</v>
      </c>
      <c r="D735" t="s">
        <v>963</v>
      </c>
      <c r="E735" t="str">
        <f t="shared" si="11"/>
        <v>Bogense Strand, Bogense Jorder43b</v>
      </c>
      <c r="F735">
        <v>2.080515662014375</v>
      </c>
      <c r="G735" t="s">
        <v>3212</v>
      </c>
      <c r="K735">
        <v>1.080515662014375</v>
      </c>
      <c r="M735">
        <v>2560.9587882679784</v>
      </c>
      <c r="N735">
        <v>727.1021842068966</v>
      </c>
      <c r="O735">
        <v>3288.0609724748751</v>
      </c>
      <c r="P735">
        <v>36355.109210344832</v>
      </c>
      <c r="T735">
        <v>14406.875493525</v>
      </c>
      <c r="U735">
        <v>100</v>
      </c>
      <c r="V735">
        <v>2.5353243350982999</v>
      </c>
      <c r="W735">
        <v>3.1178758144379</v>
      </c>
      <c r="X735">
        <v>2.879000743003</v>
      </c>
      <c r="Y735">
        <v>14406.87549352</v>
      </c>
      <c r="AB735" t="e">
        <v>#N/A</v>
      </c>
      <c r="AC735" t="e">
        <v>#N/A</v>
      </c>
    </row>
    <row r="736" spans="1:29">
      <c r="A736" t="s">
        <v>474</v>
      </c>
      <c r="B736" t="s">
        <v>964</v>
      </c>
      <c r="C736">
        <v>1354924</v>
      </c>
      <c r="D736" t="s">
        <v>963</v>
      </c>
      <c r="E736" t="str">
        <f t="shared" si="11"/>
        <v>Hugget Hgd., Ore1d</v>
      </c>
      <c r="F736">
        <v>15.614666239159845</v>
      </c>
      <c r="K736">
        <v>15.614666239159845</v>
      </c>
      <c r="M736">
        <v>19220.483393203802</v>
      </c>
      <c r="N736">
        <v>5457.0403556406227</v>
      </c>
      <c r="O736">
        <v>24677.523748844425</v>
      </c>
      <c r="P736">
        <v>272852.01778203115</v>
      </c>
      <c r="T736">
        <v>518942.42620856001</v>
      </c>
      <c r="U736">
        <v>40.119199999999999</v>
      </c>
      <c r="V736">
        <v>1.0513474262552E-4</v>
      </c>
      <c r="W736">
        <v>2.9392518997192001</v>
      </c>
      <c r="X736">
        <v>1.1525652225829</v>
      </c>
      <c r="Y736">
        <v>208195.36078384001</v>
      </c>
      <c r="AB736" t="e">
        <v>#N/A</v>
      </c>
      <c r="AC736" t="e">
        <v>#N/A</v>
      </c>
    </row>
    <row r="737" spans="1:29">
      <c r="A737" t="s">
        <v>965</v>
      </c>
      <c r="B737" t="s">
        <v>64</v>
      </c>
      <c r="C737">
        <v>1354924</v>
      </c>
      <c r="D737" t="s">
        <v>963</v>
      </c>
      <c r="E737" t="str">
        <f t="shared" si="11"/>
        <v>Skovby Nymark, Skovby25c</v>
      </c>
      <c r="F737">
        <v>0.31105560022508999</v>
      </c>
      <c r="K737">
        <v>0.31105560022508999</v>
      </c>
      <c r="M737">
        <v>382.88612173442561</v>
      </c>
      <c r="N737">
        <v>108.70824501002362</v>
      </c>
      <c r="O737">
        <v>491.59436674444925</v>
      </c>
      <c r="P737">
        <v>5435.412250501181</v>
      </c>
      <c r="T737">
        <v>4147.4080030012001</v>
      </c>
      <c r="U737">
        <v>100</v>
      </c>
      <c r="V737">
        <v>2.4827568531035999</v>
      </c>
      <c r="W737">
        <v>3.0977952480315998</v>
      </c>
      <c r="X737">
        <v>2.8128038333466998</v>
      </c>
      <c r="Y737">
        <v>4147.4080029989</v>
      </c>
      <c r="AB737" t="e">
        <v>#N/A</v>
      </c>
      <c r="AC737" t="e">
        <v>#N/A</v>
      </c>
    </row>
    <row r="738" spans="1:29">
      <c r="A738" t="s">
        <v>169</v>
      </c>
      <c r="B738" t="s">
        <v>64</v>
      </c>
      <c r="C738">
        <v>1354924</v>
      </c>
      <c r="D738" t="s">
        <v>963</v>
      </c>
      <c r="E738" t="str">
        <f t="shared" si="11"/>
        <v>Skovby Nymark, Skovby28a</v>
      </c>
      <c r="F738">
        <v>0.49212959478644702</v>
      </c>
      <c r="K738">
        <v>0.49212959478644702</v>
      </c>
      <c r="M738">
        <v>605.7746325806811</v>
      </c>
      <c r="N738">
        <v>171.99029539418493</v>
      </c>
      <c r="O738">
        <v>777.76492797486605</v>
      </c>
      <c r="P738">
        <v>8599.514769709247</v>
      </c>
      <c r="T738">
        <v>45617.290591033001</v>
      </c>
      <c r="U738">
        <v>14.3843</v>
      </c>
      <c r="V738">
        <v>4.5207940042019001E-2</v>
      </c>
      <c r="W738">
        <v>1.7349334955214999</v>
      </c>
      <c r="X738">
        <v>0.71722280465351995</v>
      </c>
      <c r="Y738">
        <v>6561.7109816705997</v>
      </c>
      <c r="AB738" t="e">
        <v>#N/A</v>
      </c>
      <c r="AC738" t="e">
        <v>#N/A</v>
      </c>
    </row>
    <row r="739" spans="1:29">
      <c r="A739" t="s">
        <v>966</v>
      </c>
      <c r="B739" t="s">
        <v>64</v>
      </c>
      <c r="C739">
        <v>1354924</v>
      </c>
      <c r="D739" t="s">
        <v>963</v>
      </c>
      <c r="E739" t="str">
        <f t="shared" si="11"/>
        <v>Skovby Nymark, Skovby30e</v>
      </c>
      <c r="F739">
        <v>0.954997692863925</v>
      </c>
      <c r="K739">
        <v>0.954997692863925</v>
      </c>
      <c r="M739">
        <v>1175.5305566637999</v>
      </c>
      <c r="N739">
        <v>333.75423269902262</v>
      </c>
      <c r="O739">
        <v>1509.2847893628225</v>
      </c>
      <c r="P739">
        <v>16687.711634951131</v>
      </c>
      <c r="T739">
        <v>12733.302571519</v>
      </c>
      <c r="U739">
        <v>100</v>
      </c>
      <c r="V739">
        <v>0.86851811408997004</v>
      </c>
      <c r="W739">
        <v>2.1880643367767001</v>
      </c>
      <c r="X739">
        <v>1.3701248554748999</v>
      </c>
      <c r="Y739">
        <v>12733.302571509001</v>
      </c>
      <c r="AB739" t="e">
        <v>#N/A</v>
      </c>
      <c r="AC739" t="e">
        <v>#N/A</v>
      </c>
    </row>
    <row r="740" spans="1:29">
      <c r="A740" t="s">
        <v>967</v>
      </c>
      <c r="B740" t="s">
        <v>64</v>
      </c>
      <c r="C740">
        <v>1354924</v>
      </c>
      <c r="D740" t="s">
        <v>963</v>
      </c>
      <c r="E740" t="str">
        <f t="shared" si="11"/>
        <v>Skovby Nymark, Skovby36d</v>
      </c>
      <c r="F740">
        <v>0.87335891715044989</v>
      </c>
      <c r="K740">
        <v>0.87335891715044989</v>
      </c>
      <c r="M740">
        <v>1075.0393448243103</v>
      </c>
      <c r="N740">
        <v>305.22297325165465</v>
      </c>
      <c r="O740">
        <v>1380.2623180759649</v>
      </c>
      <c r="P740">
        <v>15261.148662582733</v>
      </c>
      <c r="T740">
        <v>11644.785562006</v>
      </c>
      <c r="U740">
        <v>100</v>
      </c>
      <c r="V740">
        <v>0.69515091180801003</v>
      </c>
      <c r="W740">
        <v>2.2534580230713002</v>
      </c>
      <c r="X740">
        <v>1.4556468014832</v>
      </c>
      <c r="Y740">
        <v>11644.785562020999</v>
      </c>
      <c r="AB740" t="e">
        <v>#N/A</v>
      </c>
      <c r="AC740" t="e">
        <v>#N/A</v>
      </c>
    </row>
    <row r="741" spans="1:29">
      <c r="A741" t="s">
        <v>380</v>
      </c>
      <c r="B741" t="s">
        <v>64</v>
      </c>
      <c r="C741">
        <v>1354924</v>
      </c>
      <c r="D741" t="s">
        <v>963</v>
      </c>
      <c r="E741" t="str">
        <f t="shared" si="11"/>
        <v>Skovby Nymark, Skovby43c</v>
      </c>
      <c r="F741">
        <v>0.92582807837720749</v>
      </c>
      <c r="K741">
        <v>0.92582807837720749</v>
      </c>
      <c r="M741">
        <v>1139.6249482927383</v>
      </c>
      <c r="N741">
        <v>323.55998576639905</v>
      </c>
      <c r="O741">
        <v>1463.1849340591373</v>
      </c>
      <c r="P741">
        <v>16177.99928831995</v>
      </c>
      <c r="T741">
        <v>13965.835852511</v>
      </c>
      <c r="U741">
        <v>88.389799999999994</v>
      </c>
      <c r="V741">
        <v>2.1026949398220002E-3</v>
      </c>
      <c r="W741">
        <v>1.6029894351959</v>
      </c>
      <c r="X741">
        <v>0.62836881049467996</v>
      </c>
      <c r="Y741">
        <v>12344.378270063</v>
      </c>
      <c r="AB741" t="e">
        <v>#N/A</v>
      </c>
      <c r="AC741" t="e">
        <v>#N/A</v>
      </c>
    </row>
    <row r="742" spans="1:29">
      <c r="A742" t="s">
        <v>968</v>
      </c>
      <c r="B742" t="s">
        <v>64</v>
      </c>
      <c r="C742">
        <v>1354924</v>
      </c>
      <c r="D742" t="s">
        <v>963</v>
      </c>
      <c r="E742" t="str">
        <f t="shared" si="11"/>
        <v>Skovby Nymark, Skovby46b</v>
      </c>
      <c r="F742">
        <v>1.078970007449175</v>
      </c>
      <c r="K742">
        <v>1.078970007449175</v>
      </c>
      <c r="M742">
        <v>1328.1311807954266</v>
      </c>
      <c r="N742">
        <v>377.08028996544328</v>
      </c>
      <c r="O742">
        <v>1705.2114707608698</v>
      </c>
      <c r="P742">
        <v>18854.014498272161</v>
      </c>
      <c r="T742">
        <v>14386.266765988999</v>
      </c>
      <c r="U742">
        <v>100</v>
      </c>
      <c r="V742">
        <v>1.0361028909683001</v>
      </c>
      <c r="W742">
        <v>2.0957560539246001</v>
      </c>
      <c r="X742">
        <v>1.3905312607547999</v>
      </c>
      <c r="Y742">
        <v>14386.266765996999</v>
      </c>
      <c r="AB742" t="e">
        <v>#N/A</v>
      </c>
      <c r="AC742" t="e">
        <v>#N/A</v>
      </c>
    </row>
    <row r="743" spans="1:29">
      <c r="A743" t="s">
        <v>969</v>
      </c>
      <c r="B743" t="s">
        <v>64</v>
      </c>
      <c r="C743">
        <v>1354924</v>
      </c>
      <c r="D743" t="s">
        <v>963</v>
      </c>
      <c r="E743" t="str">
        <f t="shared" si="11"/>
        <v>Skovby Nymark, Skovby47a</v>
      </c>
      <c r="F743">
        <v>2.5338703419724502</v>
      </c>
      <c r="K743">
        <v>2.5338703419724502</v>
      </c>
      <c r="M743">
        <v>3119.0044079375443</v>
      </c>
      <c r="N743">
        <v>885.54135582013942</v>
      </c>
      <c r="O743">
        <v>4004.5457637576837</v>
      </c>
      <c r="P743">
        <v>44277.067791006972</v>
      </c>
      <c r="T743">
        <v>36042.937892966002</v>
      </c>
      <c r="U743">
        <v>100</v>
      </c>
      <c r="V743">
        <v>0.65698701143265004</v>
      </c>
      <c r="W743">
        <v>2.7482221126556001</v>
      </c>
      <c r="X743">
        <v>1.6603190776586001</v>
      </c>
      <c r="Y743">
        <v>36042.937892946</v>
      </c>
      <c r="AB743" t="e">
        <v>#N/A</v>
      </c>
      <c r="AC743" t="e">
        <v>#N/A</v>
      </c>
    </row>
    <row r="744" spans="1:29">
      <c r="A744" t="s">
        <v>733</v>
      </c>
      <c r="B744" t="s">
        <v>964</v>
      </c>
      <c r="C744">
        <v>1354924</v>
      </c>
      <c r="D744" t="s">
        <v>963</v>
      </c>
      <c r="E744" t="str">
        <f t="shared" si="11"/>
        <v>Hugget Hgd., Ore1ab</v>
      </c>
      <c r="F744">
        <v>1</v>
      </c>
      <c r="G744" t="s">
        <v>3212</v>
      </c>
      <c r="M744">
        <v>1230.9250225919634</v>
      </c>
      <c r="N744">
        <v>349.48171623130651</v>
      </c>
      <c r="O744">
        <v>1580.40673882327</v>
      </c>
      <c r="P744">
        <v>17474.085811565325</v>
      </c>
      <c r="Q744" t="e">
        <v>#N/A</v>
      </c>
      <c r="R744" t="e">
        <v>#N/A</v>
      </c>
      <c r="T744">
        <v>15600.761296974</v>
      </c>
      <c r="U744">
        <v>1.77E-2</v>
      </c>
      <c r="V744">
        <v>9.9878005683422005E-2</v>
      </c>
      <c r="W744">
        <v>0.13877786695957001</v>
      </c>
      <c r="X744">
        <v>0.11851314082742</v>
      </c>
      <c r="Y744">
        <v>2.7613347495643978</v>
      </c>
      <c r="AB744" t="e">
        <v>#N/A</v>
      </c>
      <c r="AC744" t="e">
        <v>#N/A</v>
      </c>
    </row>
    <row r="745" spans="1:29">
      <c r="A745" t="s">
        <v>525</v>
      </c>
      <c r="B745" t="s">
        <v>15</v>
      </c>
      <c r="C745">
        <v>1354913</v>
      </c>
      <c r="D745" t="s">
        <v>970</v>
      </c>
      <c r="E745" t="str">
        <f t="shared" si="11"/>
        <v>Bogense Strand, Bogense Jorder35b</v>
      </c>
      <c r="F745">
        <v>2.6343936933359249</v>
      </c>
      <c r="K745">
        <v>2.6343936933359249</v>
      </c>
      <c r="M745">
        <v>3242.7411164856494</v>
      </c>
      <c r="N745">
        <v>920.67242917596923</v>
      </c>
      <c r="O745">
        <v>4163.4135456616186</v>
      </c>
      <c r="P745">
        <v>46033.621458798458</v>
      </c>
      <c r="T745">
        <v>35125.249244478997</v>
      </c>
      <c r="U745">
        <v>100</v>
      </c>
      <c r="V745">
        <v>1.9832618236541999</v>
      </c>
      <c r="W745">
        <v>2.7900657653808998</v>
      </c>
      <c r="X745">
        <v>2.5686416178464002</v>
      </c>
      <c r="Y745">
        <v>35125.249244484003</v>
      </c>
      <c r="AB745" t="e">
        <v>#N/A</v>
      </c>
      <c r="AC745" t="e">
        <v>#N/A</v>
      </c>
    </row>
    <row r="746" spans="1:29">
      <c r="A746" t="s">
        <v>971</v>
      </c>
      <c r="B746" t="s">
        <v>64</v>
      </c>
      <c r="C746">
        <v>1354913</v>
      </c>
      <c r="D746" t="s">
        <v>970</v>
      </c>
      <c r="E746" t="str">
        <f t="shared" si="11"/>
        <v>Skovby Nymark, Skovby36b</v>
      </c>
      <c r="F746">
        <v>1</v>
      </c>
      <c r="G746" t="s">
        <v>3212</v>
      </c>
      <c r="M746">
        <v>1230.9250225919634</v>
      </c>
      <c r="N746">
        <v>349.48171623130651</v>
      </c>
      <c r="O746">
        <v>1580.40673882327</v>
      </c>
      <c r="P746">
        <v>17474.085811565325</v>
      </c>
      <c r="Q746" t="e">
        <v>#N/A</v>
      </c>
      <c r="R746" t="e">
        <v>#N/A</v>
      </c>
      <c r="T746">
        <v>25885.577439998</v>
      </c>
      <c r="U746">
        <v>8.3925999999999998</v>
      </c>
      <c r="V746">
        <v>1.1039148084818999E-2</v>
      </c>
      <c r="W746">
        <v>0.59642940759659002</v>
      </c>
      <c r="X746">
        <v>0.20455404317281001</v>
      </c>
      <c r="Y746">
        <v>2172.4729722292723</v>
      </c>
      <c r="AB746" t="e">
        <v>#N/A</v>
      </c>
      <c r="AC746" t="e">
        <v>#N/A</v>
      </c>
    </row>
    <row r="747" spans="1:29">
      <c r="A747" t="s">
        <v>835</v>
      </c>
      <c r="B747" t="s">
        <v>8</v>
      </c>
      <c r="C747">
        <v>5444456</v>
      </c>
      <c r="D747" t="s">
        <v>836</v>
      </c>
      <c r="E747" t="str">
        <f t="shared" si="11"/>
        <v>Bogense Markjorder43l</v>
      </c>
      <c r="F747">
        <v>1.25</v>
      </c>
      <c r="G747" t="s">
        <v>3212</v>
      </c>
      <c r="H747" t="s">
        <v>3212</v>
      </c>
      <c r="M747">
        <v>1538.6562782399542</v>
      </c>
      <c r="N747">
        <v>436.85214528913315</v>
      </c>
      <c r="O747">
        <v>1975.5084235290874</v>
      </c>
      <c r="P747">
        <v>21842.607264456656</v>
      </c>
      <c r="Q747">
        <v>1.345</v>
      </c>
      <c r="R747" t="s">
        <v>3228</v>
      </c>
      <c r="T747">
        <v>1102.3045630111999</v>
      </c>
      <c r="U747">
        <v>100</v>
      </c>
      <c r="V747">
        <v>0.72974026203155995</v>
      </c>
      <c r="W747">
        <v>1.2846413850784</v>
      </c>
      <c r="X747">
        <v>1.0599708181278</v>
      </c>
      <c r="Y747">
        <v>1102.3045630111999</v>
      </c>
      <c r="AB747" t="e">
        <v>#N/A</v>
      </c>
      <c r="AC747" t="e">
        <v>#N/A</v>
      </c>
    </row>
    <row r="748" spans="1:29">
      <c r="A748" t="s">
        <v>972</v>
      </c>
      <c r="B748" t="s">
        <v>64</v>
      </c>
      <c r="C748">
        <v>1332050</v>
      </c>
      <c r="D748" t="s">
        <v>973</v>
      </c>
      <c r="E748" t="str">
        <f t="shared" si="11"/>
        <v>Skovby Nymark, Skovby6c</v>
      </c>
      <c r="F748">
        <v>1.5112436036148251</v>
      </c>
      <c r="G748" t="s">
        <v>3212</v>
      </c>
      <c r="K748">
        <v>0.51124360361482502</v>
      </c>
      <c r="M748">
        <v>1860.2275669215387</v>
      </c>
      <c r="N748">
        <v>528.1520082348934</v>
      </c>
      <c r="O748">
        <v>2388.3795751564321</v>
      </c>
      <c r="P748">
        <v>26407.600411744668</v>
      </c>
      <c r="T748">
        <v>6816.5813815310003</v>
      </c>
      <c r="U748">
        <v>100</v>
      </c>
      <c r="V748">
        <v>1.4877617359160999</v>
      </c>
      <c r="W748">
        <v>3.1262867450714</v>
      </c>
      <c r="X748">
        <v>2.3919345930787999</v>
      </c>
      <c r="Y748">
        <v>6816.5813815310003</v>
      </c>
      <c r="AB748" t="e">
        <v>#N/A</v>
      </c>
      <c r="AC748" t="e">
        <v>#N/A</v>
      </c>
    </row>
    <row r="749" spans="1:29">
      <c r="A749" t="s">
        <v>2885</v>
      </c>
      <c r="B749" t="s">
        <v>8</v>
      </c>
      <c r="C749">
        <v>9221726</v>
      </c>
      <c r="D749" t="s">
        <v>833</v>
      </c>
      <c r="E749" t="str">
        <f t="shared" si="11"/>
        <v>Bogense Markjorder133g</v>
      </c>
      <c r="F749">
        <v>1.25</v>
      </c>
      <c r="G749" t="s">
        <v>3212</v>
      </c>
      <c r="H749" t="s">
        <v>3212</v>
      </c>
      <c r="K749" t="s">
        <v>3213</v>
      </c>
      <c r="M749">
        <v>1538.6562782399542</v>
      </c>
      <c r="N749">
        <v>436.85214528913315</v>
      </c>
      <c r="O749">
        <v>1975.5084235290874</v>
      </c>
      <c r="P749">
        <v>21842.607264456656</v>
      </c>
      <c r="T749">
        <v>699.45436800748996</v>
      </c>
      <c r="U749">
        <v>100</v>
      </c>
      <c r="V749">
        <v>1.5562044382094999</v>
      </c>
      <c r="W749">
        <v>1.7832955121994001</v>
      </c>
      <c r="X749">
        <v>1.7135906726400001</v>
      </c>
      <c r="Y749">
        <v>699.45436800492996</v>
      </c>
      <c r="AB749" t="e">
        <v>#N/A</v>
      </c>
      <c r="AC749" t="e">
        <v>#N/A</v>
      </c>
    </row>
    <row r="750" spans="1:29">
      <c r="A750" t="s">
        <v>832</v>
      </c>
      <c r="B750" t="s">
        <v>8</v>
      </c>
      <c r="C750">
        <v>9221728</v>
      </c>
      <c r="D750" t="s">
        <v>833</v>
      </c>
      <c r="E750" t="str">
        <f t="shared" si="11"/>
        <v>Bogense Markjorder133a</v>
      </c>
      <c r="F750">
        <v>2.25</v>
      </c>
      <c r="G750" t="s">
        <v>3212</v>
      </c>
      <c r="H750" t="s">
        <v>3212</v>
      </c>
      <c r="I750" t="s">
        <v>3212</v>
      </c>
      <c r="M750">
        <v>2769.5813008319178</v>
      </c>
      <c r="N750">
        <v>786.33386152043965</v>
      </c>
      <c r="O750">
        <v>3555.9151623523576</v>
      </c>
      <c r="P750">
        <v>39316.693076021984</v>
      </c>
      <c r="Q750">
        <v>1.1279999999999999</v>
      </c>
      <c r="R750" t="s">
        <v>3228</v>
      </c>
      <c r="T750">
        <v>1230.1119590055</v>
      </c>
      <c r="U750">
        <v>100</v>
      </c>
      <c r="V750">
        <v>0.99878007173537997</v>
      </c>
      <c r="W750">
        <v>1.7488113641739</v>
      </c>
      <c r="X750">
        <v>1.4125951604532001</v>
      </c>
      <c r="Y750">
        <v>1230.1119590055</v>
      </c>
      <c r="AB750" t="e">
        <v>#N/A</v>
      </c>
      <c r="AC750" t="e">
        <v>#N/A</v>
      </c>
    </row>
    <row r="751" spans="1:29">
      <c r="A751" t="s">
        <v>830</v>
      </c>
      <c r="B751" t="s">
        <v>8</v>
      </c>
      <c r="C751">
        <v>5444820</v>
      </c>
      <c r="D751" t="s">
        <v>831</v>
      </c>
      <c r="E751" t="str">
        <f t="shared" si="11"/>
        <v>Bogense Markjorder133e</v>
      </c>
      <c r="F751">
        <v>2.25</v>
      </c>
      <c r="G751" t="s">
        <v>3212</v>
      </c>
      <c r="H751" t="s">
        <v>3212</v>
      </c>
      <c r="I751" t="s">
        <v>3212</v>
      </c>
      <c r="M751">
        <v>2769.5813008319178</v>
      </c>
      <c r="N751">
        <v>786.33386152043965</v>
      </c>
      <c r="O751">
        <v>3555.9151623523576</v>
      </c>
      <c r="P751">
        <v>39316.693076021984</v>
      </c>
      <c r="Q751">
        <v>1.276</v>
      </c>
      <c r="R751" t="s">
        <v>3228</v>
      </c>
      <c r="T751">
        <v>2643.4216390342999</v>
      </c>
      <c r="U751">
        <v>100</v>
      </c>
      <c r="V751">
        <v>0.66592347621918002</v>
      </c>
      <c r="W751">
        <v>1.5010087490082</v>
      </c>
      <c r="X751">
        <v>1.2451051371555</v>
      </c>
      <c r="Y751">
        <v>2643.4216390342999</v>
      </c>
      <c r="AB751" t="e">
        <v>#N/A</v>
      </c>
      <c r="AC751" t="e">
        <v>#N/A</v>
      </c>
    </row>
    <row r="752" spans="1:29">
      <c r="A752" t="s">
        <v>837</v>
      </c>
      <c r="B752" t="s">
        <v>8</v>
      </c>
      <c r="C752">
        <v>5444215</v>
      </c>
      <c r="D752" t="s">
        <v>838</v>
      </c>
      <c r="E752" t="str">
        <f t="shared" si="11"/>
        <v>Bogense Markjorder29b</v>
      </c>
      <c r="F752">
        <v>1</v>
      </c>
      <c r="G752" t="s">
        <v>3212</v>
      </c>
      <c r="M752">
        <v>1230.9250225919634</v>
      </c>
      <c r="N752">
        <v>349.48171623130651</v>
      </c>
      <c r="O752">
        <v>1580.40673882327</v>
      </c>
      <c r="P752">
        <v>17474.085811565325</v>
      </c>
      <c r="Q752" t="s">
        <v>3213</v>
      </c>
      <c r="R752" t="s">
        <v>3228</v>
      </c>
      <c r="T752">
        <v>1835.1167640030001</v>
      </c>
      <c r="U752">
        <v>0</v>
      </c>
      <c r="V752">
        <v>0</v>
      </c>
      <c r="W752">
        <v>0</v>
      </c>
      <c r="X752">
        <v>0</v>
      </c>
      <c r="Y752">
        <v>0</v>
      </c>
      <c r="AB752" t="e">
        <v>#N/A</v>
      </c>
      <c r="AC752" t="e">
        <v>#N/A</v>
      </c>
    </row>
    <row r="753" spans="1:29">
      <c r="A753" t="s">
        <v>272</v>
      </c>
      <c r="B753" t="s">
        <v>8</v>
      </c>
      <c r="C753">
        <v>9983766</v>
      </c>
      <c r="D753" t="s">
        <v>3006</v>
      </c>
      <c r="E753" t="str">
        <f t="shared" si="11"/>
        <v>Bogense Markjorder53c</v>
      </c>
      <c r="F753">
        <v>1</v>
      </c>
      <c r="G753" t="s">
        <v>3212</v>
      </c>
      <c r="M753">
        <v>1230.9250225919634</v>
      </c>
      <c r="N753">
        <v>349.48171623130651</v>
      </c>
      <c r="O753">
        <v>1580.40673882327</v>
      </c>
      <c r="P753">
        <v>17474.085811565325</v>
      </c>
      <c r="Q753" t="s">
        <v>3213</v>
      </c>
      <c r="R753" t="s">
        <v>3228</v>
      </c>
      <c r="T753">
        <v>1337.8506520057999</v>
      </c>
      <c r="U753">
        <v>4.3685</v>
      </c>
      <c r="V753">
        <v>4.4156592339276999E-3</v>
      </c>
      <c r="W753">
        <v>0.10282177478075</v>
      </c>
      <c r="X753">
        <v>4.2773240294896001E-2</v>
      </c>
      <c r="Y753">
        <v>58.444005732873372</v>
      </c>
      <c r="AB753" t="e">
        <v>#N/A</v>
      </c>
      <c r="AC753" t="e">
        <v>#N/A</v>
      </c>
    </row>
    <row r="754" spans="1:29">
      <c r="A754" t="s">
        <v>173</v>
      </c>
      <c r="B754" t="s">
        <v>8</v>
      </c>
      <c r="C754">
        <v>5444214</v>
      </c>
      <c r="D754" t="s">
        <v>839</v>
      </c>
      <c r="E754" t="str">
        <f t="shared" si="11"/>
        <v>Bogense Markjorder29a</v>
      </c>
      <c r="F754">
        <v>1</v>
      </c>
      <c r="G754" t="s">
        <v>3212</v>
      </c>
      <c r="M754">
        <v>1230.9250225919634</v>
      </c>
      <c r="N754">
        <v>349.48171623130651</v>
      </c>
      <c r="O754">
        <v>1580.40673882327</v>
      </c>
      <c r="P754">
        <v>17474.085811565325</v>
      </c>
      <c r="Q754" t="s">
        <v>3213</v>
      </c>
      <c r="R754" t="s">
        <v>3228</v>
      </c>
      <c r="T754">
        <v>3111.2287209862002</v>
      </c>
      <c r="U754">
        <v>0</v>
      </c>
      <c r="V754">
        <v>0</v>
      </c>
      <c r="W754">
        <v>0</v>
      </c>
      <c r="X754">
        <v>0</v>
      </c>
      <c r="Y754">
        <v>0</v>
      </c>
      <c r="AB754" t="e">
        <v>#N/A</v>
      </c>
      <c r="AC754" t="e">
        <v>#N/A</v>
      </c>
    </row>
    <row r="755" spans="1:29">
      <c r="A755" t="s">
        <v>268</v>
      </c>
      <c r="B755" t="s">
        <v>8</v>
      </c>
      <c r="C755">
        <v>10188715</v>
      </c>
      <c r="D755" t="s">
        <v>840</v>
      </c>
      <c r="E755" t="str">
        <f t="shared" si="11"/>
        <v>Bogense Markjorder53b</v>
      </c>
      <c r="F755">
        <v>1</v>
      </c>
      <c r="G755" t="s">
        <v>3212</v>
      </c>
      <c r="M755">
        <v>1230.9250225919634</v>
      </c>
      <c r="N755">
        <v>349.48171623130651</v>
      </c>
      <c r="O755">
        <v>1580.40673882327</v>
      </c>
      <c r="P755">
        <v>17474.085811565325</v>
      </c>
      <c r="Q755" t="s">
        <v>3213</v>
      </c>
      <c r="R755" t="s">
        <v>3228</v>
      </c>
      <c r="T755">
        <v>9339.0196324454992</v>
      </c>
      <c r="U755">
        <v>22.188199999999998</v>
      </c>
      <c r="V755">
        <v>3.5956081002951001E-2</v>
      </c>
      <c r="W755">
        <v>0.44713807106018</v>
      </c>
      <c r="X755">
        <v>0.20073876724497</v>
      </c>
      <c r="Y755">
        <v>2072.160354086272</v>
      </c>
      <c r="AB755" t="e">
        <v>#N/A</v>
      </c>
      <c r="AC755" t="e">
        <v>#N/A</v>
      </c>
    </row>
    <row r="756" spans="1:29">
      <c r="A756" t="s">
        <v>847</v>
      </c>
      <c r="B756" t="s">
        <v>8</v>
      </c>
      <c r="C756">
        <v>5444445</v>
      </c>
      <c r="D756" t="s">
        <v>848</v>
      </c>
      <c r="E756" t="str">
        <f t="shared" si="11"/>
        <v>Bogense Markjorder40b</v>
      </c>
      <c r="F756">
        <v>1</v>
      </c>
      <c r="G756" t="s">
        <v>3212</v>
      </c>
      <c r="M756">
        <v>1230.9250225919634</v>
      </c>
      <c r="N756">
        <v>349.48171623130651</v>
      </c>
      <c r="O756">
        <v>1580.40673882327</v>
      </c>
      <c r="P756">
        <v>17474.085811565325</v>
      </c>
      <c r="Q756" t="e">
        <v>#N/A</v>
      </c>
      <c r="R756" t="e">
        <v>#N/A</v>
      </c>
      <c r="T756">
        <v>3596.9485395207998</v>
      </c>
      <c r="U756">
        <v>18.256799999999998</v>
      </c>
      <c r="V756">
        <v>9.9878003820776991E-3</v>
      </c>
      <c r="W756">
        <v>0.31403747200965998</v>
      </c>
      <c r="X756">
        <v>0.1129610159777</v>
      </c>
      <c r="Y756">
        <v>656.68770096323328</v>
      </c>
      <c r="AB756" t="e">
        <v>#N/A</v>
      </c>
      <c r="AC756" t="e">
        <v>#N/A</v>
      </c>
    </row>
    <row r="757" spans="1:29">
      <c r="A757" t="s">
        <v>851</v>
      </c>
      <c r="B757" t="s">
        <v>8</v>
      </c>
      <c r="C757">
        <v>1354892</v>
      </c>
      <c r="D757" t="s">
        <v>850</v>
      </c>
      <c r="E757" t="str">
        <f t="shared" si="11"/>
        <v>Bogense Markjorder93c</v>
      </c>
      <c r="F757">
        <v>1</v>
      </c>
      <c r="G757" t="s">
        <v>3212</v>
      </c>
      <c r="M757">
        <v>1230.9250225919634</v>
      </c>
      <c r="N757">
        <v>349.48171623130651</v>
      </c>
      <c r="O757">
        <v>1580.40673882327</v>
      </c>
      <c r="P757">
        <v>17474.085811565325</v>
      </c>
      <c r="T757">
        <v>683.92702995458001</v>
      </c>
      <c r="U757">
        <v>100</v>
      </c>
      <c r="V757">
        <v>0.67233669757842995</v>
      </c>
      <c r="W757">
        <v>1.1722524166107</v>
      </c>
      <c r="X757">
        <v>0.99199770384423003</v>
      </c>
      <c r="Y757">
        <v>683.92702996858998</v>
      </c>
      <c r="AB757" t="e">
        <v>#N/A</v>
      </c>
      <c r="AC757" t="e">
        <v>#N/A</v>
      </c>
    </row>
    <row r="758" spans="1:29">
      <c r="A758" t="s">
        <v>849</v>
      </c>
      <c r="B758" t="s">
        <v>8</v>
      </c>
      <c r="C758">
        <v>1354892</v>
      </c>
      <c r="D758" t="s">
        <v>850</v>
      </c>
      <c r="E758" t="str">
        <f t="shared" si="11"/>
        <v>Bogense Markjorder93b</v>
      </c>
      <c r="F758">
        <v>2.25</v>
      </c>
      <c r="G758" t="s">
        <v>3212</v>
      </c>
      <c r="H758" t="s">
        <v>3212</v>
      </c>
      <c r="I758" t="s">
        <v>3212</v>
      </c>
      <c r="M758">
        <v>2769.5813008319178</v>
      </c>
      <c r="N758">
        <v>786.33386152043965</v>
      </c>
      <c r="O758">
        <v>3555.9151623523576</v>
      </c>
      <c r="P758">
        <v>39316.693076021984</v>
      </c>
      <c r="Q758">
        <v>1.341</v>
      </c>
      <c r="R758" t="s">
        <v>3228</v>
      </c>
      <c r="T758">
        <v>1035.1768680002999</v>
      </c>
      <c r="U758">
        <v>100</v>
      </c>
      <c r="V758">
        <v>0.88376265764235995</v>
      </c>
      <c r="W758">
        <v>1.4108030796051001</v>
      </c>
      <c r="X758">
        <v>1.0865685725823</v>
      </c>
      <c r="Y758">
        <v>1035.1768680002999</v>
      </c>
      <c r="AB758" t="e">
        <v>#N/A</v>
      </c>
      <c r="AC758" t="e">
        <v>#N/A</v>
      </c>
    </row>
    <row r="759" spans="1:29">
      <c r="A759" t="s">
        <v>852</v>
      </c>
      <c r="B759" t="s">
        <v>8</v>
      </c>
      <c r="C759">
        <v>10014509</v>
      </c>
      <c r="D759" t="s">
        <v>853</v>
      </c>
      <c r="E759" t="str">
        <f t="shared" si="11"/>
        <v>Bogense Markjorder66b</v>
      </c>
      <c r="F759">
        <v>2.25</v>
      </c>
      <c r="G759" t="s">
        <v>3212</v>
      </c>
      <c r="H759" t="s">
        <v>3212</v>
      </c>
      <c r="I759" t="s">
        <v>3212</v>
      </c>
      <c r="M759">
        <v>2769.5813008319178</v>
      </c>
      <c r="N759">
        <v>786.33386152043965</v>
      </c>
      <c r="O759">
        <v>3555.9151623523576</v>
      </c>
      <c r="P759">
        <v>39316.693076021984</v>
      </c>
      <c r="Q759">
        <v>2.0419999999999998</v>
      </c>
      <c r="R759" t="s">
        <v>3228</v>
      </c>
      <c r="T759">
        <v>4996.4799674965998</v>
      </c>
      <c r="U759">
        <v>100</v>
      </c>
      <c r="V759">
        <v>0.28092002868652</v>
      </c>
      <c r="W759">
        <v>0.71764975786208995</v>
      </c>
      <c r="X759">
        <v>0.52134921664473</v>
      </c>
      <c r="Y759">
        <v>4996.4799674965998</v>
      </c>
      <c r="AB759" t="e">
        <v>#N/A</v>
      </c>
      <c r="AC759" t="e">
        <v>#N/A</v>
      </c>
    </row>
    <row r="760" spans="1:29">
      <c r="A760" t="s">
        <v>854</v>
      </c>
      <c r="B760" t="s">
        <v>8</v>
      </c>
      <c r="C760">
        <v>5444521</v>
      </c>
      <c r="D760" t="s">
        <v>855</v>
      </c>
      <c r="E760" t="str">
        <f t="shared" si="11"/>
        <v>Bogense Markjorder66f</v>
      </c>
      <c r="F760">
        <v>1</v>
      </c>
      <c r="G760" t="s">
        <v>3212</v>
      </c>
      <c r="M760">
        <v>1230.9250225919634</v>
      </c>
      <c r="N760">
        <v>349.48171623130651</v>
      </c>
      <c r="O760">
        <v>1580.40673882327</v>
      </c>
      <c r="P760">
        <v>17474.085811565325</v>
      </c>
      <c r="T760">
        <v>1032.6494100025</v>
      </c>
      <c r="U760">
        <v>100</v>
      </c>
      <c r="V760">
        <v>0.62502604722976995</v>
      </c>
      <c r="W760">
        <v>0.74561560153961004</v>
      </c>
      <c r="X760">
        <v>0.69083728013853996</v>
      </c>
      <c r="Y760">
        <v>1032.6494100002001</v>
      </c>
      <c r="AB760" t="e">
        <v>#N/A</v>
      </c>
      <c r="AC760" t="e">
        <v>#N/A</v>
      </c>
    </row>
    <row r="761" spans="1:29">
      <c r="A761" t="s">
        <v>378</v>
      </c>
      <c r="B761" t="s">
        <v>8</v>
      </c>
      <c r="C761">
        <v>5444531</v>
      </c>
      <c r="D761" t="s">
        <v>855</v>
      </c>
      <c r="E761" t="str">
        <f t="shared" si="11"/>
        <v>Bogense Markjorder69c</v>
      </c>
      <c r="F761">
        <v>2.25</v>
      </c>
      <c r="G761" t="s">
        <v>3212</v>
      </c>
      <c r="H761" t="s">
        <v>3212</v>
      </c>
      <c r="I761" t="s">
        <v>3212</v>
      </c>
      <c r="M761">
        <v>2769.5813008319178</v>
      </c>
      <c r="N761">
        <v>786.33386152043965</v>
      </c>
      <c r="O761">
        <v>3555.9151623523576</v>
      </c>
      <c r="P761">
        <v>39316.693076021984</v>
      </c>
      <c r="Q761">
        <v>1.587</v>
      </c>
      <c r="R761" t="s">
        <v>3228</v>
      </c>
      <c r="T761">
        <v>1197.4194300079</v>
      </c>
      <c r="U761">
        <v>100</v>
      </c>
      <c r="V761">
        <v>0.66276943683624001</v>
      </c>
      <c r="W761">
        <v>0.89269912242889005</v>
      </c>
      <c r="X761">
        <v>0.76972528538484997</v>
      </c>
      <c r="Y761">
        <v>1197.4194300079</v>
      </c>
      <c r="AB761" t="e">
        <v>#N/A</v>
      </c>
      <c r="AC761" t="e">
        <v>#N/A</v>
      </c>
    </row>
    <row r="762" spans="1:29">
      <c r="A762" t="s">
        <v>858</v>
      </c>
      <c r="B762" t="s">
        <v>15</v>
      </c>
      <c r="C762">
        <v>7398731</v>
      </c>
      <c r="D762" t="s">
        <v>857</v>
      </c>
      <c r="E762" t="str">
        <f t="shared" si="11"/>
        <v>Bogense Strand, Bogense Jorder30b</v>
      </c>
      <c r="F762">
        <v>2.7376190823950504</v>
      </c>
      <c r="G762" t="s">
        <v>3213</v>
      </c>
      <c r="I762" t="s">
        <v>3212</v>
      </c>
      <c r="K762">
        <v>1.7376190823950504</v>
      </c>
      <c r="M762">
        <v>3369.8038308453174</v>
      </c>
      <c r="N762">
        <v>956.74781530299674</v>
      </c>
      <c r="O762">
        <v>4326.5516461483139</v>
      </c>
      <c r="P762">
        <v>47837.39076514983</v>
      </c>
      <c r="Q762">
        <v>0.54400000000000004</v>
      </c>
      <c r="T762">
        <v>23168.254431934001</v>
      </c>
      <c r="U762">
        <v>100</v>
      </c>
      <c r="V762">
        <v>1.5807008743286</v>
      </c>
      <c r="W762">
        <v>2.924427986145</v>
      </c>
      <c r="X762">
        <v>2.2334090841029002</v>
      </c>
      <c r="Y762">
        <v>23168.254431937999</v>
      </c>
      <c r="AB762">
        <v>0.54400000000000004</v>
      </c>
      <c r="AC762">
        <v>0</v>
      </c>
    </row>
    <row r="763" spans="1:29">
      <c r="A763" t="s">
        <v>856</v>
      </c>
      <c r="B763" t="s">
        <v>8</v>
      </c>
      <c r="C763">
        <v>7398731</v>
      </c>
      <c r="D763" t="s">
        <v>857</v>
      </c>
      <c r="E763" t="str">
        <f t="shared" si="11"/>
        <v>Bogense Markjorder86e</v>
      </c>
      <c r="F763">
        <v>2.5499999999999998</v>
      </c>
      <c r="G763" t="s">
        <v>3212</v>
      </c>
      <c r="H763" t="s">
        <v>3212</v>
      </c>
      <c r="I763" t="s">
        <v>3212</v>
      </c>
      <c r="J763" t="s">
        <v>3212</v>
      </c>
      <c r="M763">
        <v>3138.8588076095066</v>
      </c>
      <c r="N763">
        <v>891.17837638983156</v>
      </c>
      <c r="O763">
        <v>4030.0371839993381</v>
      </c>
      <c r="P763">
        <v>44558.918819491577</v>
      </c>
      <c r="Q763">
        <v>1.3129999999999999</v>
      </c>
      <c r="R763">
        <v>0.48499999999999999</v>
      </c>
      <c r="T763">
        <v>11050.521622483</v>
      </c>
      <c r="U763">
        <v>100</v>
      </c>
      <c r="V763">
        <v>1.5183559656143</v>
      </c>
      <c r="W763">
        <v>2.2728028297424001</v>
      </c>
      <c r="X763">
        <v>1.8959538670369001</v>
      </c>
      <c r="Y763">
        <v>11050.521622483</v>
      </c>
      <c r="AB763" t="e">
        <v>#N/A</v>
      </c>
      <c r="AC763" t="e">
        <v>#N/A</v>
      </c>
    </row>
    <row r="764" spans="1:29">
      <c r="A764" t="s">
        <v>859</v>
      </c>
      <c r="B764" t="s">
        <v>8</v>
      </c>
      <c r="C764">
        <v>7398729</v>
      </c>
      <c r="D764" t="s">
        <v>860</v>
      </c>
      <c r="E764" t="str">
        <f t="shared" si="11"/>
        <v>Bogense Markjorder90a</v>
      </c>
      <c r="F764">
        <v>2.25</v>
      </c>
      <c r="G764" t="s">
        <v>3212</v>
      </c>
      <c r="H764" t="s">
        <v>3212</v>
      </c>
      <c r="I764" t="s">
        <v>3212</v>
      </c>
      <c r="M764">
        <v>2769.5813008319178</v>
      </c>
      <c r="N764">
        <v>786.33386152043965</v>
      </c>
      <c r="O764">
        <v>3555.9151623523576</v>
      </c>
      <c r="P764">
        <v>39316.693076021984</v>
      </c>
      <c r="Q764">
        <v>1.7809999999999999</v>
      </c>
      <c r="R764" t="s">
        <v>3228</v>
      </c>
      <c r="T764">
        <v>20099.144739985</v>
      </c>
      <c r="U764">
        <v>100</v>
      </c>
      <c r="V764">
        <v>0.28975135087967002</v>
      </c>
      <c r="W764">
        <v>1.6677523851395</v>
      </c>
      <c r="X764">
        <v>1.2548613269302999</v>
      </c>
      <c r="Y764">
        <v>20099.144739985</v>
      </c>
      <c r="AB764" t="e">
        <v>#N/A</v>
      </c>
      <c r="AC764" t="e">
        <v>#N/A</v>
      </c>
    </row>
    <row r="765" spans="1:29">
      <c r="A765" t="s">
        <v>861</v>
      </c>
      <c r="B765" t="s">
        <v>8</v>
      </c>
      <c r="C765">
        <v>5444814</v>
      </c>
      <c r="D765" t="s">
        <v>862</v>
      </c>
      <c r="E765" t="str">
        <f t="shared" si="11"/>
        <v>Bogense Markjorder131a</v>
      </c>
      <c r="F765">
        <v>2.25</v>
      </c>
      <c r="G765" t="s">
        <v>3212</v>
      </c>
      <c r="H765" t="s">
        <v>3212</v>
      </c>
      <c r="I765" t="s">
        <v>3212</v>
      </c>
      <c r="M765">
        <v>2769.5813008319178</v>
      </c>
      <c r="N765">
        <v>786.33386152043965</v>
      </c>
      <c r="O765">
        <v>3555.9151623523576</v>
      </c>
      <c r="P765">
        <v>39316.693076021984</v>
      </c>
      <c r="Q765">
        <v>1.2330000000000001</v>
      </c>
      <c r="R765" t="s">
        <v>3228</v>
      </c>
      <c r="T765">
        <v>2458.3995599776999</v>
      </c>
      <c r="U765">
        <v>100</v>
      </c>
      <c r="V765">
        <v>0.41107684373856002</v>
      </c>
      <c r="W765">
        <v>1.0806800127028999</v>
      </c>
      <c r="X765">
        <v>0.88193447622354004</v>
      </c>
      <c r="Y765">
        <v>2458.3995599776999</v>
      </c>
      <c r="AB765" t="e">
        <v>#N/A</v>
      </c>
      <c r="AC765" t="e">
        <v>#N/A</v>
      </c>
    </row>
    <row r="766" spans="1:29">
      <c r="A766" t="s">
        <v>865</v>
      </c>
      <c r="B766" t="s">
        <v>8</v>
      </c>
      <c r="C766">
        <v>1354893</v>
      </c>
      <c r="D766" t="s">
        <v>864</v>
      </c>
      <c r="E766" t="str">
        <f t="shared" si="11"/>
        <v>Bogense Markjorder94a</v>
      </c>
      <c r="F766">
        <v>0.345568860634755</v>
      </c>
      <c r="G766" t="s">
        <v>3213</v>
      </c>
      <c r="K766">
        <v>0.345568860634755</v>
      </c>
      <c r="M766">
        <v>425.36935758391485</v>
      </c>
      <c r="N766">
        <v>120.76999849073135</v>
      </c>
      <c r="O766">
        <v>546.13935607464623</v>
      </c>
      <c r="P766">
        <v>6038.4999245365671</v>
      </c>
      <c r="T766">
        <v>4607.5848084633999</v>
      </c>
      <c r="U766">
        <v>100</v>
      </c>
      <c r="V766">
        <v>0.84297037124634</v>
      </c>
      <c r="W766">
        <v>1.3019886016846001</v>
      </c>
      <c r="X766">
        <v>1.0775114760049</v>
      </c>
      <c r="Y766">
        <v>4607.5848084585996</v>
      </c>
      <c r="AB766" t="e">
        <v>#N/A</v>
      </c>
      <c r="AC766" t="e">
        <v>#N/A</v>
      </c>
    </row>
    <row r="767" spans="1:29">
      <c r="A767" t="s">
        <v>866</v>
      </c>
      <c r="B767" t="s">
        <v>8</v>
      </c>
      <c r="C767">
        <v>1354893</v>
      </c>
      <c r="D767" t="s">
        <v>864</v>
      </c>
      <c r="E767" t="str">
        <f t="shared" si="11"/>
        <v>Bogense Markjorder94b</v>
      </c>
      <c r="F767">
        <v>0.38711178600207746</v>
      </c>
      <c r="G767" t="s">
        <v>3213</v>
      </c>
      <c r="K767">
        <v>0.38711178600207746</v>
      </c>
      <c r="M767">
        <v>476.50558393022249</v>
      </c>
      <c r="N767">
        <v>135.28849134537228</v>
      </c>
      <c r="O767">
        <v>611.79407527559476</v>
      </c>
      <c r="P767">
        <v>6764.4245672686138</v>
      </c>
      <c r="T767">
        <v>5161.4904800277</v>
      </c>
      <c r="U767">
        <v>100</v>
      </c>
      <c r="V767">
        <v>0.66529262065886996</v>
      </c>
      <c r="W767">
        <v>1.5870089530945</v>
      </c>
      <c r="X767">
        <v>1.0995595869903001</v>
      </c>
      <c r="Y767">
        <v>5161.4904800090999</v>
      </c>
      <c r="AB767" t="e">
        <v>#N/A</v>
      </c>
      <c r="AC767" t="e">
        <v>#N/A</v>
      </c>
    </row>
    <row r="768" spans="1:29">
      <c r="A768" t="s">
        <v>863</v>
      </c>
      <c r="B768" t="s">
        <v>8</v>
      </c>
      <c r="C768">
        <v>1354893</v>
      </c>
      <c r="D768" t="s">
        <v>864</v>
      </c>
      <c r="E768" t="str">
        <f t="shared" si="11"/>
        <v>Bogense Markjorder103a</v>
      </c>
      <c r="F768">
        <v>2.25</v>
      </c>
      <c r="G768" t="s">
        <v>3212</v>
      </c>
      <c r="H768" t="s">
        <v>3212</v>
      </c>
      <c r="I768" t="s">
        <v>3212</v>
      </c>
      <c r="M768">
        <v>2769.5813008319178</v>
      </c>
      <c r="N768">
        <v>786.33386152043965</v>
      </c>
      <c r="O768">
        <v>3555.9151623523576</v>
      </c>
      <c r="P768">
        <v>39316.693076021984</v>
      </c>
      <c r="Q768">
        <v>1.7929999999999999</v>
      </c>
      <c r="R768" t="s">
        <v>3228</v>
      </c>
      <c r="T768">
        <v>9927.9445200044993</v>
      </c>
      <c r="U768">
        <v>100</v>
      </c>
      <c r="V768">
        <v>0.44671753048897</v>
      </c>
      <c r="W768">
        <v>1.7673150300980001</v>
      </c>
      <c r="X768">
        <v>1.1805707521818001</v>
      </c>
      <c r="Y768">
        <v>9927.9445200044993</v>
      </c>
      <c r="AB768" t="e">
        <v>#N/A</v>
      </c>
      <c r="AC768" t="e">
        <v>#N/A</v>
      </c>
    </row>
    <row r="769" spans="1:29">
      <c r="A769" t="s">
        <v>868</v>
      </c>
      <c r="B769" t="s">
        <v>15</v>
      </c>
      <c r="C769">
        <v>1354908</v>
      </c>
      <c r="D769" t="s">
        <v>867</v>
      </c>
      <c r="E769" t="str">
        <f t="shared" si="11"/>
        <v>Bogense Strand, Bogense Jorder31c</v>
      </c>
      <c r="F769">
        <v>0.82439100393697495</v>
      </c>
      <c r="G769" t="s">
        <v>3213</v>
      </c>
      <c r="K769">
        <v>0.82439100393697495</v>
      </c>
      <c r="M769">
        <v>1014.7635151457323</v>
      </c>
      <c r="N769">
        <v>288.10958290154377</v>
      </c>
      <c r="O769">
        <v>1302.873098047276</v>
      </c>
      <c r="P769">
        <v>14405.479145077188</v>
      </c>
      <c r="T769">
        <v>10991.880052492999</v>
      </c>
      <c r="U769">
        <v>100</v>
      </c>
      <c r="V769">
        <v>2.0346727371215998</v>
      </c>
      <c r="W769">
        <v>2.4809696674346999</v>
      </c>
      <c r="X769">
        <v>2.1980349943606998</v>
      </c>
      <c r="Y769">
        <v>10991.880052487</v>
      </c>
      <c r="AB769" t="e">
        <v>#N/A</v>
      </c>
      <c r="AC769" t="e">
        <v>#N/A</v>
      </c>
    </row>
    <row r="770" spans="1:29">
      <c r="A770" t="s">
        <v>869</v>
      </c>
      <c r="B770" t="s">
        <v>15</v>
      </c>
      <c r="C770">
        <v>1354908</v>
      </c>
      <c r="D770" t="s">
        <v>867</v>
      </c>
      <c r="E770" t="str">
        <f t="shared" ref="E770:E833" si="12">CONCATENATE(B770,A770)</f>
        <v>Bogense Strand, Bogense Jorder32c</v>
      </c>
      <c r="F770">
        <v>0.820802809344225</v>
      </c>
      <c r="G770" t="s">
        <v>3213</v>
      </c>
      <c r="K770">
        <v>0.820802809344225</v>
      </c>
      <c r="M770">
        <v>1010.3467166355872</v>
      </c>
      <c r="N770">
        <v>286.85557449709762</v>
      </c>
      <c r="O770">
        <v>1297.2022911326849</v>
      </c>
      <c r="P770">
        <v>14342.778724854881</v>
      </c>
      <c r="T770">
        <v>10944.037457922999</v>
      </c>
      <c r="U770">
        <v>100</v>
      </c>
      <c r="V770">
        <v>2.0117533206939999</v>
      </c>
      <c r="W770">
        <v>2.4479572772979998</v>
      </c>
      <c r="X770">
        <v>2.2893776968992001</v>
      </c>
      <c r="Y770">
        <v>10944.037457925</v>
      </c>
      <c r="AB770" t="e">
        <v>#N/A</v>
      </c>
      <c r="AC770" t="e">
        <v>#N/A</v>
      </c>
    </row>
    <row r="771" spans="1:29">
      <c r="A771" t="s">
        <v>870</v>
      </c>
      <c r="B771" t="s">
        <v>15</v>
      </c>
      <c r="C771">
        <v>1354908</v>
      </c>
      <c r="D771" t="s">
        <v>867</v>
      </c>
      <c r="E771" t="str">
        <f t="shared" si="12"/>
        <v>Bogense Strand, Bogense Jorder33b</v>
      </c>
      <c r="F771">
        <v>1.284463332678375</v>
      </c>
      <c r="G771" t="s">
        <v>3213</v>
      </c>
      <c r="K771">
        <v>1.284463332678375</v>
      </c>
      <c r="M771">
        <v>1581.0780567956774</v>
      </c>
      <c r="N771">
        <v>448.89644994062212</v>
      </c>
      <c r="O771">
        <v>2029.9745067362996</v>
      </c>
      <c r="P771">
        <v>22444.822497031102</v>
      </c>
      <c r="T771">
        <v>17126.177769045</v>
      </c>
      <c r="U771">
        <v>100</v>
      </c>
      <c r="V771">
        <v>1.8151513338089</v>
      </c>
      <c r="W771">
        <v>2.6627476215363002</v>
      </c>
      <c r="X771">
        <v>2.2287365948953002</v>
      </c>
      <c r="Y771">
        <v>17126.177769043999</v>
      </c>
      <c r="AB771" t="e">
        <v>#N/A</v>
      </c>
      <c r="AC771" t="e">
        <v>#N/A</v>
      </c>
    </row>
    <row r="772" spans="1:29">
      <c r="A772" t="s">
        <v>252</v>
      </c>
      <c r="B772" t="s">
        <v>8</v>
      </c>
      <c r="C772">
        <v>1354908</v>
      </c>
      <c r="D772" t="s">
        <v>867</v>
      </c>
      <c r="E772" t="str">
        <f t="shared" si="12"/>
        <v>Bogense Markjorder86a</v>
      </c>
      <c r="F772">
        <v>2.25</v>
      </c>
      <c r="G772" t="s">
        <v>3212</v>
      </c>
      <c r="H772" t="s">
        <v>3212</v>
      </c>
      <c r="I772" t="s">
        <v>3212</v>
      </c>
      <c r="M772">
        <v>2769.5813008319178</v>
      </c>
      <c r="N772">
        <v>786.33386152043965</v>
      </c>
      <c r="O772">
        <v>3555.9151623523576</v>
      </c>
      <c r="P772">
        <v>39316.693076021984</v>
      </c>
      <c r="Q772">
        <v>1.1819999999999999</v>
      </c>
      <c r="R772" t="s">
        <v>3228</v>
      </c>
      <c r="T772">
        <v>95986.013142126001</v>
      </c>
      <c r="U772">
        <v>100</v>
      </c>
      <c r="V772">
        <v>1.0940321683884</v>
      </c>
      <c r="W772">
        <v>2.5031530857086</v>
      </c>
      <c r="X772">
        <v>1.6975003037159</v>
      </c>
      <c r="Y772">
        <v>95986.013142126001</v>
      </c>
      <c r="AB772" t="e">
        <v>#N/A</v>
      </c>
      <c r="AC772" t="e">
        <v>#N/A</v>
      </c>
    </row>
    <row r="773" spans="1:29">
      <c r="A773" t="s">
        <v>871</v>
      </c>
      <c r="B773" t="s">
        <v>8</v>
      </c>
      <c r="C773">
        <v>5444692</v>
      </c>
      <c r="D773" t="s">
        <v>872</v>
      </c>
      <c r="E773" t="str">
        <f t="shared" si="12"/>
        <v>Bogense Markjorder103b</v>
      </c>
      <c r="F773">
        <v>2.25</v>
      </c>
      <c r="G773" t="s">
        <v>3212</v>
      </c>
      <c r="H773" t="s">
        <v>3212</v>
      </c>
      <c r="I773" t="s">
        <v>3212</v>
      </c>
      <c r="M773">
        <v>2769.5813008319178</v>
      </c>
      <c r="N773">
        <v>786.33386152043965</v>
      </c>
      <c r="O773">
        <v>3555.9151623523576</v>
      </c>
      <c r="P773">
        <v>39316.693076021984</v>
      </c>
      <c r="Q773">
        <v>1.498</v>
      </c>
      <c r="R773" t="s">
        <v>3228</v>
      </c>
      <c r="T773">
        <v>1409.6456145042</v>
      </c>
      <c r="U773">
        <v>100</v>
      </c>
      <c r="V773">
        <v>0.81773799657821999</v>
      </c>
      <c r="W773">
        <v>1.3762137889862001</v>
      </c>
      <c r="X773">
        <v>1.0240812709766001</v>
      </c>
      <c r="Y773">
        <v>1409.6456145042</v>
      </c>
      <c r="AB773" t="e">
        <v>#N/A</v>
      </c>
      <c r="AC773" t="e">
        <v>#N/A</v>
      </c>
    </row>
    <row r="774" spans="1:29">
      <c r="A774" t="s">
        <v>370</v>
      </c>
      <c r="B774" t="s">
        <v>8</v>
      </c>
      <c r="C774">
        <v>5444522</v>
      </c>
      <c r="D774" t="s">
        <v>873</v>
      </c>
      <c r="E774" t="str">
        <f t="shared" si="12"/>
        <v>Bogense Markjorder67a</v>
      </c>
      <c r="F774">
        <v>1.55</v>
      </c>
      <c r="G774" t="s">
        <v>3212</v>
      </c>
      <c r="H774" t="s">
        <v>3212</v>
      </c>
      <c r="J774" t="s">
        <v>3212</v>
      </c>
      <c r="M774">
        <v>1907.9337850175434</v>
      </c>
      <c r="N774">
        <v>541.69666015852511</v>
      </c>
      <c r="O774">
        <v>2449.6304451760684</v>
      </c>
      <c r="P774">
        <v>27084.833007926252</v>
      </c>
      <c r="Q774">
        <v>2.3719999999999999</v>
      </c>
      <c r="R774">
        <v>1.5389999999999999</v>
      </c>
      <c r="T774">
        <v>2687.3508499837999</v>
      </c>
      <c r="U774">
        <v>100</v>
      </c>
      <c r="V774">
        <v>1.0627019405364999</v>
      </c>
      <c r="W774">
        <v>1.4484413862228001</v>
      </c>
      <c r="X774">
        <v>1.2297321871203</v>
      </c>
      <c r="Y774">
        <v>2687.3508499837999</v>
      </c>
      <c r="AB774" t="e">
        <v>#N/A</v>
      </c>
      <c r="AC774" t="e">
        <v>#N/A</v>
      </c>
    </row>
    <row r="775" spans="1:29">
      <c r="A775" t="s">
        <v>876</v>
      </c>
      <c r="B775" t="s">
        <v>8</v>
      </c>
      <c r="C775">
        <v>1354918</v>
      </c>
      <c r="D775" t="s">
        <v>875</v>
      </c>
      <c r="E775" t="str">
        <f t="shared" si="12"/>
        <v>Bogense Markjorder67d</v>
      </c>
      <c r="F775">
        <v>0.18069579082780501</v>
      </c>
      <c r="G775" t="s">
        <v>3213</v>
      </c>
      <c r="L775">
        <v>0.18069579082780501</v>
      </c>
      <c r="M775">
        <v>222.42297040698858</v>
      </c>
      <c r="N775">
        <v>63.149875094274471</v>
      </c>
      <c r="O775">
        <v>285.57284550126303</v>
      </c>
      <c r="P775">
        <v>3157.4937547137233</v>
      </c>
      <c r="T775">
        <v>1204.6386055186999</v>
      </c>
      <c r="U775">
        <v>100</v>
      </c>
      <c r="V775">
        <v>1.1684675216675</v>
      </c>
      <c r="W775">
        <v>2.1923747062682999</v>
      </c>
      <c r="X775">
        <v>1.6097146636510999</v>
      </c>
      <c r="Y775">
        <v>1204.6386055119001</v>
      </c>
      <c r="AB775" t="e">
        <v>#N/A</v>
      </c>
      <c r="AC775" t="e">
        <v>#N/A</v>
      </c>
    </row>
    <row r="776" spans="1:29">
      <c r="A776" t="s">
        <v>877</v>
      </c>
      <c r="B776" t="s">
        <v>15</v>
      </c>
      <c r="C776">
        <v>1354918</v>
      </c>
      <c r="D776" t="s">
        <v>875</v>
      </c>
      <c r="E776" t="str">
        <f t="shared" si="12"/>
        <v>Bogense Strand, Bogense Jorder34b</v>
      </c>
      <c r="F776">
        <v>1.5357083390132276</v>
      </c>
      <c r="G776" t="s">
        <v>3212</v>
      </c>
      <c r="K776">
        <v>0.53570833901322756</v>
      </c>
      <c r="M776">
        <v>1890.3418218945237</v>
      </c>
      <c r="N776">
        <v>536.70198594907185</v>
      </c>
      <c r="O776">
        <v>2427.0438078435955</v>
      </c>
      <c r="P776">
        <v>26835.099297453591</v>
      </c>
      <c r="T776">
        <v>7142.7778535097004</v>
      </c>
      <c r="U776">
        <v>100</v>
      </c>
      <c r="V776">
        <v>1.9571883678436</v>
      </c>
      <c r="W776">
        <v>2.2989814281464001</v>
      </c>
      <c r="X776">
        <v>2.2002353631428</v>
      </c>
      <c r="Y776">
        <v>7142.7778535091002</v>
      </c>
      <c r="AB776" t="e">
        <v>#N/A</v>
      </c>
      <c r="AC776" t="e">
        <v>#N/A</v>
      </c>
    </row>
    <row r="777" spans="1:29">
      <c r="A777" t="s">
        <v>874</v>
      </c>
      <c r="B777" t="s">
        <v>8</v>
      </c>
      <c r="C777">
        <v>1354918</v>
      </c>
      <c r="D777" t="s">
        <v>875</v>
      </c>
      <c r="E777" t="str">
        <f t="shared" si="12"/>
        <v>Bogense Markjorder67c</v>
      </c>
      <c r="F777">
        <v>2.25</v>
      </c>
      <c r="G777" t="s">
        <v>3212</v>
      </c>
      <c r="H777" t="s">
        <v>3212</v>
      </c>
      <c r="I777" t="s">
        <v>3212</v>
      </c>
      <c r="M777">
        <v>2769.5813008319178</v>
      </c>
      <c r="N777">
        <v>786.33386152043965</v>
      </c>
      <c r="O777">
        <v>3555.9151623523576</v>
      </c>
      <c r="P777">
        <v>39316.693076021984</v>
      </c>
      <c r="Q777">
        <v>1.498</v>
      </c>
      <c r="R777" t="s">
        <v>3228</v>
      </c>
      <c r="T777">
        <v>6523.2570984087997</v>
      </c>
      <c r="U777">
        <v>100</v>
      </c>
      <c r="V777">
        <v>1.1718318462371999</v>
      </c>
      <c r="W777">
        <v>2.4353411197661998</v>
      </c>
      <c r="X777">
        <v>1.5786558923223999</v>
      </c>
      <c r="Y777">
        <v>6523.2570984087997</v>
      </c>
      <c r="AB777" t="e">
        <v>#N/A</v>
      </c>
      <c r="AC777" t="e">
        <v>#N/A</v>
      </c>
    </row>
    <row r="778" spans="1:29">
      <c r="A778" t="s">
        <v>878</v>
      </c>
      <c r="B778" t="s">
        <v>8</v>
      </c>
      <c r="C778">
        <v>1354896</v>
      </c>
      <c r="D778" t="s">
        <v>879</v>
      </c>
      <c r="E778" t="str">
        <f t="shared" si="12"/>
        <v>Bogense Markjorder124b</v>
      </c>
      <c r="F778">
        <v>0.4181665067268</v>
      </c>
      <c r="G778" t="s">
        <v>3213</v>
      </c>
      <c r="K778">
        <v>0.4181665067268</v>
      </c>
      <c r="M778">
        <v>514.73161673988875</v>
      </c>
      <c r="N778">
        <v>146.14154844133225</v>
      </c>
      <c r="O778">
        <v>660.873165181221</v>
      </c>
      <c r="P778">
        <v>7307.0774220666117</v>
      </c>
      <c r="T778">
        <v>5575.553423024</v>
      </c>
      <c r="U778">
        <v>100</v>
      </c>
      <c r="V778">
        <v>0.97586065530777</v>
      </c>
      <c r="W778">
        <v>1.4342482089996</v>
      </c>
      <c r="X778">
        <v>1.2421131049342</v>
      </c>
      <c r="Y778">
        <v>5575.5534230111998</v>
      </c>
      <c r="AB778" t="e">
        <v>#N/A</v>
      </c>
      <c r="AC778" t="e">
        <v>#N/A</v>
      </c>
    </row>
    <row r="779" spans="1:29">
      <c r="A779" t="s">
        <v>880</v>
      </c>
      <c r="B779" t="s">
        <v>8</v>
      </c>
      <c r="C779">
        <v>1354896</v>
      </c>
      <c r="D779" t="s">
        <v>879</v>
      </c>
      <c r="E779" t="str">
        <f t="shared" si="12"/>
        <v>Bogense Markjorder97c</v>
      </c>
      <c r="F779">
        <v>2.25</v>
      </c>
      <c r="G779" t="s">
        <v>3212</v>
      </c>
      <c r="H779" t="s">
        <v>3212</v>
      </c>
      <c r="I779" t="s">
        <v>3212</v>
      </c>
      <c r="M779">
        <v>2769.5813008319178</v>
      </c>
      <c r="N779">
        <v>786.33386152043965</v>
      </c>
      <c r="O779">
        <v>3555.9151623523576</v>
      </c>
      <c r="P779">
        <v>39316.693076021984</v>
      </c>
      <c r="Q779">
        <v>2.0750000000000002</v>
      </c>
      <c r="R779" t="s">
        <v>3228</v>
      </c>
      <c r="T779">
        <v>7442.1492770136001</v>
      </c>
      <c r="U779">
        <v>100</v>
      </c>
      <c r="V779">
        <v>0.40487390756607</v>
      </c>
      <c r="W779">
        <v>1.6757426261902</v>
      </c>
      <c r="X779">
        <v>1.0551676831395</v>
      </c>
      <c r="Y779">
        <v>7442.1492770136001</v>
      </c>
      <c r="AB779" t="e">
        <v>#N/A</v>
      </c>
      <c r="AC779" t="e">
        <v>#N/A</v>
      </c>
    </row>
    <row r="780" spans="1:29">
      <c r="A780" t="s">
        <v>881</v>
      </c>
      <c r="B780" t="s">
        <v>8</v>
      </c>
      <c r="C780">
        <v>5444665</v>
      </c>
      <c r="D780" t="s">
        <v>882</v>
      </c>
      <c r="E780" t="str">
        <f t="shared" si="12"/>
        <v>Bogense Markjorder97b</v>
      </c>
      <c r="F780">
        <v>2.25</v>
      </c>
      <c r="G780" t="s">
        <v>3212</v>
      </c>
      <c r="H780" t="s">
        <v>3212</v>
      </c>
      <c r="I780" t="s">
        <v>3212</v>
      </c>
      <c r="M780">
        <v>2769.5813008319178</v>
      </c>
      <c r="N780">
        <v>786.33386152043965</v>
      </c>
      <c r="O780">
        <v>3555.9151623523576</v>
      </c>
      <c r="P780">
        <v>39316.693076021984</v>
      </c>
      <c r="Q780">
        <v>1.24</v>
      </c>
      <c r="R780" t="s">
        <v>3228</v>
      </c>
      <c r="T780">
        <v>4444.4622264822001</v>
      </c>
      <c r="U780">
        <v>100</v>
      </c>
      <c r="V780">
        <v>0.56394273042679</v>
      </c>
      <c r="W780">
        <v>1.4588496685028001</v>
      </c>
      <c r="X780">
        <v>1.1542855516076</v>
      </c>
      <c r="Y780">
        <v>4444.4622264822001</v>
      </c>
      <c r="AB780" t="e">
        <v>#N/A</v>
      </c>
      <c r="AC780" t="e">
        <v>#N/A</v>
      </c>
    </row>
    <row r="781" spans="1:29">
      <c r="A781" t="s">
        <v>472</v>
      </c>
      <c r="B781" t="s">
        <v>8</v>
      </c>
      <c r="C781">
        <v>7845249</v>
      </c>
      <c r="D781" t="s">
        <v>883</v>
      </c>
      <c r="E781" t="str">
        <f t="shared" si="12"/>
        <v>Bogense Markjorder1c</v>
      </c>
      <c r="F781">
        <v>1.4391493801497</v>
      </c>
      <c r="G781" t="s">
        <v>3213</v>
      </c>
      <c r="K781">
        <v>1.4391493801497</v>
      </c>
      <c r="M781">
        <v>1771.4849832739794</v>
      </c>
      <c r="N781">
        <v>502.95639528793811</v>
      </c>
      <c r="O781">
        <v>2274.4413785619176</v>
      </c>
      <c r="P781">
        <v>25147.819764396903</v>
      </c>
      <c r="T781">
        <v>19188.658401995999</v>
      </c>
      <c r="U781">
        <v>100</v>
      </c>
      <c r="V781">
        <v>0.37648752331733998</v>
      </c>
      <c r="W781">
        <v>1.6092975139618</v>
      </c>
      <c r="X781">
        <v>0.90259349388990995</v>
      </c>
      <c r="Y781">
        <v>19188.658401983001</v>
      </c>
      <c r="AB781" t="e">
        <v>#N/A</v>
      </c>
      <c r="AC781" t="e">
        <v>#N/A</v>
      </c>
    </row>
    <row r="782" spans="1:29">
      <c r="A782" t="s">
        <v>884</v>
      </c>
      <c r="B782" t="s">
        <v>8</v>
      </c>
      <c r="C782">
        <v>7845249</v>
      </c>
      <c r="D782" t="s">
        <v>883</v>
      </c>
      <c r="E782" t="str">
        <f t="shared" si="12"/>
        <v>Bogense Markjorder41</v>
      </c>
      <c r="F782">
        <v>4.0011648133811253</v>
      </c>
      <c r="G782" t="s">
        <v>3213</v>
      </c>
      <c r="K782">
        <v>4.0011648133811253</v>
      </c>
      <c r="M782">
        <v>4925.1338883053304</v>
      </c>
      <c r="N782">
        <v>1398.3339459047509</v>
      </c>
      <c r="O782">
        <v>6323.4678342100815</v>
      </c>
      <c r="P782">
        <v>69916.697295237536</v>
      </c>
      <c r="T782">
        <v>53348.864178415002</v>
      </c>
      <c r="U782">
        <v>100</v>
      </c>
      <c r="V782">
        <v>0.55679357051848999</v>
      </c>
      <c r="W782">
        <v>2.3542823791504</v>
      </c>
      <c r="X782">
        <v>1.8670195466679</v>
      </c>
      <c r="Y782">
        <v>53348.864178418</v>
      </c>
      <c r="AB782" t="e">
        <v>#N/A</v>
      </c>
      <c r="AC782" t="e">
        <v>#N/A</v>
      </c>
    </row>
    <row r="783" spans="1:29">
      <c r="A783" t="s">
        <v>885</v>
      </c>
      <c r="B783" t="s">
        <v>8</v>
      </c>
      <c r="C783">
        <v>7845249</v>
      </c>
      <c r="D783" t="s">
        <v>883</v>
      </c>
      <c r="E783" t="str">
        <f t="shared" si="12"/>
        <v>Bogense Markjorder63f</v>
      </c>
      <c r="F783">
        <v>0.39348315266066253</v>
      </c>
      <c r="G783" t="s">
        <v>3213</v>
      </c>
      <c r="K783">
        <v>0.39348315266066253</v>
      </c>
      <c r="M783">
        <v>484.34825857838302</v>
      </c>
      <c r="N783">
        <v>137.51516749995352</v>
      </c>
      <c r="O783">
        <v>621.86342607833649</v>
      </c>
      <c r="P783">
        <v>6875.7583749976757</v>
      </c>
      <c r="T783">
        <v>5246.4420354755002</v>
      </c>
      <c r="U783">
        <v>100</v>
      </c>
      <c r="V783">
        <v>1.9281711578369001</v>
      </c>
      <c r="W783">
        <v>2.4482727050781001</v>
      </c>
      <c r="X783">
        <v>2.1156298904252</v>
      </c>
      <c r="Y783">
        <v>5246.4420354778003</v>
      </c>
      <c r="AB783" t="e">
        <v>#N/A</v>
      </c>
      <c r="AC783" t="e">
        <v>#N/A</v>
      </c>
    </row>
    <row r="784" spans="1:29">
      <c r="A784" t="s">
        <v>175</v>
      </c>
      <c r="B784" t="s">
        <v>15</v>
      </c>
      <c r="C784">
        <v>7845249</v>
      </c>
      <c r="D784" t="s">
        <v>883</v>
      </c>
      <c r="E784" t="str">
        <f t="shared" si="12"/>
        <v>Bogense Strand, Bogense Jorder30a</v>
      </c>
      <c r="F784">
        <v>1.3120410139874998</v>
      </c>
      <c r="G784" t="s">
        <v>3213</v>
      </c>
      <c r="K784">
        <v>1.3120410139874998</v>
      </c>
      <c r="M784">
        <v>1615.0241147841457</v>
      </c>
      <c r="N784">
        <v>458.53434533421506</v>
      </c>
      <c r="O784">
        <v>2073.5584601183609</v>
      </c>
      <c r="P784">
        <v>22926.717266710752</v>
      </c>
      <c r="T784">
        <v>17493.880186499999</v>
      </c>
      <c r="U784">
        <v>100</v>
      </c>
      <c r="V784">
        <v>2.0196382999420002</v>
      </c>
      <c r="W784">
        <v>2.6698968410492001</v>
      </c>
      <c r="X784">
        <v>2.3927774870605001</v>
      </c>
      <c r="Y784">
        <v>17493.880186496001</v>
      </c>
      <c r="AB784" t="e">
        <v>#N/A</v>
      </c>
      <c r="AC784" t="e">
        <v>#N/A</v>
      </c>
    </row>
    <row r="785" spans="1:29">
      <c r="A785" t="s">
        <v>177</v>
      </c>
      <c r="B785" t="s">
        <v>15</v>
      </c>
      <c r="C785">
        <v>7845249</v>
      </c>
      <c r="D785" t="s">
        <v>883</v>
      </c>
      <c r="E785" t="str">
        <f t="shared" si="12"/>
        <v>Bogense Strand, Bogense Jorder31a</v>
      </c>
      <c r="F785">
        <v>1.9870614847517252</v>
      </c>
      <c r="K785">
        <v>1.9870614847517252</v>
      </c>
      <c r="M785">
        <v>2445.9237030096378</v>
      </c>
      <c r="N785">
        <v>694.44165794816104</v>
      </c>
      <c r="O785">
        <v>3140.3653609577987</v>
      </c>
      <c r="P785">
        <v>34722.08289740805</v>
      </c>
      <c r="T785">
        <v>26494.153130023002</v>
      </c>
      <c r="U785">
        <v>100</v>
      </c>
      <c r="V785">
        <v>1.9674916267395</v>
      </c>
      <c r="W785">
        <v>2.7572636604309002</v>
      </c>
      <c r="X785">
        <v>2.3297782851947999</v>
      </c>
      <c r="Y785">
        <v>26494.153130044</v>
      </c>
      <c r="AB785" t="e">
        <v>#N/A</v>
      </c>
      <c r="AC785" t="e">
        <v>#N/A</v>
      </c>
    </row>
    <row r="786" spans="1:29">
      <c r="A786" t="s">
        <v>887</v>
      </c>
      <c r="B786" t="s">
        <v>15</v>
      </c>
      <c r="C786">
        <v>7845249</v>
      </c>
      <c r="D786" t="s">
        <v>883</v>
      </c>
      <c r="E786" t="str">
        <f t="shared" si="12"/>
        <v>Bogense Strand, Bogense Jorder34e</v>
      </c>
      <c r="F786">
        <v>0.47231602890074997</v>
      </c>
      <c r="K786">
        <v>0.47231602890074997</v>
      </c>
      <c r="M786">
        <v>581.38561854520208</v>
      </c>
      <c r="N786">
        <v>165.06581638378947</v>
      </c>
      <c r="O786">
        <v>746.4514349289916</v>
      </c>
      <c r="P786">
        <v>8253.290819189473</v>
      </c>
      <c r="T786">
        <v>6297.5470520099998</v>
      </c>
      <c r="U786">
        <v>100</v>
      </c>
      <c r="V786">
        <v>2.0090198516846001</v>
      </c>
      <c r="W786">
        <v>2.6555984020232999</v>
      </c>
      <c r="X786">
        <v>2.4704690892615999</v>
      </c>
      <c r="Y786">
        <v>6297.5470520138997</v>
      </c>
      <c r="AB786" t="e">
        <v>#N/A</v>
      </c>
      <c r="AC786" t="e">
        <v>#N/A</v>
      </c>
    </row>
    <row r="787" spans="1:29">
      <c r="A787" t="s">
        <v>888</v>
      </c>
      <c r="B787" t="s">
        <v>15</v>
      </c>
      <c r="C787">
        <v>7845249</v>
      </c>
      <c r="D787" t="s">
        <v>883</v>
      </c>
      <c r="E787" t="str">
        <f t="shared" si="12"/>
        <v>Bogense Strand, Bogense Jorder35c</v>
      </c>
      <c r="F787">
        <v>0.62818799152508253</v>
      </c>
      <c r="K787">
        <v>0.62818799152508253</v>
      </c>
      <c r="M787">
        <v>773.2523176600123</v>
      </c>
      <c r="N787">
        <v>219.54021739408327</v>
      </c>
      <c r="O787">
        <v>992.79253505409554</v>
      </c>
      <c r="P787">
        <v>10977.010869704163</v>
      </c>
      <c r="T787">
        <v>8375.8398870011006</v>
      </c>
      <c r="U787">
        <v>100</v>
      </c>
      <c r="V787">
        <v>1.8708727359771999</v>
      </c>
      <c r="W787">
        <v>2.3522846698761</v>
      </c>
      <c r="X787">
        <v>2.2279808990866998</v>
      </c>
      <c r="Y787">
        <v>8375.8398869998</v>
      </c>
      <c r="AB787" t="e">
        <v>#N/A</v>
      </c>
      <c r="AC787" t="e">
        <v>#N/A</v>
      </c>
    </row>
    <row r="788" spans="1:29">
      <c r="A788" t="s">
        <v>206</v>
      </c>
      <c r="B788" t="s">
        <v>15</v>
      </c>
      <c r="C788">
        <v>7845249</v>
      </c>
      <c r="D788" t="s">
        <v>883</v>
      </c>
      <c r="E788" t="str">
        <f t="shared" si="12"/>
        <v>Bogense Strand, Bogense Jorder38a</v>
      </c>
      <c r="F788">
        <v>0.91090726424969981</v>
      </c>
      <c r="K788">
        <v>0.91090726424969981</v>
      </c>
      <c r="M788">
        <v>1121.2585448257453</v>
      </c>
      <c r="N788">
        <v>318.3454340375493</v>
      </c>
      <c r="O788">
        <v>1439.6039788632945</v>
      </c>
      <c r="P788">
        <v>15917.271701877466</v>
      </c>
      <c r="T788">
        <v>12145.430189995999</v>
      </c>
      <c r="U788">
        <v>100</v>
      </c>
      <c r="V788">
        <v>2.2415778636932</v>
      </c>
      <c r="W788">
        <v>2.8707041740417001</v>
      </c>
      <c r="X788">
        <v>2.7056841873213</v>
      </c>
      <c r="Y788">
        <v>12145.430189986</v>
      </c>
      <c r="AB788" t="e">
        <v>#N/A</v>
      </c>
      <c r="AC788" t="e">
        <v>#N/A</v>
      </c>
    </row>
    <row r="789" spans="1:29">
      <c r="A789" t="s">
        <v>208</v>
      </c>
      <c r="B789" t="s">
        <v>15</v>
      </c>
      <c r="C789">
        <v>7845249</v>
      </c>
      <c r="D789" t="s">
        <v>883</v>
      </c>
      <c r="E789" t="str">
        <f t="shared" si="12"/>
        <v>Bogense Strand, Bogense Jorder39b</v>
      </c>
      <c r="F789">
        <v>1.1353750154958751</v>
      </c>
      <c r="K789">
        <v>1.1353750154958751</v>
      </c>
      <c r="M789">
        <v>1397.5615165996107</v>
      </c>
      <c r="N789">
        <v>396.79280898164461</v>
      </c>
      <c r="O789">
        <v>1794.3543255812554</v>
      </c>
      <c r="P789">
        <v>19839.640449082231</v>
      </c>
      <c r="T789">
        <v>15138.333539945001</v>
      </c>
      <c r="U789">
        <v>100</v>
      </c>
      <c r="V789">
        <v>2.3436636924743999</v>
      </c>
      <c r="W789">
        <v>2.9538657665253001</v>
      </c>
      <c r="X789">
        <v>2.7701107407355998</v>
      </c>
      <c r="Y789">
        <v>15138.333539941999</v>
      </c>
      <c r="AB789" t="e">
        <v>#N/A</v>
      </c>
      <c r="AC789" t="e">
        <v>#N/A</v>
      </c>
    </row>
    <row r="790" spans="1:29">
      <c r="A790" t="s">
        <v>886</v>
      </c>
      <c r="B790" t="s">
        <v>8</v>
      </c>
      <c r="C790">
        <v>7845249</v>
      </c>
      <c r="D790" t="s">
        <v>883</v>
      </c>
      <c r="E790" t="str">
        <f t="shared" si="12"/>
        <v>Bogense Markjorder95b</v>
      </c>
      <c r="F790">
        <v>2.25</v>
      </c>
      <c r="G790" t="s">
        <v>3212</v>
      </c>
      <c r="H790" t="s">
        <v>3212</v>
      </c>
      <c r="I790" t="s">
        <v>3212</v>
      </c>
      <c r="J790">
        <v>0.88</v>
      </c>
      <c r="M790">
        <v>2769.5813008319178</v>
      </c>
      <c r="N790">
        <v>786.33386152043965</v>
      </c>
      <c r="O790">
        <v>3555.9151623523576</v>
      </c>
      <c r="P790">
        <v>39316.693076021984</v>
      </c>
      <c r="Q790">
        <v>1.2889999999999999</v>
      </c>
      <c r="R790" t="s">
        <v>3228</v>
      </c>
      <c r="T790">
        <v>11750.975206482</v>
      </c>
      <c r="U790">
        <v>100</v>
      </c>
      <c r="V790">
        <v>0.46522122621536</v>
      </c>
      <c r="W790">
        <v>1.5966813564300999</v>
      </c>
      <c r="X790">
        <v>0.95621829738188002</v>
      </c>
      <c r="Y790">
        <v>11750.975206482</v>
      </c>
      <c r="AB790" t="e">
        <v>#N/A</v>
      </c>
      <c r="AC790" t="e">
        <v>#N/A</v>
      </c>
    </row>
    <row r="791" spans="1:29">
      <c r="A791" t="s">
        <v>889</v>
      </c>
      <c r="B791" t="s">
        <v>8</v>
      </c>
      <c r="C791">
        <v>7845248</v>
      </c>
      <c r="D791" t="s">
        <v>890</v>
      </c>
      <c r="E791" t="str">
        <f t="shared" si="12"/>
        <v>Bogense Markjorder95a</v>
      </c>
      <c r="F791">
        <v>2.25</v>
      </c>
      <c r="G791" t="s">
        <v>3212</v>
      </c>
      <c r="H791" t="s">
        <v>3212</v>
      </c>
      <c r="I791" t="s">
        <v>3212</v>
      </c>
      <c r="M791">
        <v>2769.5813008319178</v>
      </c>
      <c r="N791">
        <v>786.33386152043965</v>
      </c>
      <c r="O791">
        <v>3555.9151623523576</v>
      </c>
      <c r="P791">
        <v>39316.693076021984</v>
      </c>
      <c r="Q791">
        <v>1.8120000000000001</v>
      </c>
      <c r="R791" t="s">
        <v>3228</v>
      </c>
      <c r="T791">
        <v>10318.191178012001</v>
      </c>
      <c r="U791">
        <v>98.488100000000003</v>
      </c>
      <c r="V791">
        <v>8.5054010152816995E-2</v>
      </c>
      <c r="W791">
        <v>1.4391894340514999</v>
      </c>
      <c r="X791">
        <v>0.78159961029225999</v>
      </c>
      <c r="Y791">
        <v>10162.190445591637</v>
      </c>
      <c r="AB791" t="e">
        <v>#N/A</v>
      </c>
      <c r="AC791" t="e">
        <v>#N/A</v>
      </c>
    </row>
    <row r="792" spans="1:29">
      <c r="A792" t="s">
        <v>182</v>
      </c>
      <c r="B792" t="s">
        <v>15</v>
      </c>
      <c r="C792">
        <v>1354907</v>
      </c>
      <c r="D792" t="s">
        <v>891</v>
      </c>
      <c r="E792" t="str">
        <f t="shared" si="12"/>
        <v>Bogense Strand, Bogense Jorder32b</v>
      </c>
      <c r="F792">
        <v>1.1335848864007501</v>
      </c>
      <c r="K792">
        <v>1.1335848864007501</v>
      </c>
      <c r="M792">
        <v>1395.3580019027515</v>
      </c>
      <c r="N792">
        <v>396.16719159320473</v>
      </c>
      <c r="O792">
        <v>1791.5251934959563</v>
      </c>
      <c r="P792">
        <v>19808.359579660239</v>
      </c>
      <c r="T792">
        <v>15114.46515201</v>
      </c>
      <c r="U792">
        <v>100</v>
      </c>
      <c r="V792">
        <v>1.6926693916321001</v>
      </c>
      <c r="W792">
        <v>2.6627476215363002</v>
      </c>
      <c r="X792">
        <v>2.2463614609657001</v>
      </c>
      <c r="Y792">
        <v>15114.465152000001</v>
      </c>
      <c r="AB792" t="e">
        <v>#N/A</v>
      </c>
      <c r="AC792" t="e">
        <v>#N/A</v>
      </c>
    </row>
    <row r="793" spans="1:29">
      <c r="A793" t="s">
        <v>261</v>
      </c>
      <c r="B793" t="s">
        <v>8</v>
      </c>
      <c r="C793">
        <v>1354907</v>
      </c>
      <c r="D793" t="s">
        <v>891</v>
      </c>
      <c r="E793" t="str">
        <f t="shared" si="12"/>
        <v>Bogense Markjorder84</v>
      </c>
      <c r="F793">
        <v>1.55</v>
      </c>
      <c r="G793" t="s">
        <v>3212</v>
      </c>
      <c r="H793" t="s">
        <v>3212</v>
      </c>
      <c r="J793" t="s">
        <v>3212</v>
      </c>
      <c r="M793">
        <v>1907.9337850175434</v>
      </c>
      <c r="N793">
        <v>541.69666015852511</v>
      </c>
      <c r="O793">
        <v>2449.6304451760684</v>
      </c>
      <c r="P793">
        <v>27084.833007926252</v>
      </c>
      <c r="Q793">
        <v>2.343</v>
      </c>
      <c r="R793">
        <v>1.881</v>
      </c>
      <c r="T793">
        <v>24465.715357983001</v>
      </c>
      <c r="U793">
        <v>87.612899999999996</v>
      </c>
      <c r="V793">
        <v>5.6352220475674002E-2</v>
      </c>
      <c r="W793">
        <v>1.9611834287643</v>
      </c>
      <c r="X793">
        <v>1.1514911908498999</v>
      </c>
      <c r="Y793">
        <v>21435.122730874285</v>
      </c>
      <c r="AB793" t="e">
        <v>#N/A</v>
      </c>
      <c r="AC793" t="e">
        <v>#N/A</v>
      </c>
    </row>
    <row r="794" spans="1:29">
      <c r="A794" t="s">
        <v>894</v>
      </c>
      <c r="B794" t="s">
        <v>8</v>
      </c>
      <c r="C794">
        <v>8305760</v>
      </c>
      <c r="D794" t="s">
        <v>893</v>
      </c>
      <c r="E794" t="str">
        <f t="shared" si="12"/>
        <v>Bogense Markjorder124a</v>
      </c>
      <c r="F794">
        <v>0.77660643749797487</v>
      </c>
      <c r="K794">
        <v>0.77660643749797487</v>
      </c>
      <c r="M794">
        <v>955.94429662225889</v>
      </c>
      <c r="N794">
        <v>271.40975061307313</v>
      </c>
      <c r="O794">
        <v>1227.354047235332</v>
      </c>
      <c r="P794">
        <v>13570.487530653656</v>
      </c>
      <c r="T794">
        <v>10354.752499972999</v>
      </c>
      <c r="U794">
        <v>100</v>
      </c>
      <c r="V794">
        <v>0.74551045894623003</v>
      </c>
      <c r="W794">
        <v>1.7500729560852</v>
      </c>
      <c r="X794">
        <v>1.3812167758345</v>
      </c>
      <c r="Y794">
        <v>10354.752499980001</v>
      </c>
      <c r="AB794" t="e">
        <v>#N/A</v>
      </c>
      <c r="AC794" t="e">
        <v>#N/A</v>
      </c>
    </row>
    <row r="795" spans="1:29">
      <c r="A795" t="s">
        <v>368</v>
      </c>
      <c r="B795" t="s">
        <v>8</v>
      </c>
      <c r="C795">
        <v>8305760</v>
      </c>
      <c r="D795" t="s">
        <v>893</v>
      </c>
      <c r="E795" t="str">
        <f t="shared" si="12"/>
        <v>Bogense Markjorder67b</v>
      </c>
      <c r="F795">
        <v>0.80194000706835011</v>
      </c>
      <c r="K795">
        <v>0.80194000706835011</v>
      </c>
      <c r="M795">
        <v>987.12802131800811</v>
      </c>
      <c r="N795">
        <v>280.26336998479309</v>
      </c>
      <c r="O795">
        <v>1267.3913913028011</v>
      </c>
      <c r="P795">
        <v>14013.168499239653</v>
      </c>
      <c r="T795">
        <v>10692.533427578001</v>
      </c>
      <c r="U795">
        <v>100</v>
      </c>
      <c r="V795">
        <v>1.0902472734451001</v>
      </c>
      <c r="W795">
        <v>2.1984724998474001</v>
      </c>
      <c r="X795">
        <v>1.7222213696099</v>
      </c>
      <c r="Y795">
        <v>10692.533427582999</v>
      </c>
      <c r="AB795" t="e">
        <v>#N/A</v>
      </c>
      <c r="AC795" t="e">
        <v>#N/A</v>
      </c>
    </row>
    <row r="796" spans="1:29">
      <c r="A796" t="s">
        <v>895</v>
      </c>
      <c r="B796" t="s">
        <v>8</v>
      </c>
      <c r="C796">
        <v>8305760</v>
      </c>
      <c r="D796" t="s">
        <v>893</v>
      </c>
      <c r="E796" t="str">
        <f t="shared" si="12"/>
        <v>Bogense Markjorder97a</v>
      </c>
      <c r="F796">
        <v>0.49408453248884249</v>
      </c>
      <c r="K796">
        <v>0.49408453248884249</v>
      </c>
      <c r="M796">
        <v>608.1810143161681</v>
      </c>
      <c r="N796">
        <v>172.67351037754338</v>
      </c>
      <c r="O796">
        <v>780.85452469371148</v>
      </c>
      <c r="P796">
        <v>8633.6755188771695</v>
      </c>
      <c r="T796">
        <v>6587.7937665178997</v>
      </c>
      <c r="U796">
        <v>100</v>
      </c>
      <c r="V796">
        <v>0.46448528766632002</v>
      </c>
      <c r="W796">
        <v>1.1271495819091999</v>
      </c>
      <c r="X796">
        <v>0.79231370017017</v>
      </c>
      <c r="Y796">
        <v>6587.7937665177997</v>
      </c>
      <c r="AB796" t="e">
        <v>#N/A</v>
      </c>
      <c r="AC796" t="e">
        <v>#N/A</v>
      </c>
    </row>
    <row r="797" spans="1:29">
      <c r="A797" t="s">
        <v>524</v>
      </c>
      <c r="B797" t="s">
        <v>15</v>
      </c>
      <c r="C797">
        <v>8305760</v>
      </c>
      <c r="D797" t="s">
        <v>893</v>
      </c>
      <c r="E797" t="str">
        <f t="shared" si="12"/>
        <v>Bogense Strand, Bogense Jorder34c</v>
      </c>
      <c r="F797">
        <v>0.56186528415088499</v>
      </c>
      <c r="K797">
        <v>0.56186528415088499</v>
      </c>
      <c r="M797">
        <v>691.61403758706808</v>
      </c>
      <c r="N797">
        <v>196.36164379584199</v>
      </c>
      <c r="O797">
        <v>887.97568138291012</v>
      </c>
      <c r="P797">
        <v>9818.0821897920996</v>
      </c>
      <c r="T797">
        <v>7491.5371220118004</v>
      </c>
      <c r="U797">
        <v>100</v>
      </c>
      <c r="V797">
        <v>1.85930788517</v>
      </c>
      <c r="W797">
        <v>2.3542823791504</v>
      </c>
      <c r="X797">
        <v>2.1825339823307002</v>
      </c>
      <c r="Y797">
        <v>7491.5371220157003</v>
      </c>
      <c r="AB797" t="e">
        <v>#N/A</v>
      </c>
      <c r="AC797" t="e">
        <v>#N/A</v>
      </c>
    </row>
    <row r="798" spans="1:29">
      <c r="A798" t="s">
        <v>892</v>
      </c>
      <c r="B798" t="s">
        <v>8</v>
      </c>
      <c r="C798">
        <v>8305760</v>
      </c>
      <c r="D798" t="s">
        <v>893</v>
      </c>
      <c r="E798" t="str">
        <f t="shared" si="12"/>
        <v>Bogense Markjorder110a</v>
      </c>
      <c r="F798">
        <v>2.25</v>
      </c>
      <c r="G798" t="s">
        <v>3212</v>
      </c>
      <c r="H798" t="s">
        <v>3212</v>
      </c>
      <c r="I798" t="s">
        <v>3212</v>
      </c>
      <c r="M798">
        <v>2769.5813008319178</v>
      </c>
      <c r="N798">
        <v>786.33386152043965</v>
      </c>
      <c r="O798">
        <v>3555.9151623523576</v>
      </c>
      <c r="P798">
        <v>39316.693076021984</v>
      </c>
      <c r="Q798">
        <v>1.7849999999999999</v>
      </c>
      <c r="R798" t="s">
        <v>3228</v>
      </c>
      <c r="T798">
        <v>32129.326926059999</v>
      </c>
      <c r="U798">
        <v>96.479100000000003</v>
      </c>
      <c r="V798">
        <v>1.7978040501475001E-2</v>
      </c>
      <c r="W798">
        <v>1.2838003635405999</v>
      </c>
      <c r="X798">
        <v>0.6932449102746</v>
      </c>
      <c r="Y798">
        <v>30998.085454320353</v>
      </c>
      <c r="AB798" t="e">
        <v>#N/A</v>
      </c>
      <c r="AC798" t="e">
        <v>#N/A</v>
      </c>
    </row>
    <row r="799" spans="1:29">
      <c r="A799" t="s">
        <v>224</v>
      </c>
      <c r="B799" t="s">
        <v>15</v>
      </c>
      <c r="C799">
        <v>1354925</v>
      </c>
      <c r="D799" t="s">
        <v>896</v>
      </c>
      <c r="E799" t="str">
        <f t="shared" si="12"/>
        <v>Bogense Strand, Bogense Jorder46</v>
      </c>
      <c r="F799">
        <v>0.962507131052175</v>
      </c>
      <c r="G799" t="s">
        <v>3213</v>
      </c>
      <c r="K799">
        <v>0.962507131052175</v>
      </c>
      <c r="M799">
        <v>1184.7741120353244</v>
      </c>
      <c r="N799">
        <v>336.37864404498515</v>
      </c>
      <c r="O799">
        <v>1521.1527560803095</v>
      </c>
      <c r="P799">
        <v>16818.932202249256</v>
      </c>
      <c r="T799">
        <v>12833.428414029</v>
      </c>
      <c r="U799">
        <v>100</v>
      </c>
      <c r="V799">
        <v>1.8210388422012</v>
      </c>
      <c r="W799">
        <v>2.3659522533417001</v>
      </c>
      <c r="X799">
        <v>2.1692701458506001</v>
      </c>
      <c r="Y799">
        <v>12833.428414034999</v>
      </c>
      <c r="AB799" t="e">
        <v>#N/A</v>
      </c>
      <c r="AC799" t="e">
        <v>#N/A</v>
      </c>
    </row>
    <row r="800" spans="1:29">
      <c r="A800" t="s">
        <v>330</v>
      </c>
      <c r="B800" t="s">
        <v>8</v>
      </c>
      <c r="C800">
        <v>1354925</v>
      </c>
      <c r="D800" t="s">
        <v>896</v>
      </c>
      <c r="E800" t="str">
        <f t="shared" si="12"/>
        <v>Bogense Markjorder74</v>
      </c>
      <c r="F800">
        <v>2.25</v>
      </c>
      <c r="G800" t="s">
        <v>3212</v>
      </c>
      <c r="H800" t="s">
        <v>3212</v>
      </c>
      <c r="I800" t="s">
        <v>3212</v>
      </c>
      <c r="M800">
        <v>2769.5813008319178</v>
      </c>
      <c r="N800">
        <v>786.33386152043965</v>
      </c>
      <c r="O800">
        <v>3555.9151623523576</v>
      </c>
      <c r="P800">
        <v>39316.693076021984</v>
      </c>
      <c r="Q800">
        <v>1.718</v>
      </c>
      <c r="R800" t="s">
        <v>3228</v>
      </c>
      <c r="T800">
        <v>31321.61019498</v>
      </c>
      <c r="U800">
        <v>100</v>
      </c>
      <c r="V800">
        <v>0.25169256329535999</v>
      </c>
      <c r="W800">
        <v>2.1004869937896999</v>
      </c>
      <c r="X800">
        <v>1.5525793919477999</v>
      </c>
      <c r="Y800">
        <v>31321.61019498</v>
      </c>
      <c r="AB800" t="e">
        <v>#N/A</v>
      </c>
      <c r="AC800" t="e">
        <v>#N/A</v>
      </c>
    </row>
    <row r="801" spans="1:29">
      <c r="A801" t="s">
        <v>897</v>
      </c>
      <c r="B801" t="s">
        <v>8</v>
      </c>
      <c r="C801">
        <v>5444486</v>
      </c>
      <c r="D801" t="s">
        <v>898</v>
      </c>
      <c r="E801" t="str">
        <f t="shared" si="12"/>
        <v>Bogense Markjorder54a</v>
      </c>
      <c r="F801">
        <v>2.25</v>
      </c>
      <c r="G801" t="s">
        <v>3212</v>
      </c>
      <c r="H801" t="s">
        <v>3212</v>
      </c>
      <c r="I801" t="s">
        <v>3212</v>
      </c>
      <c r="M801">
        <v>2769.5813008319178</v>
      </c>
      <c r="N801">
        <v>786.33386152043965</v>
      </c>
      <c r="O801">
        <v>3555.9151623523576</v>
      </c>
      <c r="P801">
        <v>39316.693076021984</v>
      </c>
      <c r="Q801">
        <v>1.625</v>
      </c>
      <c r="R801" t="s">
        <v>3228</v>
      </c>
      <c r="T801">
        <v>5804.8094899818998</v>
      </c>
      <c r="U801">
        <v>100</v>
      </c>
      <c r="V801">
        <v>0.57098680734634</v>
      </c>
      <c r="W801">
        <v>1.1266238689423</v>
      </c>
      <c r="X801">
        <v>0.86050526995303001</v>
      </c>
      <c r="Y801">
        <v>5804.8094899818998</v>
      </c>
      <c r="AB801" t="e">
        <v>#N/A</v>
      </c>
      <c r="AC801" t="e">
        <v>#N/A</v>
      </c>
    </row>
    <row r="802" spans="1:29">
      <c r="A802" t="s">
        <v>2108</v>
      </c>
      <c r="B802" t="s">
        <v>8</v>
      </c>
      <c r="C802">
        <v>5444821</v>
      </c>
      <c r="D802" t="s">
        <v>2109</v>
      </c>
      <c r="E802" t="str">
        <f t="shared" si="12"/>
        <v>Bogense Markjorder133f</v>
      </c>
      <c r="F802">
        <v>2.25</v>
      </c>
      <c r="G802" t="s">
        <v>3212</v>
      </c>
      <c r="H802" t="s">
        <v>3212</v>
      </c>
      <c r="I802" t="s">
        <v>3212</v>
      </c>
      <c r="M802">
        <v>2769.5813008319178</v>
      </c>
      <c r="N802">
        <v>786.33386152043965</v>
      </c>
      <c r="O802">
        <v>3555.9151623523576</v>
      </c>
      <c r="P802">
        <v>39316.693076021984</v>
      </c>
      <c r="Q802">
        <v>1.1659999999999999</v>
      </c>
      <c r="R802" t="s">
        <v>3228</v>
      </c>
      <c r="T802">
        <v>1316.5387525142</v>
      </c>
      <c r="U802">
        <v>100</v>
      </c>
      <c r="V802">
        <v>1.0508217811584</v>
      </c>
      <c r="W802">
        <v>1.6878331899643</v>
      </c>
      <c r="X802">
        <v>1.3388390740286</v>
      </c>
      <c r="Y802">
        <v>1316.5387525142</v>
      </c>
      <c r="AB802" t="e">
        <v>#N/A</v>
      </c>
      <c r="AC802" t="e">
        <v>#N/A</v>
      </c>
    </row>
    <row r="803" spans="1:29">
      <c r="A803" t="s">
        <v>901</v>
      </c>
      <c r="B803" t="s">
        <v>8</v>
      </c>
      <c r="C803">
        <v>1354912</v>
      </c>
      <c r="D803" t="s">
        <v>900</v>
      </c>
      <c r="E803" t="str">
        <f t="shared" si="12"/>
        <v>Bogense Markjorder112b</v>
      </c>
      <c r="F803">
        <v>0.63161966071321451</v>
      </c>
      <c r="K803">
        <v>0.63161966071321451</v>
      </c>
      <c r="M803">
        <v>777.47644513294188</v>
      </c>
      <c r="N803">
        <v>220.73952303148974</v>
      </c>
      <c r="O803">
        <v>998.21596816443162</v>
      </c>
      <c r="P803">
        <v>11036.976151574487</v>
      </c>
      <c r="T803">
        <v>8522.8037709562996</v>
      </c>
      <c r="U803">
        <v>98.8125</v>
      </c>
      <c r="V803">
        <v>3.5325273871422001E-2</v>
      </c>
      <c r="W803">
        <v>0.96082639694214</v>
      </c>
      <c r="X803">
        <v>0.62861369646492005</v>
      </c>
      <c r="Y803">
        <v>8421.5947744306995</v>
      </c>
      <c r="AB803" t="e">
        <v>#N/A</v>
      </c>
      <c r="AC803" t="e">
        <v>#N/A</v>
      </c>
    </row>
    <row r="804" spans="1:29">
      <c r="A804" t="s">
        <v>481</v>
      </c>
      <c r="B804" t="s">
        <v>15</v>
      </c>
      <c r="C804">
        <v>1354912</v>
      </c>
      <c r="D804" t="s">
        <v>900</v>
      </c>
      <c r="E804" t="str">
        <f t="shared" si="12"/>
        <v>Bogense Strand, Bogense Jorder33a</v>
      </c>
      <c r="F804">
        <v>0.48772036833471755</v>
      </c>
      <c r="K804">
        <v>0.48772036833471755</v>
      </c>
      <c r="M804">
        <v>600.34720541097295</v>
      </c>
      <c r="N804">
        <v>170.44935136658205</v>
      </c>
      <c r="O804">
        <v>770.796556777555</v>
      </c>
      <c r="P804">
        <v>8522.4675683291025</v>
      </c>
      <c r="T804">
        <v>6502.9382444629</v>
      </c>
      <c r="U804">
        <v>100</v>
      </c>
      <c r="V804">
        <v>1.9911469221114999</v>
      </c>
      <c r="W804">
        <v>2.5460481643677002</v>
      </c>
      <c r="X804">
        <v>2.3847099165254999</v>
      </c>
      <c r="Y804">
        <v>6502.9382444604998</v>
      </c>
      <c r="AB804" t="e">
        <v>#N/A</v>
      </c>
      <c r="AC804" t="e">
        <v>#N/A</v>
      </c>
    </row>
    <row r="805" spans="1:29">
      <c r="A805" t="s">
        <v>903</v>
      </c>
      <c r="B805" t="s">
        <v>15</v>
      </c>
      <c r="C805">
        <v>1354912</v>
      </c>
      <c r="D805" t="s">
        <v>900</v>
      </c>
      <c r="E805" t="str">
        <f t="shared" si="12"/>
        <v>Bogense Strand, Bogense Jorder34d</v>
      </c>
      <c r="F805">
        <v>0.43189607658564</v>
      </c>
      <c r="K805">
        <v>0.43189607658564</v>
      </c>
      <c r="M805">
        <v>531.63168782855928</v>
      </c>
      <c r="N805">
        <v>150.93978207871726</v>
      </c>
      <c r="O805">
        <v>682.57146990727654</v>
      </c>
      <c r="P805">
        <v>7546.9891039358627</v>
      </c>
      <c r="T805">
        <v>5758.6143544752003</v>
      </c>
      <c r="U805">
        <v>100</v>
      </c>
      <c r="V805">
        <v>2.1997342109679998</v>
      </c>
      <c r="W805">
        <v>2.6997549533843999</v>
      </c>
      <c r="X805">
        <v>2.4902420049942999</v>
      </c>
      <c r="Y805">
        <v>5758.6143544744</v>
      </c>
      <c r="AB805" t="e">
        <v>#N/A</v>
      </c>
      <c r="AC805" t="e">
        <v>#N/A</v>
      </c>
    </row>
    <row r="806" spans="1:29">
      <c r="A806" t="s">
        <v>847</v>
      </c>
      <c r="B806" t="s">
        <v>15</v>
      </c>
      <c r="C806">
        <v>1354912</v>
      </c>
      <c r="D806" t="s">
        <v>900</v>
      </c>
      <c r="E806" t="str">
        <f t="shared" si="12"/>
        <v>Bogense Strand, Bogense Jorder40b</v>
      </c>
      <c r="F806">
        <v>0.52294825304925752</v>
      </c>
      <c r="K806">
        <v>0.52294825304925752</v>
      </c>
      <c r="M806">
        <v>643.71009019908513</v>
      </c>
      <c r="N806">
        <v>182.7608529758181</v>
      </c>
      <c r="O806">
        <v>826.47094317490325</v>
      </c>
      <c r="P806">
        <v>9138.0426487909044</v>
      </c>
      <c r="T806">
        <v>6972.6433739901004</v>
      </c>
      <c r="U806">
        <v>100</v>
      </c>
      <c r="V806">
        <v>2.4761333465575999</v>
      </c>
      <c r="W806">
        <v>2.9547069072722998</v>
      </c>
      <c r="X806">
        <v>2.7902762279501001</v>
      </c>
      <c r="Y806">
        <v>6972.6433739901004</v>
      </c>
      <c r="AB806" t="e">
        <v>#N/A</v>
      </c>
      <c r="AC806" t="e">
        <v>#N/A</v>
      </c>
    </row>
    <row r="807" spans="1:29">
      <c r="A807" t="s">
        <v>468</v>
      </c>
      <c r="B807" t="s">
        <v>15</v>
      </c>
      <c r="C807">
        <v>1354912</v>
      </c>
      <c r="D807" t="s">
        <v>900</v>
      </c>
      <c r="E807" t="str">
        <f t="shared" si="12"/>
        <v>Bogense Strand, Bogense Jorder40c</v>
      </c>
      <c r="F807">
        <v>0.55254441645206254</v>
      </c>
      <c r="K807">
        <v>0.55254441645206254</v>
      </c>
      <c r="M807">
        <v>680.14074830431832</v>
      </c>
      <c r="N807">
        <v>193.10417095569255</v>
      </c>
      <c r="O807">
        <v>873.24491926001087</v>
      </c>
      <c r="P807">
        <v>9655.2085477846285</v>
      </c>
      <c r="T807">
        <v>7367.2588860275</v>
      </c>
      <c r="U807">
        <v>100</v>
      </c>
      <c r="V807">
        <v>2.4822313785553001</v>
      </c>
      <c r="W807">
        <v>2.9355723857879998</v>
      </c>
      <c r="X807">
        <v>2.7758474029207001</v>
      </c>
      <c r="Y807">
        <v>7367.2588860210999</v>
      </c>
      <c r="AB807" t="e">
        <v>#N/A</v>
      </c>
      <c r="AC807" t="e">
        <v>#N/A</v>
      </c>
    </row>
    <row r="808" spans="1:29">
      <c r="A808" t="s">
        <v>899</v>
      </c>
      <c r="B808" t="s">
        <v>8</v>
      </c>
      <c r="C808">
        <v>1354912</v>
      </c>
      <c r="D808" t="s">
        <v>900</v>
      </c>
      <c r="E808" t="str">
        <f t="shared" si="12"/>
        <v>Bogense Markjorder11</v>
      </c>
      <c r="F808">
        <v>1</v>
      </c>
      <c r="G808" t="s">
        <v>3212</v>
      </c>
      <c r="M808">
        <v>1230.9250225919634</v>
      </c>
      <c r="N808">
        <v>349.48171623130651</v>
      </c>
      <c r="O808">
        <v>1580.40673882327</v>
      </c>
      <c r="P808">
        <v>17474.085811565325</v>
      </c>
      <c r="Q808" t="e">
        <v>#N/A</v>
      </c>
      <c r="R808" t="e">
        <v>#N/A</v>
      </c>
      <c r="T808">
        <v>66267.361509452996</v>
      </c>
      <c r="U808">
        <v>6.6725000000000003</v>
      </c>
      <c r="V808">
        <v>2.4286124855279999E-2</v>
      </c>
      <c r="W808">
        <v>0.74929529428482</v>
      </c>
      <c r="X808">
        <v>0.20244441746274999</v>
      </c>
      <c r="Y808">
        <v>4421.689696718252</v>
      </c>
      <c r="AB808" t="e">
        <v>#N/A</v>
      </c>
      <c r="AC808" t="e">
        <v>#N/A</v>
      </c>
    </row>
    <row r="809" spans="1:29">
      <c r="A809" t="s">
        <v>902</v>
      </c>
      <c r="B809" t="s">
        <v>8</v>
      </c>
      <c r="C809">
        <v>1354912</v>
      </c>
      <c r="D809" t="s">
        <v>900</v>
      </c>
      <c r="E809" t="str">
        <f t="shared" si="12"/>
        <v>Bogense Markjorder4v</v>
      </c>
      <c r="F809">
        <v>1.25</v>
      </c>
      <c r="G809" t="s">
        <v>3212</v>
      </c>
      <c r="H809" t="s">
        <v>3212</v>
      </c>
      <c r="M809">
        <v>1538.6562782399542</v>
      </c>
      <c r="N809">
        <v>436.85214528913315</v>
      </c>
      <c r="O809">
        <v>1975.5084235290874</v>
      </c>
      <c r="P809">
        <v>21842.607264456656</v>
      </c>
      <c r="Q809" t="e">
        <v>#N/A</v>
      </c>
      <c r="R809" t="e">
        <v>#N/A</v>
      </c>
      <c r="T809">
        <v>51929.854217966997</v>
      </c>
      <c r="U809">
        <v>60.728000000000002</v>
      </c>
      <c r="V809">
        <v>1.6716424375772001E-2</v>
      </c>
      <c r="W809">
        <v>1.2499469518660999</v>
      </c>
      <c r="X809">
        <v>0.46219187118344002</v>
      </c>
      <c r="Y809">
        <v>31535.961869487001</v>
      </c>
      <c r="AB809" t="e">
        <v>#N/A</v>
      </c>
      <c r="AC809" t="e">
        <v>#N/A</v>
      </c>
    </row>
    <row r="810" spans="1:29">
      <c r="A810" t="s">
        <v>904</v>
      </c>
      <c r="B810" t="s">
        <v>8</v>
      </c>
      <c r="C810">
        <v>1354921</v>
      </c>
      <c r="D810" t="s">
        <v>905</v>
      </c>
      <c r="E810" t="str">
        <f t="shared" si="12"/>
        <v>Bogense Markjorder127a</v>
      </c>
      <c r="F810">
        <v>1.6095236114430986</v>
      </c>
      <c r="K810">
        <v>1.6095236114430986</v>
      </c>
      <c r="M810">
        <v>1981.2028877778946</v>
      </c>
      <c r="N810">
        <v>562.4990740419446</v>
      </c>
      <c r="O810">
        <v>2543.7019618198392</v>
      </c>
      <c r="P810">
        <v>28124.953702097231</v>
      </c>
      <c r="T810">
        <v>31150.708311487</v>
      </c>
      <c r="U810">
        <v>68.891900000000007</v>
      </c>
      <c r="V810">
        <v>2.0816678181291001E-2</v>
      </c>
      <c r="W810">
        <v>2.2331671714782999</v>
      </c>
      <c r="X810">
        <v>1.379088319019</v>
      </c>
      <c r="Y810">
        <v>21460.303976153002</v>
      </c>
      <c r="AB810" t="e">
        <v>#N/A</v>
      </c>
      <c r="AC810" t="e">
        <v>#N/A</v>
      </c>
    </row>
    <row r="811" spans="1:29">
      <c r="A811" t="s">
        <v>907</v>
      </c>
      <c r="B811" t="s">
        <v>15</v>
      </c>
      <c r="C811">
        <v>1354921</v>
      </c>
      <c r="D811" t="s">
        <v>905</v>
      </c>
      <c r="E811" t="str">
        <f t="shared" si="12"/>
        <v>Bogense Strand, Bogense Jorder40a</v>
      </c>
      <c r="F811">
        <v>0.90230677725097497</v>
      </c>
      <c r="K811">
        <v>0.90230677725097497</v>
      </c>
      <c r="M811">
        <v>1110.671990172538</v>
      </c>
      <c r="N811">
        <v>315.33972108080991</v>
      </c>
      <c r="O811">
        <v>1426.011711253348</v>
      </c>
      <c r="P811">
        <v>15766.986054040495</v>
      </c>
      <c r="T811">
        <v>12030.757030012999</v>
      </c>
      <c r="U811">
        <v>100</v>
      </c>
      <c r="V811">
        <v>1.7947552204132</v>
      </c>
      <c r="W811">
        <v>2.7996330261229998</v>
      </c>
      <c r="X811">
        <v>2.3749521470091999</v>
      </c>
      <c r="Y811">
        <v>12030.757030018</v>
      </c>
      <c r="AB811" t="e">
        <v>#N/A</v>
      </c>
      <c r="AC811" t="e">
        <v>#N/A</v>
      </c>
    </row>
    <row r="812" spans="1:29">
      <c r="A812" t="s">
        <v>908</v>
      </c>
      <c r="B812" t="s">
        <v>15</v>
      </c>
      <c r="C812">
        <v>1354921</v>
      </c>
      <c r="D812" t="s">
        <v>905</v>
      </c>
      <c r="E812" t="str">
        <f t="shared" si="12"/>
        <v>Bogense Strand, Bogense Jorder41a</v>
      </c>
      <c r="F812">
        <v>0.42923665946559753</v>
      </c>
      <c r="K812">
        <v>0.42923665946559753</v>
      </c>
      <c r="M812">
        <v>528.35814474998949</v>
      </c>
      <c r="N812">
        <v>150.01036441942989</v>
      </c>
      <c r="O812">
        <v>678.36850916941944</v>
      </c>
      <c r="P812">
        <v>7500.5182209714949</v>
      </c>
      <c r="T812">
        <v>5723.1554595412999</v>
      </c>
      <c r="U812">
        <v>100</v>
      </c>
      <c r="V812">
        <v>1.9036747217178001</v>
      </c>
      <c r="W812">
        <v>2.8471539020538001</v>
      </c>
      <c r="X812">
        <v>2.4060493264242999</v>
      </c>
      <c r="Y812">
        <v>5723.1554595380003</v>
      </c>
      <c r="AB812" t="e">
        <v>#N/A</v>
      </c>
      <c r="AC812" t="e">
        <v>#N/A</v>
      </c>
    </row>
    <row r="813" spans="1:29">
      <c r="A813" t="s">
        <v>909</v>
      </c>
      <c r="B813" t="s">
        <v>15</v>
      </c>
      <c r="C813">
        <v>1354921</v>
      </c>
      <c r="D813" t="s">
        <v>905</v>
      </c>
      <c r="E813" t="str">
        <f t="shared" si="12"/>
        <v>Bogense Strand, Bogense Jorder41b</v>
      </c>
      <c r="F813">
        <v>0.46260212448980254</v>
      </c>
      <c r="K813">
        <v>0.46260212448980254</v>
      </c>
      <c r="M813">
        <v>569.42853053870044</v>
      </c>
      <c r="N813">
        <v>161.67098439894468</v>
      </c>
      <c r="O813">
        <v>731.09951493764515</v>
      </c>
      <c r="P813">
        <v>8083.5492199472346</v>
      </c>
      <c r="T813">
        <v>6168.0283265306998</v>
      </c>
      <c r="U813">
        <v>100</v>
      </c>
      <c r="V813">
        <v>1.9837874174118</v>
      </c>
      <c r="W813">
        <v>2.8508336544036998</v>
      </c>
      <c r="X813">
        <v>2.4220667236926001</v>
      </c>
      <c r="Y813">
        <v>6168.0283265293001</v>
      </c>
      <c r="AB813" t="e">
        <v>#N/A</v>
      </c>
      <c r="AC813" t="e">
        <v>#N/A</v>
      </c>
    </row>
    <row r="814" spans="1:29">
      <c r="A814" t="s">
        <v>221</v>
      </c>
      <c r="B814" t="s">
        <v>15</v>
      </c>
      <c r="C814">
        <v>1354921</v>
      </c>
      <c r="D814" t="s">
        <v>905</v>
      </c>
      <c r="E814" t="str">
        <f t="shared" si="12"/>
        <v>Bogense Strand, Bogense Jorder42a</v>
      </c>
      <c r="F814">
        <v>0.85469103236115007</v>
      </c>
      <c r="K814">
        <v>0.85469103236115007</v>
      </c>
      <c r="M814">
        <v>1052.0605783182971</v>
      </c>
      <c r="N814">
        <v>298.69888883708188</v>
      </c>
      <c r="O814">
        <v>1350.7594671553788</v>
      </c>
      <c r="P814">
        <v>14934.944441854092</v>
      </c>
      <c r="T814">
        <v>11395.880431482001</v>
      </c>
      <c r="U814">
        <v>100</v>
      </c>
      <c r="V814">
        <v>1.9564523696899001</v>
      </c>
      <c r="W814">
        <v>2.8103568553925</v>
      </c>
      <c r="X814">
        <v>2.4460757027216</v>
      </c>
      <c r="Y814">
        <v>11395.880431482999</v>
      </c>
      <c r="AB814" t="e">
        <v>#N/A</v>
      </c>
      <c r="AC814" t="e">
        <v>#N/A</v>
      </c>
    </row>
    <row r="815" spans="1:29">
      <c r="A815" t="s">
        <v>906</v>
      </c>
      <c r="B815" t="s">
        <v>8</v>
      </c>
      <c r="C815">
        <v>1354921</v>
      </c>
      <c r="D815" t="s">
        <v>905</v>
      </c>
      <c r="E815" t="str">
        <f t="shared" si="12"/>
        <v>Bogense Markjorder50</v>
      </c>
      <c r="F815">
        <v>2.25</v>
      </c>
      <c r="G815" t="s">
        <v>3212</v>
      </c>
      <c r="H815" t="s">
        <v>3212</v>
      </c>
      <c r="I815" t="s">
        <v>3212</v>
      </c>
      <c r="M815">
        <v>2769.5813008319178</v>
      </c>
      <c r="N815">
        <v>786.33386152043965</v>
      </c>
      <c r="O815">
        <v>3555.9151623523576</v>
      </c>
      <c r="P815">
        <v>39316.693076021984</v>
      </c>
      <c r="Q815">
        <v>1.9830000000000001</v>
      </c>
      <c r="R815" t="s">
        <v>3228</v>
      </c>
      <c r="T815">
        <v>51210.941015976998</v>
      </c>
      <c r="U815">
        <v>94.849599999999995</v>
      </c>
      <c r="V815">
        <v>4.4051457196473999E-2</v>
      </c>
      <c r="W815">
        <v>2.1837537288665998</v>
      </c>
      <c r="X815">
        <v>1.1047387883599999</v>
      </c>
      <c r="Y815">
        <v>48573.372709890122</v>
      </c>
      <c r="AB815" t="e">
        <v>#N/A</v>
      </c>
      <c r="AC815" t="e">
        <v>#N/A</v>
      </c>
    </row>
    <row r="816" spans="1:29">
      <c r="A816" t="s">
        <v>204</v>
      </c>
      <c r="B816" t="s">
        <v>8</v>
      </c>
      <c r="C816">
        <v>5444889</v>
      </c>
      <c r="D816" t="s">
        <v>2824</v>
      </c>
      <c r="E816" t="str">
        <f t="shared" si="12"/>
        <v>Bogense Markjorder159</v>
      </c>
      <c r="F816">
        <v>1</v>
      </c>
      <c r="G816" t="s">
        <v>3212</v>
      </c>
      <c r="K816" t="s">
        <v>3213</v>
      </c>
      <c r="M816">
        <v>1230.9250225919634</v>
      </c>
      <c r="N816">
        <v>349.48171623130651</v>
      </c>
      <c r="O816">
        <v>1580.40673882327</v>
      </c>
      <c r="P816">
        <v>17474.085811565325</v>
      </c>
      <c r="T816">
        <v>7472.8526219811001</v>
      </c>
      <c r="U816">
        <v>59.086399999999998</v>
      </c>
      <c r="V816">
        <v>1.6926692798733999E-2</v>
      </c>
      <c r="W816">
        <v>0.67580610513687001</v>
      </c>
      <c r="X816">
        <v>0.43822725096441001</v>
      </c>
      <c r="Y816">
        <v>4415.4361262837001</v>
      </c>
      <c r="AB816" t="e">
        <v>#N/A</v>
      </c>
      <c r="AC816" t="e">
        <v>#N/A</v>
      </c>
    </row>
    <row r="817" spans="1:29">
      <c r="A817" t="s">
        <v>474</v>
      </c>
      <c r="B817" t="s">
        <v>64</v>
      </c>
      <c r="C817">
        <v>2677486</v>
      </c>
      <c r="D817" t="s">
        <v>2274</v>
      </c>
      <c r="E817" t="str">
        <f t="shared" si="12"/>
        <v>Skovby Nymark, Skovby1d</v>
      </c>
      <c r="F817">
        <v>1.0307007112751965</v>
      </c>
      <c r="G817" t="s">
        <v>3212</v>
      </c>
      <c r="K817">
        <v>3.0700711275196496E-2</v>
      </c>
      <c r="M817">
        <v>1268.715296311974</v>
      </c>
      <c r="N817">
        <v>360.21105349728401</v>
      </c>
      <c r="O817">
        <v>1628.926349809258</v>
      </c>
      <c r="P817">
        <v>18010.552674864201</v>
      </c>
      <c r="T817">
        <v>409.34281700262</v>
      </c>
      <c r="U817">
        <v>100</v>
      </c>
      <c r="V817">
        <v>0.47689118981361001</v>
      </c>
      <c r="W817">
        <v>0.85369408130645996</v>
      </c>
      <c r="X817">
        <v>0.70531917063158001</v>
      </c>
      <c r="Y817">
        <v>409.34281701139003</v>
      </c>
      <c r="AB817" t="e">
        <v>#N/A</v>
      </c>
      <c r="AC817" t="e">
        <v>#N/A</v>
      </c>
    </row>
    <row r="818" spans="1:29">
      <c r="A818" t="s">
        <v>910</v>
      </c>
      <c r="B818" t="s">
        <v>8</v>
      </c>
      <c r="C818">
        <v>8305761</v>
      </c>
      <c r="D818" t="s">
        <v>911</v>
      </c>
      <c r="E818" t="str">
        <f t="shared" si="12"/>
        <v>Bogense Markjorder127b</v>
      </c>
      <c r="F818">
        <v>0.99033163362141818</v>
      </c>
      <c r="K818">
        <v>0.99033163362141818</v>
      </c>
      <c r="M818">
        <v>1219.0239884889802</v>
      </c>
      <c r="N818">
        <v>346.10279895616668</v>
      </c>
      <c r="O818">
        <v>1565.1267874451469</v>
      </c>
      <c r="P818">
        <v>17305.139947808333</v>
      </c>
      <c r="T818">
        <v>16736.957506950999</v>
      </c>
      <c r="U818">
        <v>78.893799999999999</v>
      </c>
      <c r="V818">
        <v>5.7824109680950997E-3</v>
      </c>
      <c r="W818">
        <v>2.1324479579925999</v>
      </c>
      <c r="X818">
        <v>1.2135722077644999</v>
      </c>
      <c r="Y818">
        <v>13204.424687053001</v>
      </c>
      <c r="AB818" t="e">
        <v>#N/A</v>
      </c>
      <c r="AC818" t="e">
        <v>#N/A</v>
      </c>
    </row>
    <row r="819" spans="1:29">
      <c r="A819" t="s">
        <v>912</v>
      </c>
      <c r="B819" t="s">
        <v>8</v>
      </c>
      <c r="C819">
        <v>8305761</v>
      </c>
      <c r="D819" t="s">
        <v>911</v>
      </c>
      <c r="E819" t="str">
        <f t="shared" si="12"/>
        <v>Bogense Markjorder127c</v>
      </c>
      <c r="F819">
        <v>0.58216593219835688</v>
      </c>
      <c r="K819">
        <v>0.58216593219835688</v>
      </c>
      <c r="M819">
        <v>716.60261324353382</v>
      </c>
      <c r="N819">
        <v>203.45634911608019</v>
      </c>
      <c r="O819">
        <v>920.05896235961404</v>
      </c>
      <c r="P819">
        <v>10172.817455804008</v>
      </c>
      <c r="T819">
        <v>11352.595697059</v>
      </c>
      <c r="U819">
        <v>68.373900000000006</v>
      </c>
      <c r="V819">
        <v>3.3643119037150997E-2</v>
      </c>
      <c r="W819">
        <v>2.1505310535431001</v>
      </c>
      <c r="X819">
        <v>1.2509092101410999</v>
      </c>
      <c r="Y819">
        <v>7762.2095456755997</v>
      </c>
      <c r="AB819" t="e">
        <v>#N/A</v>
      </c>
      <c r="AC819" t="e">
        <v>#N/A</v>
      </c>
    </row>
    <row r="820" spans="1:29">
      <c r="A820" t="s">
        <v>377</v>
      </c>
      <c r="B820" t="s">
        <v>8</v>
      </c>
      <c r="C820">
        <v>8305761</v>
      </c>
      <c r="D820" t="s">
        <v>911</v>
      </c>
      <c r="E820" t="str">
        <f t="shared" si="12"/>
        <v>Bogense Markjorder69a</v>
      </c>
      <c r="F820">
        <v>2.35186000072185</v>
      </c>
      <c r="K820">
        <v>2.35186000072185</v>
      </c>
      <c r="M820">
        <v>2894.9633245216783</v>
      </c>
      <c r="N820">
        <v>821.93206938803394</v>
      </c>
      <c r="O820">
        <v>3716.8953939097123</v>
      </c>
      <c r="P820">
        <v>41096.603469401693</v>
      </c>
      <c r="T820">
        <v>31358.133342958001</v>
      </c>
      <c r="U820">
        <v>100</v>
      </c>
      <c r="V820">
        <v>0.40329685807228</v>
      </c>
      <c r="W820">
        <v>1.2663480043411</v>
      </c>
      <c r="X820">
        <v>0.83725332934511998</v>
      </c>
      <c r="Y820">
        <v>31358.133342970999</v>
      </c>
      <c r="AB820" t="e">
        <v>#N/A</v>
      </c>
      <c r="AC820" t="e">
        <v>#N/A</v>
      </c>
    </row>
    <row r="821" spans="1:29">
      <c r="A821" t="s">
        <v>914</v>
      </c>
      <c r="B821" t="s">
        <v>8</v>
      </c>
      <c r="C821">
        <v>8305761</v>
      </c>
      <c r="D821" t="s">
        <v>911</v>
      </c>
      <c r="E821" t="str">
        <f t="shared" si="12"/>
        <v>Bogense Markjorder70</v>
      </c>
      <c r="F821">
        <v>2.2807659184899753</v>
      </c>
      <c r="K821">
        <v>2.2807659184899753</v>
      </c>
      <c r="M821">
        <v>2807.451839744253</v>
      </c>
      <c r="N821">
        <v>797.08598751574868</v>
      </c>
      <c r="O821">
        <v>3604.5378272600019</v>
      </c>
      <c r="P821">
        <v>39854.299375787436</v>
      </c>
      <c r="T821">
        <v>30410.212246532999</v>
      </c>
      <c r="U821">
        <v>100</v>
      </c>
      <c r="V821">
        <v>0.76422446966170998</v>
      </c>
      <c r="W821">
        <v>2.2728028297424001</v>
      </c>
      <c r="X821">
        <v>1.875160415251</v>
      </c>
      <c r="Y821">
        <v>30410.212246540999</v>
      </c>
      <c r="AB821" t="e">
        <v>#N/A</v>
      </c>
      <c r="AC821" t="e">
        <v>#N/A</v>
      </c>
    </row>
    <row r="822" spans="1:29">
      <c r="A822" t="s">
        <v>915</v>
      </c>
      <c r="B822" t="s">
        <v>8</v>
      </c>
      <c r="C822">
        <v>8305761</v>
      </c>
      <c r="D822" t="s">
        <v>911</v>
      </c>
      <c r="E822" t="str">
        <f t="shared" si="12"/>
        <v>Bogense Markjorder93a</v>
      </c>
      <c r="F822">
        <v>3.8921471116798556</v>
      </c>
      <c r="K822">
        <v>3.8921471116798556</v>
      </c>
      <c r="M822">
        <v>4790.9412713757711</v>
      </c>
      <c r="N822">
        <v>1360.2342524145986</v>
      </c>
      <c r="O822">
        <v>6151.1755237903699</v>
      </c>
      <c r="P822">
        <v>68011.71262072993</v>
      </c>
      <c r="T822">
        <v>57787.286560061999</v>
      </c>
      <c r="U822">
        <v>89.804000000000002</v>
      </c>
      <c r="V822">
        <v>2.6283685583620999E-3</v>
      </c>
      <c r="W822">
        <v>1.8458507061005001</v>
      </c>
      <c r="X822">
        <v>0.55602898870451001</v>
      </c>
      <c r="Y822">
        <v>51895.286560064</v>
      </c>
      <c r="AB822" t="e">
        <v>#N/A</v>
      </c>
      <c r="AC822" t="e">
        <v>#N/A</v>
      </c>
    </row>
    <row r="823" spans="1:29">
      <c r="A823" t="s">
        <v>916</v>
      </c>
      <c r="B823" t="s">
        <v>15</v>
      </c>
      <c r="C823">
        <v>8305761</v>
      </c>
      <c r="D823" t="s">
        <v>911</v>
      </c>
      <c r="E823" t="str">
        <f t="shared" si="12"/>
        <v>Bogense Strand, Bogense Jorder26b</v>
      </c>
      <c r="F823">
        <v>3.1119283853250748</v>
      </c>
      <c r="K823">
        <v>3.1119283853250748</v>
      </c>
      <c r="M823">
        <v>3830.5505180108398</v>
      </c>
      <c r="N823">
        <v>1087.5620728923257</v>
      </c>
      <c r="O823">
        <v>4918.1125909031653</v>
      </c>
      <c r="P823">
        <v>54378.103644616276</v>
      </c>
      <c r="T823">
        <v>41492.378471001</v>
      </c>
      <c r="U823">
        <v>100</v>
      </c>
      <c r="V823">
        <v>1.2666634321212999</v>
      </c>
      <c r="W823">
        <v>2.8918361663818</v>
      </c>
      <c r="X823">
        <v>2.1868138990369999</v>
      </c>
      <c r="Y823">
        <v>41492.378471010998</v>
      </c>
      <c r="AB823" t="e">
        <v>#N/A</v>
      </c>
      <c r="AC823" t="e">
        <v>#N/A</v>
      </c>
    </row>
    <row r="824" spans="1:29">
      <c r="A824" t="s">
        <v>173</v>
      </c>
      <c r="B824" t="s">
        <v>15</v>
      </c>
      <c r="C824">
        <v>8305761</v>
      </c>
      <c r="D824" t="s">
        <v>911</v>
      </c>
      <c r="E824" t="str">
        <f t="shared" si="12"/>
        <v>Bogense Strand, Bogense Jorder29a</v>
      </c>
      <c r="F824">
        <v>0.92914546165942491</v>
      </c>
      <c r="K824">
        <v>0.92914546165942491</v>
      </c>
      <c r="M824">
        <v>1143.7083983843479</v>
      </c>
      <c r="N824">
        <v>324.71935056926543</v>
      </c>
      <c r="O824">
        <v>1468.4277489536134</v>
      </c>
      <c r="P824">
        <v>16235.96752846327</v>
      </c>
      <c r="T824">
        <v>12388.606155459</v>
      </c>
      <c r="U824">
        <v>100</v>
      </c>
      <c r="V824">
        <v>1.4519107341766</v>
      </c>
      <c r="W824">
        <v>2.9466114044189</v>
      </c>
      <c r="X824">
        <v>2.2476470076111998</v>
      </c>
      <c r="Y824">
        <v>12388.606155463</v>
      </c>
      <c r="AB824" t="e">
        <v>#N/A</v>
      </c>
      <c r="AC824" t="e">
        <v>#N/A</v>
      </c>
    </row>
    <row r="825" spans="1:29">
      <c r="A825" t="s">
        <v>917</v>
      </c>
      <c r="B825" t="s">
        <v>15</v>
      </c>
      <c r="C825">
        <v>8305761</v>
      </c>
      <c r="D825" t="s">
        <v>911</v>
      </c>
      <c r="E825" t="str">
        <f t="shared" si="12"/>
        <v>Bogense Strand, Bogense Jorder35a</v>
      </c>
      <c r="F825">
        <v>0.67507988490278248</v>
      </c>
      <c r="K825">
        <v>0.67507988490278248</v>
      </c>
      <c r="M825">
        <v>830.97272257533757</v>
      </c>
      <c r="N825">
        <v>235.92807676905727</v>
      </c>
      <c r="O825">
        <v>1066.9007993443947</v>
      </c>
      <c r="P825">
        <v>11796.403838452863</v>
      </c>
      <c r="T825">
        <v>9001.0651320370998</v>
      </c>
      <c r="U825">
        <v>100</v>
      </c>
      <c r="V825">
        <v>1.8729754686355999</v>
      </c>
      <c r="W825">
        <v>2.2980351448059002</v>
      </c>
      <c r="X825">
        <v>2.1704492523216001</v>
      </c>
      <c r="Y825">
        <v>9001.0651320366997</v>
      </c>
      <c r="AB825" t="e">
        <v>#N/A</v>
      </c>
      <c r="AC825" t="e">
        <v>#N/A</v>
      </c>
    </row>
    <row r="826" spans="1:29">
      <c r="A826" t="s">
        <v>918</v>
      </c>
      <c r="B826" t="s">
        <v>15</v>
      </c>
      <c r="C826">
        <v>8305761</v>
      </c>
      <c r="D826" t="s">
        <v>911</v>
      </c>
      <c r="E826" t="str">
        <f t="shared" si="12"/>
        <v>Bogense Strand, Bogense Jorder36a</v>
      </c>
      <c r="F826">
        <v>1.201158999335475</v>
      </c>
      <c r="K826">
        <v>1.201158999335475</v>
      </c>
      <c r="M826">
        <v>1478.5366683935597</v>
      </c>
      <c r="N826">
        <v>419.78310855444056</v>
      </c>
      <c r="O826">
        <v>1898.3197769480003</v>
      </c>
      <c r="P826">
        <v>20989.155427722028</v>
      </c>
      <c r="T826">
        <v>16015.453324472999</v>
      </c>
      <c r="U826">
        <v>100</v>
      </c>
      <c r="V826">
        <v>1.8356525897980001</v>
      </c>
      <c r="W826">
        <v>2.3983337879181001</v>
      </c>
      <c r="X826">
        <v>2.1927857625998</v>
      </c>
      <c r="Y826">
        <v>16015.453324472001</v>
      </c>
      <c r="AB826" t="e">
        <v>#N/A</v>
      </c>
      <c r="AC826" t="e">
        <v>#N/A</v>
      </c>
    </row>
    <row r="827" spans="1:29">
      <c r="A827" t="s">
        <v>913</v>
      </c>
      <c r="B827" t="s">
        <v>8</v>
      </c>
      <c r="C827">
        <v>8305761</v>
      </c>
      <c r="D827" t="s">
        <v>911</v>
      </c>
      <c r="E827" t="str">
        <f t="shared" si="12"/>
        <v>Bogense Markjorder33</v>
      </c>
      <c r="F827">
        <v>1.25</v>
      </c>
      <c r="G827" t="s">
        <v>3212</v>
      </c>
      <c r="H827" t="s">
        <v>3212</v>
      </c>
      <c r="M827">
        <v>1538.6562782399542</v>
      </c>
      <c r="N827">
        <v>436.85214528913315</v>
      </c>
      <c r="O827">
        <v>1975.5084235290874</v>
      </c>
      <c r="P827">
        <v>21842.607264456656</v>
      </c>
      <c r="Q827">
        <v>0.39200000000000002</v>
      </c>
      <c r="R827" t="s">
        <v>3228</v>
      </c>
      <c r="T827">
        <v>83997.900940474996</v>
      </c>
      <c r="U827">
        <v>69.451099999999997</v>
      </c>
      <c r="V827">
        <v>1.0198069736362E-2</v>
      </c>
      <c r="W827">
        <v>2.0985946655272998</v>
      </c>
      <c r="X827">
        <v>1.1504899392571999</v>
      </c>
      <c r="Y827">
        <v>58337.466180070231</v>
      </c>
      <c r="AB827" t="e">
        <v>#N/A</v>
      </c>
      <c r="AC827" t="e">
        <v>#N/A</v>
      </c>
    </row>
    <row r="828" spans="1:29">
      <c r="A828" t="s">
        <v>2352</v>
      </c>
      <c r="B828" t="s">
        <v>8</v>
      </c>
      <c r="C828">
        <v>5444118</v>
      </c>
      <c r="D828" t="s">
        <v>2353</v>
      </c>
      <c r="E828" t="str">
        <f t="shared" si="12"/>
        <v>Bogense Markjorder24aæ</v>
      </c>
      <c r="F828">
        <v>2.25</v>
      </c>
      <c r="G828" t="s">
        <v>3212</v>
      </c>
      <c r="H828" t="s">
        <v>3212</v>
      </c>
      <c r="I828" t="s">
        <v>3212</v>
      </c>
      <c r="M828">
        <v>2769.5813008319178</v>
      </c>
      <c r="N828">
        <v>786.33386152043965</v>
      </c>
      <c r="O828">
        <v>3555.9151623523576</v>
      </c>
      <c r="P828">
        <v>39316.693076021984</v>
      </c>
      <c r="Q828">
        <v>0.47799999999999998</v>
      </c>
      <c r="R828" t="s">
        <v>3228</v>
      </c>
      <c r="T828">
        <v>1003.2636039908</v>
      </c>
      <c r="U828">
        <v>100</v>
      </c>
      <c r="V828">
        <v>1.6919333934784</v>
      </c>
      <c r="W828">
        <v>2.1356019973754998</v>
      </c>
      <c r="X828">
        <v>1.9601524269371999</v>
      </c>
      <c r="Y828">
        <v>1003.2636039908</v>
      </c>
      <c r="AB828" t="e">
        <v>#N/A</v>
      </c>
      <c r="AC828" t="e">
        <v>#N/A</v>
      </c>
    </row>
    <row r="829" spans="1:29">
      <c r="A829" t="s">
        <v>2362</v>
      </c>
      <c r="B829" t="s">
        <v>8</v>
      </c>
      <c r="C829">
        <v>5444123</v>
      </c>
      <c r="D829" t="s">
        <v>2363</v>
      </c>
      <c r="E829" t="str">
        <f t="shared" si="12"/>
        <v>Bogense Markjorder24bd</v>
      </c>
      <c r="F829">
        <v>2.25</v>
      </c>
      <c r="G829" t="s">
        <v>3212</v>
      </c>
      <c r="H829" t="s">
        <v>3212</v>
      </c>
      <c r="I829" t="s">
        <v>3212</v>
      </c>
      <c r="M829">
        <v>2769.5813008319178</v>
      </c>
      <c r="N829">
        <v>786.33386152043965</v>
      </c>
      <c r="O829">
        <v>3555.9151623523576</v>
      </c>
      <c r="P829">
        <v>39316.693076021984</v>
      </c>
      <c r="Q829">
        <v>0.22900000000000001</v>
      </c>
      <c r="R829" t="s">
        <v>3228</v>
      </c>
      <c r="T829">
        <v>987.53823850332003</v>
      </c>
      <c r="U829">
        <v>100</v>
      </c>
      <c r="V829">
        <v>2.0388779640197998</v>
      </c>
      <c r="W829">
        <v>2.2647075653075999</v>
      </c>
      <c r="X829">
        <v>2.1574670634371</v>
      </c>
      <c r="Y829">
        <v>987.53823850332003</v>
      </c>
      <c r="AB829" t="e">
        <v>#N/A</v>
      </c>
      <c r="AC829" t="e">
        <v>#N/A</v>
      </c>
    </row>
    <row r="830" spans="1:29">
      <c r="A830" t="s">
        <v>2354</v>
      </c>
      <c r="B830" t="s">
        <v>8</v>
      </c>
      <c r="C830">
        <v>5444119</v>
      </c>
      <c r="D830" t="s">
        <v>2355</v>
      </c>
      <c r="E830" t="str">
        <f t="shared" si="12"/>
        <v>Bogense Markjorder24aø</v>
      </c>
      <c r="F830">
        <v>2.25</v>
      </c>
      <c r="G830" t="s">
        <v>3212</v>
      </c>
      <c r="H830" t="s">
        <v>3212</v>
      </c>
      <c r="I830" t="s">
        <v>3212</v>
      </c>
      <c r="M830">
        <v>2769.5813008319178</v>
      </c>
      <c r="N830">
        <v>786.33386152043965</v>
      </c>
      <c r="O830">
        <v>3555.9151623523576</v>
      </c>
      <c r="P830">
        <v>39316.693076021984</v>
      </c>
      <c r="Q830">
        <v>0.372</v>
      </c>
      <c r="R830" t="s">
        <v>3228</v>
      </c>
      <c r="T830">
        <v>908.16213899157003</v>
      </c>
      <c r="U830">
        <v>100</v>
      </c>
      <c r="V830">
        <v>1.7519654035568</v>
      </c>
      <c r="W830">
        <v>2.2127709388732999</v>
      </c>
      <c r="X830">
        <v>2.0012046437997002</v>
      </c>
      <c r="Y830">
        <v>908.16213899157003</v>
      </c>
      <c r="AB830" t="e">
        <v>#N/A</v>
      </c>
      <c r="AC830" t="e">
        <v>#N/A</v>
      </c>
    </row>
    <row r="831" spans="1:29">
      <c r="A831" t="s">
        <v>2360</v>
      </c>
      <c r="B831" t="s">
        <v>8</v>
      </c>
      <c r="C831">
        <v>5444122</v>
      </c>
      <c r="D831" t="s">
        <v>2361</v>
      </c>
      <c r="E831" t="str">
        <f t="shared" si="12"/>
        <v>Bogense Markjorder24bc</v>
      </c>
      <c r="F831">
        <v>2.25</v>
      </c>
      <c r="G831" t="s">
        <v>3212</v>
      </c>
      <c r="H831" t="s">
        <v>3212</v>
      </c>
      <c r="I831" t="s">
        <v>3212</v>
      </c>
      <c r="M831">
        <v>2769.5813008319178</v>
      </c>
      <c r="N831">
        <v>786.33386152043965</v>
      </c>
      <c r="O831">
        <v>3555.9151623523576</v>
      </c>
      <c r="P831">
        <v>39316.693076021984</v>
      </c>
      <c r="Q831">
        <v>0.24099999999999999</v>
      </c>
      <c r="R831" t="s">
        <v>3228</v>
      </c>
      <c r="T831">
        <v>936.13460550029004</v>
      </c>
      <c r="U831">
        <v>100</v>
      </c>
      <c r="V831">
        <v>2.1078464984893999</v>
      </c>
      <c r="W831">
        <v>2.3544926643371999</v>
      </c>
      <c r="X831">
        <v>2.1968553199201</v>
      </c>
      <c r="Y831">
        <v>936.13460550029004</v>
      </c>
      <c r="AB831" t="e">
        <v>#N/A</v>
      </c>
      <c r="AC831" t="e">
        <v>#N/A</v>
      </c>
    </row>
    <row r="832" spans="1:29">
      <c r="A832" t="s">
        <v>2356</v>
      </c>
      <c r="B832" t="s">
        <v>8</v>
      </c>
      <c r="C832">
        <v>5444120</v>
      </c>
      <c r="D832" t="s">
        <v>2357</v>
      </c>
      <c r="E832" t="str">
        <f t="shared" si="12"/>
        <v>Bogense Markjorder24ba</v>
      </c>
      <c r="F832">
        <v>2.25</v>
      </c>
      <c r="G832" t="s">
        <v>3212</v>
      </c>
      <c r="H832" t="s">
        <v>3212</v>
      </c>
      <c r="I832" t="s">
        <v>3212</v>
      </c>
      <c r="M832">
        <v>2769.5813008319178</v>
      </c>
      <c r="N832">
        <v>786.33386152043965</v>
      </c>
      <c r="O832">
        <v>3555.9151623523576</v>
      </c>
      <c r="P832">
        <v>39316.693076021984</v>
      </c>
      <c r="Q832">
        <v>0.29399999999999998</v>
      </c>
      <c r="R832" t="s">
        <v>3228</v>
      </c>
      <c r="T832">
        <v>1236.6269955006001</v>
      </c>
      <c r="U832">
        <v>100</v>
      </c>
      <c r="V832">
        <v>1.7887624502182</v>
      </c>
      <c r="W832">
        <v>2.2138223648071</v>
      </c>
      <c r="X832">
        <v>2.0384738799130999</v>
      </c>
      <c r="Y832">
        <v>1236.6269955006001</v>
      </c>
      <c r="AB832" t="e">
        <v>#N/A</v>
      </c>
      <c r="AC832" t="e">
        <v>#N/A</v>
      </c>
    </row>
    <row r="833" spans="1:29">
      <c r="A833" t="s">
        <v>2358</v>
      </c>
      <c r="B833" t="s">
        <v>8</v>
      </c>
      <c r="C833">
        <v>5444121</v>
      </c>
      <c r="D833" t="s">
        <v>2359</v>
      </c>
      <c r="E833" t="str">
        <f t="shared" si="12"/>
        <v>Bogense Markjorder24bb</v>
      </c>
      <c r="F833">
        <v>2.25</v>
      </c>
      <c r="G833" t="s">
        <v>3212</v>
      </c>
      <c r="H833" t="s">
        <v>3212</v>
      </c>
      <c r="I833" t="s">
        <v>3212</v>
      </c>
      <c r="M833">
        <v>2769.5813008319178</v>
      </c>
      <c r="N833">
        <v>786.33386152043965</v>
      </c>
      <c r="O833">
        <v>3555.9151623523576</v>
      </c>
      <c r="P833">
        <v>39316.693076021984</v>
      </c>
      <c r="Q833">
        <v>0.246</v>
      </c>
      <c r="R833" t="s">
        <v>3228</v>
      </c>
      <c r="T833">
        <v>1173.3189920053001</v>
      </c>
      <c r="U833">
        <v>100</v>
      </c>
      <c r="V833">
        <v>2.0549635887146001</v>
      </c>
      <c r="W833">
        <v>2.3898177146911999</v>
      </c>
      <c r="X833">
        <v>2.1472460133273001</v>
      </c>
      <c r="Y833">
        <v>1173.3189920053001</v>
      </c>
      <c r="AB833" t="e">
        <v>#N/A</v>
      </c>
      <c r="AC833" t="e">
        <v>#N/A</v>
      </c>
    </row>
    <row r="834" spans="1:29">
      <c r="A834" t="s">
        <v>2239</v>
      </c>
      <c r="B834" t="s">
        <v>8</v>
      </c>
      <c r="C834">
        <v>5443974</v>
      </c>
      <c r="D834" t="s">
        <v>2240</v>
      </c>
      <c r="E834" t="str">
        <f t="shared" ref="E834:E897" si="13">CONCATENATE(B834,A834)</f>
        <v>Bogense Markjorder19ae</v>
      </c>
      <c r="F834">
        <v>2.25</v>
      </c>
      <c r="G834" t="s">
        <v>3212</v>
      </c>
      <c r="H834" t="s">
        <v>3212</v>
      </c>
      <c r="I834" t="s">
        <v>3212</v>
      </c>
      <c r="M834">
        <v>2769.5813008319178</v>
      </c>
      <c r="N834">
        <v>786.33386152043965</v>
      </c>
      <c r="O834">
        <v>3555.9151623523576</v>
      </c>
      <c r="P834">
        <v>39316.693076021984</v>
      </c>
      <c r="Q834">
        <v>0.82899999999999996</v>
      </c>
      <c r="R834" t="s">
        <v>3228</v>
      </c>
      <c r="T834">
        <v>887.72842849901997</v>
      </c>
      <c r="U834">
        <v>100</v>
      </c>
      <c r="V834">
        <v>1.3892505168914999</v>
      </c>
      <c r="W834">
        <v>1.5497912168503001</v>
      </c>
      <c r="X834">
        <v>1.4877974532033</v>
      </c>
      <c r="Y834">
        <v>887.72842849901997</v>
      </c>
      <c r="AB834" t="e">
        <v>#N/A</v>
      </c>
      <c r="AC834" t="e">
        <v>#N/A</v>
      </c>
    </row>
    <row r="835" spans="1:29">
      <c r="A835" t="s">
        <v>2249</v>
      </c>
      <c r="B835" t="s">
        <v>8</v>
      </c>
      <c r="C835">
        <v>5443979</v>
      </c>
      <c r="D835" t="s">
        <v>2250</v>
      </c>
      <c r="E835" t="str">
        <f t="shared" si="13"/>
        <v>Bogense Markjorder19ak</v>
      </c>
      <c r="F835">
        <v>2.25</v>
      </c>
      <c r="G835" t="s">
        <v>3212</v>
      </c>
      <c r="H835" t="s">
        <v>3212</v>
      </c>
      <c r="I835" t="s">
        <v>3212</v>
      </c>
      <c r="M835">
        <v>2769.5813008319178</v>
      </c>
      <c r="N835">
        <v>786.33386152043965</v>
      </c>
      <c r="O835">
        <v>3555.9151623523576</v>
      </c>
      <c r="P835">
        <v>39316.693076021984</v>
      </c>
      <c r="Q835">
        <v>2.0139999999999998</v>
      </c>
      <c r="R835" t="s">
        <v>3228</v>
      </c>
      <c r="T835">
        <v>833.19685700435002</v>
      </c>
      <c r="U835">
        <v>100</v>
      </c>
      <c r="V835">
        <v>0.23907640576363001</v>
      </c>
      <c r="W835">
        <v>0.38931393623352001</v>
      </c>
      <c r="X835">
        <v>0.31695012831688002</v>
      </c>
      <c r="Y835">
        <v>833.19685700435002</v>
      </c>
      <c r="AB835" t="e">
        <v>#N/A</v>
      </c>
      <c r="AC835" t="e">
        <v>#N/A</v>
      </c>
    </row>
    <row r="836" spans="1:29">
      <c r="A836" t="s">
        <v>2257</v>
      </c>
      <c r="B836" t="s">
        <v>8</v>
      </c>
      <c r="C836">
        <v>5443983</v>
      </c>
      <c r="D836" t="s">
        <v>2258</v>
      </c>
      <c r="E836" t="str">
        <f t="shared" si="13"/>
        <v>Bogense Markjorder19ao</v>
      </c>
      <c r="F836">
        <v>2.25</v>
      </c>
      <c r="G836" t="s">
        <v>3212</v>
      </c>
      <c r="H836" t="s">
        <v>3212</v>
      </c>
      <c r="I836" t="s">
        <v>3212</v>
      </c>
      <c r="M836">
        <v>2769.5813008319178</v>
      </c>
      <c r="N836">
        <v>786.33386152043965</v>
      </c>
      <c r="O836">
        <v>3555.9151623523576</v>
      </c>
      <c r="P836">
        <v>39316.693076021984</v>
      </c>
      <c r="Q836">
        <v>0.96899999999999997</v>
      </c>
      <c r="R836" t="s">
        <v>3228</v>
      </c>
      <c r="T836">
        <v>959.81989650346998</v>
      </c>
      <c r="U836">
        <v>100</v>
      </c>
      <c r="V836">
        <v>1.0971862077712999</v>
      </c>
      <c r="W836">
        <v>1.5782827138901001</v>
      </c>
      <c r="X836">
        <v>1.3707661327472001</v>
      </c>
      <c r="Y836">
        <v>959.81989650346998</v>
      </c>
      <c r="AB836" t="e">
        <v>#N/A</v>
      </c>
      <c r="AC836" t="e">
        <v>#N/A</v>
      </c>
    </row>
    <row r="837" spans="1:29">
      <c r="A837" t="s">
        <v>2241</v>
      </c>
      <c r="B837" t="s">
        <v>8</v>
      </c>
      <c r="C837">
        <v>5443975</v>
      </c>
      <c r="D837" t="s">
        <v>2242</v>
      </c>
      <c r="E837" t="str">
        <f t="shared" si="13"/>
        <v>Bogense Markjorder19af</v>
      </c>
      <c r="F837">
        <v>2.25</v>
      </c>
      <c r="G837" t="s">
        <v>3212</v>
      </c>
      <c r="H837" t="s">
        <v>3212</v>
      </c>
      <c r="I837" t="s">
        <v>3212</v>
      </c>
      <c r="M837">
        <v>2769.5813008319178</v>
      </c>
      <c r="N837">
        <v>786.33386152043965</v>
      </c>
      <c r="O837">
        <v>3555.9151623523576</v>
      </c>
      <c r="P837">
        <v>39316.693076021984</v>
      </c>
      <c r="Q837">
        <v>1.1930000000000001</v>
      </c>
      <c r="R837" t="s">
        <v>3228</v>
      </c>
      <c r="T837">
        <v>840.30910500552</v>
      </c>
      <c r="U837">
        <v>100</v>
      </c>
      <c r="V837">
        <v>1.2263967990875</v>
      </c>
      <c r="W837">
        <v>1.4953314065933001</v>
      </c>
      <c r="X837">
        <v>1.3440679830890001</v>
      </c>
      <c r="Y837">
        <v>840.30910500552</v>
      </c>
      <c r="AB837" t="e">
        <v>#N/A</v>
      </c>
      <c r="AC837" t="e">
        <v>#N/A</v>
      </c>
    </row>
    <row r="838" spans="1:29">
      <c r="A838" t="s">
        <v>2255</v>
      </c>
      <c r="B838" t="s">
        <v>8</v>
      </c>
      <c r="C838">
        <v>5443982</v>
      </c>
      <c r="D838" t="s">
        <v>2256</v>
      </c>
      <c r="E838" t="str">
        <f t="shared" si="13"/>
        <v>Bogense Markjorder19an</v>
      </c>
      <c r="F838">
        <v>2.25</v>
      </c>
      <c r="G838" t="s">
        <v>3212</v>
      </c>
      <c r="H838" t="s">
        <v>3212</v>
      </c>
      <c r="I838" t="s">
        <v>3212</v>
      </c>
      <c r="M838">
        <v>2769.5813008319178</v>
      </c>
      <c r="N838">
        <v>786.33386152043965</v>
      </c>
      <c r="O838">
        <v>3555.9151623523576</v>
      </c>
      <c r="P838">
        <v>39316.693076021984</v>
      </c>
      <c r="Q838">
        <v>1.476</v>
      </c>
      <c r="R838" t="s">
        <v>3228</v>
      </c>
      <c r="T838">
        <v>966.78528700864001</v>
      </c>
      <c r="U838">
        <v>100</v>
      </c>
      <c r="V838">
        <v>0.56310170888901001</v>
      </c>
      <c r="W838">
        <v>1.2889519929886</v>
      </c>
      <c r="X838">
        <v>0.94010896201718996</v>
      </c>
      <c r="Y838">
        <v>966.78528700864001</v>
      </c>
      <c r="AB838" t="e">
        <v>#N/A</v>
      </c>
      <c r="AC838" t="e">
        <v>#N/A</v>
      </c>
    </row>
    <row r="839" spans="1:29">
      <c r="A839" t="s">
        <v>2243</v>
      </c>
      <c r="B839" t="s">
        <v>8</v>
      </c>
      <c r="C839">
        <v>5443976</v>
      </c>
      <c r="D839" t="s">
        <v>2244</v>
      </c>
      <c r="E839" t="str">
        <f t="shared" si="13"/>
        <v>Bogense Markjorder19ag</v>
      </c>
      <c r="F839">
        <v>2.25</v>
      </c>
      <c r="G839" t="s">
        <v>3212</v>
      </c>
      <c r="H839" t="s">
        <v>3212</v>
      </c>
      <c r="I839" t="s">
        <v>3212</v>
      </c>
      <c r="M839">
        <v>2769.5813008319178</v>
      </c>
      <c r="N839">
        <v>786.33386152043965</v>
      </c>
      <c r="O839">
        <v>3555.9151623523576</v>
      </c>
      <c r="P839">
        <v>39316.693076021984</v>
      </c>
      <c r="Q839">
        <v>1.2749999999999999</v>
      </c>
      <c r="R839" t="s">
        <v>3228</v>
      </c>
      <c r="T839">
        <v>843.28878400448002</v>
      </c>
      <c r="U839">
        <v>100</v>
      </c>
      <c r="V839">
        <v>0.90952068567276001</v>
      </c>
      <c r="W839">
        <v>1.3146047592162999</v>
      </c>
      <c r="X839">
        <v>1.1449973495357999</v>
      </c>
      <c r="Y839">
        <v>843.28878400448002</v>
      </c>
      <c r="AB839" t="e">
        <v>#N/A</v>
      </c>
      <c r="AC839" t="e">
        <v>#N/A</v>
      </c>
    </row>
    <row r="840" spans="1:29">
      <c r="A840" t="s">
        <v>2253</v>
      </c>
      <c r="B840" t="s">
        <v>8</v>
      </c>
      <c r="C840">
        <v>5443981</v>
      </c>
      <c r="D840" t="s">
        <v>2254</v>
      </c>
      <c r="E840" t="str">
        <f t="shared" si="13"/>
        <v>Bogense Markjorder19am</v>
      </c>
      <c r="F840">
        <v>2.25</v>
      </c>
      <c r="G840" t="s">
        <v>3212</v>
      </c>
      <c r="H840" t="s">
        <v>3212</v>
      </c>
      <c r="I840" t="s">
        <v>3212</v>
      </c>
      <c r="M840">
        <v>2769.5813008319178</v>
      </c>
      <c r="N840">
        <v>786.33386152043965</v>
      </c>
      <c r="O840">
        <v>3555.9151623523576</v>
      </c>
      <c r="P840">
        <v>39316.693076021984</v>
      </c>
      <c r="Q840">
        <v>1.889</v>
      </c>
      <c r="R840" t="s">
        <v>3228</v>
      </c>
      <c r="T840">
        <v>1052.5985459857</v>
      </c>
      <c r="U840">
        <v>100</v>
      </c>
      <c r="V840">
        <v>0.27124762535094998</v>
      </c>
      <c r="W840">
        <v>0.84633469581604004</v>
      </c>
      <c r="X840">
        <v>0.48767594783033003</v>
      </c>
      <c r="Y840">
        <v>1052.5985459857</v>
      </c>
      <c r="AB840" t="e">
        <v>#N/A</v>
      </c>
      <c r="AC840" t="e">
        <v>#N/A</v>
      </c>
    </row>
    <row r="841" spans="1:29">
      <c r="A841" t="s">
        <v>2245</v>
      </c>
      <c r="B841" t="s">
        <v>8</v>
      </c>
      <c r="C841">
        <v>5443977</v>
      </c>
      <c r="D841" t="s">
        <v>2246</v>
      </c>
      <c r="E841" t="str">
        <f t="shared" si="13"/>
        <v>Bogense Markjorder19ah</v>
      </c>
      <c r="F841">
        <v>2.25</v>
      </c>
      <c r="G841" t="s">
        <v>3212</v>
      </c>
      <c r="H841" t="s">
        <v>3212</v>
      </c>
      <c r="I841" t="s">
        <v>3212</v>
      </c>
      <c r="M841">
        <v>2769.5813008319178</v>
      </c>
      <c r="N841">
        <v>786.33386152043965</v>
      </c>
      <c r="O841">
        <v>3555.9151623523576</v>
      </c>
      <c r="P841">
        <v>39316.693076021984</v>
      </c>
      <c r="Q841">
        <v>1.7290000000000001</v>
      </c>
      <c r="R841" t="s">
        <v>3228</v>
      </c>
      <c r="T841">
        <v>838.74374599342002</v>
      </c>
      <c r="U841">
        <v>100</v>
      </c>
      <c r="V841">
        <v>0.50969320535660001</v>
      </c>
      <c r="W841">
        <v>1.0646995306014999</v>
      </c>
      <c r="X841">
        <v>0.76065698182914998</v>
      </c>
      <c r="Y841">
        <v>838.74374599342002</v>
      </c>
      <c r="AB841" t="e">
        <v>#N/A</v>
      </c>
      <c r="AC841" t="e">
        <v>#N/A</v>
      </c>
    </row>
    <row r="842" spans="1:29">
      <c r="A842" t="s">
        <v>2251</v>
      </c>
      <c r="B842" t="s">
        <v>8</v>
      </c>
      <c r="C842">
        <v>5443980</v>
      </c>
      <c r="D842" t="s">
        <v>2252</v>
      </c>
      <c r="E842" t="str">
        <f t="shared" si="13"/>
        <v>Bogense Markjorder19al</v>
      </c>
      <c r="F842">
        <v>2.25</v>
      </c>
      <c r="G842" t="s">
        <v>3212</v>
      </c>
      <c r="H842" t="s">
        <v>3212</v>
      </c>
      <c r="I842" t="s">
        <v>3212</v>
      </c>
      <c r="M842">
        <v>2769.5813008319178</v>
      </c>
      <c r="N842">
        <v>786.33386152043965</v>
      </c>
      <c r="O842">
        <v>3555.9151623523576</v>
      </c>
      <c r="P842">
        <v>39316.693076021984</v>
      </c>
      <c r="Q842">
        <v>2.194</v>
      </c>
      <c r="R842" t="s">
        <v>3228</v>
      </c>
      <c r="T842">
        <v>1168.0997159932999</v>
      </c>
      <c r="U842">
        <v>100</v>
      </c>
      <c r="V842">
        <v>0.17704690992832001</v>
      </c>
      <c r="W842">
        <v>0.64142704010009999</v>
      </c>
      <c r="X842">
        <v>0.27443145022103999</v>
      </c>
      <c r="Y842">
        <v>1168.0997159932999</v>
      </c>
      <c r="AB842" t="e">
        <v>#N/A</v>
      </c>
      <c r="AC842" t="e">
        <v>#N/A</v>
      </c>
    </row>
    <row r="843" spans="1:29">
      <c r="A843" t="s">
        <v>2247</v>
      </c>
      <c r="B843" t="s">
        <v>8</v>
      </c>
      <c r="C843">
        <v>5443978</v>
      </c>
      <c r="D843" t="s">
        <v>2248</v>
      </c>
      <c r="E843" t="str">
        <f t="shared" si="13"/>
        <v>Bogense Markjorder19ai</v>
      </c>
      <c r="F843">
        <v>2.25</v>
      </c>
      <c r="G843" t="s">
        <v>3212</v>
      </c>
      <c r="H843" t="s">
        <v>3212</v>
      </c>
      <c r="I843" t="s">
        <v>3212</v>
      </c>
      <c r="M843">
        <v>2769.5813008319178</v>
      </c>
      <c r="N843">
        <v>786.33386152043965</v>
      </c>
      <c r="O843">
        <v>3555.9151623523576</v>
      </c>
      <c r="P843">
        <v>39316.693076021984</v>
      </c>
      <c r="Q843">
        <v>2.04</v>
      </c>
      <c r="R843" t="s">
        <v>3228</v>
      </c>
      <c r="T843">
        <v>918.22994550573003</v>
      </c>
      <c r="U843">
        <v>100</v>
      </c>
      <c r="V843">
        <v>0.30772939324379001</v>
      </c>
      <c r="W843">
        <v>0.63690626621246005</v>
      </c>
      <c r="X843">
        <v>0.41436297738507999</v>
      </c>
      <c r="Y843">
        <v>918.22994550573003</v>
      </c>
      <c r="AB843" t="e">
        <v>#N/A</v>
      </c>
      <c r="AC843" t="e">
        <v>#N/A</v>
      </c>
    </row>
    <row r="844" spans="1:29">
      <c r="A844" t="s">
        <v>974</v>
      </c>
      <c r="B844" t="s">
        <v>8</v>
      </c>
      <c r="C844">
        <v>5443872</v>
      </c>
      <c r="D844" t="s">
        <v>975</v>
      </c>
      <c r="E844" t="str">
        <f t="shared" si="13"/>
        <v>Bogense Markjorder12dh</v>
      </c>
      <c r="F844">
        <v>1</v>
      </c>
      <c r="G844" t="s">
        <v>3212</v>
      </c>
      <c r="M844">
        <v>1230.9250225919634</v>
      </c>
      <c r="N844">
        <v>349.48171623130651</v>
      </c>
      <c r="O844">
        <v>1580.40673882327</v>
      </c>
      <c r="P844">
        <v>17474.085811565325</v>
      </c>
      <c r="Q844" t="e">
        <v>#N/A</v>
      </c>
      <c r="R844" t="e">
        <v>#N/A</v>
      </c>
      <c r="T844">
        <v>858.25467650149994</v>
      </c>
      <c r="U844">
        <v>0</v>
      </c>
      <c r="V844">
        <v>0</v>
      </c>
      <c r="W844">
        <v>0</v>
      </c>
      <c r="X844">
        <v>0</v>
      </c>
      <c r="Y844">
        <v>0</v>
      </c>
      <c r="AB844" t="e">
        <v>#N/A</v>
      </c>
      <c r="AC844" t="e">
        <v>#N/A</v>
      </c>
    </row>
    <row r="845" spans="1:29">
      <c r="A845" t="s">
        <v>1112</v>
      </c>
      <c r="B845" t="s">
        <v>8</v>
      </c>
      <c r="C845">
        <v>5443865</v>
      </c>
      <c r="D845" t="s">
        <v>1113</v>
      </c>
      <c r="E845" t="str">
        <f t="shared" si="13"/>
        <v>Bogense Markjorder12da</v>
      </c>
      <c r="F845">
        <v>1</v>
      </c>
      <c r="G845" t="s">
        <v>3212</v>
      </c>
      <c r="M845">
        <v>1230.9250225919634</v>
      </c>
      <c r="N845">
        <v>349.48171623130651</v>
      </c>
      <c r="O845">
        <v>1580.40673882327</v>
      </c>
      <c r="P845">
        <v>17474.085811565325</v>
      </c>
      <c r="Q845" t="e">
        <v>#N/A</v>
      </c>
      <c r="R845" t="e">
        <v>#N/A</v>
      </c>
      <c r="T845">
        <v>1469.7360994927001</v>
      </c>
      <c r="U845">
        <v>0</v>
      </c>
      <c r="V845">
        <v>0</v>
      </c>
      <c r="W845">
        <v>0</v>
      </c>
      <c r="X845">
        <v>0</v>
      </c>
      <c r="Y845">
        <v>0</v>
      </c>
      <c r="AB845" t="e">
        <v>#N/A</v>
      </c>
      <c r="AC845" t="e">
        <v>#N/A</v>
      </c>
    </row>
    <row r="846" spans="1:29">
      <c r="A846" t="s">
        <v>976</v>
      </c>
      <c r="B846" t="s">
        <v>8</v>
      </c>
      <c r="C846">
        <v>5443873</v>
      </c>
      <c r="D846" t="s">
        <v>977</v>
      </c>
      <c r="E846" t="str">
        <f t="shared" si="13"/>
        <v>Bogense Markjorder12di</v>
      </c>
      <c r="F846">
        <v>1.25</v>
      </c>
      <c r="G846" t="s">
        <v>3212</v>
      </c>
      <c r="H846" t="s">
        <v>3212</v>
      </c>
      <c r="M846">
        <v>1538.6562782399542</v>
      </c>
      <c r="N846">
        <v>436.85214528913315</v>
      </c>
      <c r="O846">
        <v>1975.5084235290874</v>
      </c>
      <c r="P846">
        <v>21842.607264456656</v>
      </c>
      <c r="Q846">
        <v>2.2970000000000002</v>
      </c>
      <c r="R846" t="s">
        <v>3228</v>
      </c>
      <c r="T846">
        <v>989.69749301277</v>
      </c>
      <c r="U846">
        <v>61.214500000000001</v>
      </c>
      <c r="V846">
        <v>5.2357099950313998E-2</v>
      </c>
      <c r="W846">
        <v>0.35461947321892001</v>
      </c>
      <c r="X846">
        <v>0.16035707459292001</v>
      </c>
      <c r="Y846">
        <v>605.83837186030212</v>
      </c>
      <c r="AB846" t="e">
        <v>#N/A</v>
      </c>
      <c r="AC846" t="e">
        <v>#N/A</v>
      </c>
    </row>
    <row r="847" spans="1:29">
      <c r="A847" t="s">
        <v>978</v>
      </c>
      <c r="B847" t="s">
        <v>8</v>
      </c>
      <c r="C847">
        <v>5443869</v>
      </c>
      <c r="D847" t="s">
        <v>979</v>
      </c>
      <c r="E847" t="str">
        <f t="shared" si="13"/>
        <v>Bogense Markjorder12de</v>
      </c>
      <c r="F847">
        <v>1.25</v>
      </c>
      <c r="G847" t="s">
        <v>3212</v>
      </c>
      <c r="H847" t="s">
        <v>3212</v>
      </c>
      <c r="M847">
        <v>1538.6562782399542</v>
      </c>
      <c r="N847">
        <v>436.85214528913315</v>
      </c>
      <c r="O847">
        <v>1975.5084235290874</v>
      </c>
      <c r="P847">
        <v>21842.607264456656</v>
      </c>
      <c r="Q847">
        <v>2.444</v>
      </c>
      <c r="R847" t="s">
        <v>3228</v>
      </c>
      <c r="T847">
        <v>1023.5685104921999</v>
      </c>
      <c r="U847">
        <v>42.599899999999998</v>
      </c>
      <c r="V847">
        <v>3.3432848751545001E-2</v>
      </c>
      <c r="W847">
        <v>0.31424775719643</v>
      </c>
      <c r="X847">
        <v>0.15136694916609</v>
      </c>
      <c r="Y847">
        <v>436.03916190116666</v>
      </c>
      <c r="AB847" t="e">
        <v>#N/A</v>
      </c>
      <c r="AC847" t="e">
        <v>#N/A</v>
      </c>
    </row>
    <row r="848" spans="1:29">
      <c r="A848" t="s">
        <v>980</v>
      </c>
      <c r="B848" t="s">
        <v>8</v>
      </c>
      <c r="C848">
        <v>5443874</v>
      </c>
      <c r="D848" t="s">
        <v>981</v>
      </c>
      <c r="E848" t="str">
        <f t="shared" si="13"/>
        <v>Bogense Markjorder12dk</v>
      </c>
      <c r="F848">
        <v>1.25</v>
      </c>
      <c r="G848" t="s">
        <v>3212</v>
      </c>
      <c r="H848" t="s">
        <v>3212</v>
      </c>
      <c r="M848">
        <v>1538.6562782399542</v>
      </c>
      <c r="N848">
        <v>436.85214528913315</v>
      </c>
      <c r="O848">
        <v>1975.5084235290874</v>
      </c>
      <c r="P848">
        <v>21842.607264456656</v>
      </c>
      <c r="Q848">
        <v>2.23</v>
      </c>
      <c r="R848" t="s">
        <v>3228</v>
      </c>
      <c r="T848">
        <v>1205.594857519</v>
      </c>
      <c r="U848">
        <v>100</v>
      </c>
      <c r="V848">
        <v>7.1912162005901004E-2</v>
      </c>
      <c r="W848">
        <v>0.36965376138687001</v>
      </c>
      <c r="X848">
        <v>0.18699087484933</v>
      </c>
      <c r="Y848">
        <v>1205.594857519</v>
      </c>
      <c r="AB848" t="e">
        <v>#N/A</v>
      </c>
      <c r="AC848" t="e">
        <v>#N/A</v>
      </c>
    </row>
    <row r="849" spans="1:29">
      <c r="A849" t="s">
        <v>982</v>
      </c>
      <c r="B849" t="s">
        <v>8</v>
      </c>
      <c r="C849">
        <v>5443870</v>
      </c>
      <c r="D849" t="s">
        <v>983</v>
      </c>
      <c r="E849" t="str">
        <f t="shared" si="13"/>
        <v>Bogense Markjorder12df</v>
      </c>
      <c r="F849">
        <v>2.25</v>
      </c>
      <c r="G849" t="s">
        <v>3212</v>
      </c>
      <c r="H849" t="s">
        <v>3212</v>
      </c>
      <c r="I849" t="s">
        <v>3212</v>
      </c>
      <c r="M849">
        <v>2769.5813008319178</v>
      </c>
      <c r="N849">
        <v>786.33386152043965</v>
      </c>
      <c r="O849">
        <v>3555.9151623523576</v>
      </c>
      <c r="P849">
        <v>39316.693076021984</v>
      </c>
      <c r="Q849">
        <v>2.093</v>
      </c>
      <c r="R849" t="s">
        <v>3228</v>
      </c>
      <c r="T849">
        <v>1340.4249389982999</v>
      </c>
      <c r="U849">
        <v>100</v>
      </c>
      <c r="V849">
        <v>0.10376799106598</v>
      </c>
      <c r="W849">
        <v>0.35598623752594</v>
      </c>
      <c r="X849">
        <v>0.27563993149257998</v>
      </c>
      <c r="Y849">
        <v>1340.4249389982999</v>
      </c>
      <c r="AB849" t="e">
        <v>#N/A</v>
      </c>
      <c r="AC849" t="e">
        <v>#N/A</v>
      </c>
    </row>
    <row r="850" spans="1:29">
      <c r="A850" t="s">
        <v>984</v>
      </c>
      <c r="B850" t="s">
        <v>8</v>
      </c>
      <c r="C850">
        <v>5443871</v>
      </c>
      <c r="D850" t="s">
        <v>985</v>
      </c>
      <c r="E850" t="str">
        <f t="shared" si="13"/>
        <v>Bogense Markjorder12dg</v>
      </c>
      <c r="F850">
        <v>2.25</v>
      </c>
      <c r="G850" t="s">
        <v>3212</v>
      </c>
      <c r="H850" t="s">
        <v>3212</v>
      </c>
      <c r="I850" t="s">
        <v>3212</v>
      </c>
      <c r="M850">
        <v>2769.5813008319178</v>
      </c>
      <c r="N850">
        <v>786.33386152043965</v>
      </c>
      <c r="O850">
        <v>3555.9151623523576</v>
      </c>
      <c r="P850">
        <v>39316.693076021984</v>
      </c>
      <c r="Q850">
        <v>2.101</v>
      </c>
      <c r="R850" t="s">
        <v>3228</v>
      </c>
      <c r="T850">
        <v>1169.5977969983001</v>
      </c>
      <c r="U850">
        <v>100</v>
      </c>
      <c r="V850">
        <v>0.2137389332056</v>
      </c>
      <c r="W850">
        <v>0.35451436042786</v>
      </c>
      <c r="X850">
        <v>0.29773025821426002</v>
      </c>
      <c r="Y850">
        <v>1169.5977969983001</v>
      </c>
      <c r="AB850" t="e">
        <v>#N/A</v>
      </c>
      <c r="AC850" t="e">
        <v>#N/A</v>
      </c>
    </row>
    <row r="851" spans="1:29">
      <c r="A851" t="s">
        <v>986</v>
      </c>
      <c r="B851" t="s">
        <v>661</v>
      </c>
      <c r="C851">
        <v>2675062</v>
      </c>
      <c r="D851" t="s">
        <v>987</v>
      </c>
      <c r="E851" t="str">
        <f t="shared" si="13"/>
        <v>Smidstrup By, Guldbjerg7g</v>
      </c>
      <c r="F851">
        <v>1</v>
      </c>
      <c r="G851" t="s">
        <v>3212</v>
      </c>
      <c r="M851">
        <v>1230.9250225919634</v>
      </c>
      <c r="N851">
        <v>349.48171623130651</v>
      </c>
      <c r="O851">
        <v>1580.40673882327</v>
      </c>
      <c r="P851">
        <v>17474.085811565325</v>
      </c>
      <c r="Q851" t="e">
        <v>#N/A</v>
      </c>
      <c r="R851" t="e">
        <v>#N/A</v>
      </c>
      <c r="T851">
        <v>76602.949649008006</v>
      </c>
      <c r="U851">
        <v>22.469799999999999</v>
      </c>
      <c r="V851">
        <v>7.1596756577491996E-2</v>
      </c>
      <c r="W851">
        <v>1.7388235330582</v>
      </c>
      <c r="X851">
        <v>1.3666723867785</v>
      </c>
      <c r="Y851">
        <v>17212.5295802328</v>
      </c>
      <c r="AB851" t="e">
        <v>#N/A</v>
      </c>
      <c r="AC851" t="e">
        <v>#N/A</v>
      </c>
    </row>
    <row r="852" spans="1:29">
      <c r="A852" t="s">
        <v>1657</v>
      </c>
      <c r="B852" t="s">
        <v>8</v>
      </c>
      <c r="C852">
        <v>5444879</v>
      </c>
      <c r="D852" t="s">
        <v>1658</v>
      </c>
      <c r="E852" t="str">
        <f t="shared" si="13"/>
        <v>Bogense Markjorder152a</v>
      </c>
      <c r="F852">
        <v>1.0140811372748966</v>
      </c>
      <c r="G852" t="s">
        <v>3212</v>
      </c>
      <c r="K852">
        <v>1.4081137274896502E-2</v>
      </c>
      <c r="M852">
        <v>1248.257846810186</v>
      </c>
      <c r="N852">
        <v>354.402816252626</v>
      </c>
      <c r="O852">
        <v>1602.6606630628121</v>
      </c>
      <c r="P852">
        <v>17720.1408126313</v>
      </c>
      <c r="T852">
        <v>187.74849699862</v>
      </c>
      <c r="U852">
        <v>100</v>
      </c>
      <c r="V852">
        <v>0.30804479122161998</v>
      </c>
      <c r="W852">
        <v>0.46816501021384999</v>
      </c>
      <c r="X852">
        <v>0.41667902171611998</v>
      </c>
      <c r="Y852">
        <v>187.74849699595001</v>
      </c>
      <c r="AB852" t="e">
        <v>#N/A</v>
      </c>
      <c r="AC852" t="e">
        <v>#N/A</v>
      </c>
    </row>
    <row r="853" spans="1:29">
      <c r="A853" t="s">
        <v>1659</v>
      </c>
      <c r="B853" t="s">
        <v>8</v>
      </c>
      <c r="C853">
        <v>9428434</v>
      </c>
      <c r="D853" t="s">
        <v>1658</v>
      </c>
      <c r="E853" t="str">
        <f t="shared" si="13"/>
        <v>Bogense Markjorder153a</v>
      </c>
      <c r="F853">
        <v>1.0914451105029659</v>
      </c>
      <c r="G853" t="s">
        <v>3212</v>
      </c>
      <c r="K853">
        <v>9.1445110502965804E-2</v>
      </c>
      <c r="M853">
        <v>1343.4870973037512</v>
      </c>
      <c r="N853">
        <v>381.4401103908445</v>
      </c>
      <c r="O853">
        <v>1724.9272076945956</v>
      </c>
      <c r="P853">
        <v>19072.005519542225</v>
      </c>
      <c r="T853">
        <v>68540.566644530001</v>
      </c>
      <c r="U853">
        <v>1.7788999999999999</v>
      </c>
      <c r="V853">
        <v>1.9975600298494001E-3</v>
      </c>
      <c r="W853">
        <v>0.28312787413597001</v>
      </c>
      <c r="X853">
        <v>0.10925045832238001</v>
      </c>
      <c r="Y853">
        <v>1219.2571581422001</v>
      </c>
      <c r="AB853" t="e">
        <v>#N/A</v>
      </c>
      <c r="AC853" t="e">
        <v>#N/A</v>
      </c>
    </row>
    <row r="854" spans="1:29">
      <c r="A854" t="s">
        <v>1660</v>
      </c>
      <c r="B854" t="s">
        <v>8</v>
      </c>
      <c r="C854">
        <v>9428434</v>
      </c>
      <c r="D854" t="s">
        <v>1658</v>
      </c>
      <c r="E854" t="str">
        <f t="shared" si="13"/>
        <v>Bogense Markjorder153c</v>
      </c>
      <c r="F854">
        <v>0.28903569982440003</v>
      </c>
      <c r="G854" t="s">
        <v>3213</v>
      </c>
      <c r="K854" t="s">
        <v>3213</v>
      </c>
      <c r="L854">
        <v>0.28903569982440003</v>
      </c>
      <c r="M854">
        <v>355.78127533623353</v>
      </c>
      <c r="N854">
        <v>101.01269242674806</v>
      </c>
      <c r="O854">
        <v>456.79396776298159</v>
      </c>
      <c r="P854">
        <v>5050.6346213374027</v>
      </c>
      <c r="T854">
        <v>1926.904665496</v>
      </c>
      <c r="U854">
        <v>100</v>
      </c>
      <c r="V854">
        <v>0.99720305204391002</v>
      </c>
      <c r="W854">
        <v>2.1341302394867001</v>
      </c>
      <c r="X854">
        <v>1.4831127373933</v>
      </c>
      <c r="Y854">
        <v>1926.9046654952001</v>
      </c>
      <c r="AB854" t="e">
        <v>#N/A</v>
      </c>
      <c r="AC854" t="e">
        <v>#N/A</v>
      </c>
    </row>
    <row r="855" spans="1:29">
      <c r="A855" t="s">
        <v>131</v>
      </c>
      <c r="B855" t="s">
        <v>24</v>
      </c>
      <c r="C855">
        <v>5442975</v>
      </c>
      <c r="D855" t="s">
        <v>132</v>
      </c>
      <c r="E855" t="str">
        <f t="shared" si="13"/>
        <v>Bogense Bygrunde19</v>
      </c>
      <c r="F855">
        <v>1.25</v>
      </c>
      <c r="G855" t="s">
        <v>3212</v>
      </c>
      <c r="H855" t="s">
        <v>3212</v>
      </c>
      <c r="M855">
        <v>1538.6562782399542</v>
      </c>
      <c r="N855">
        <v>436.85214528913315</v>
      </c>
      <c r="O855">
        <v>1975.5084235290874</v>
      </c>
      <c r="P855">
        <v>21842.607264456656</v>
      </c>
      <c r="Q855" t="e">
        <v>#N/A</v>
      </c>
      <c r="R855" t="e">
        <v>#N/A</v>
      </c>
      <c r="T855">
        <v>2184.6250954921002</v>
      </c>
      <c r="U855">
        <v>46.964199999999998</v>
      </c>
      <c r="V855">
        <v>5.4249528795480999E-2</v>
      </c>
      <c r="W855">
        <v>0.92339843511580999</v>
      </c>
      <c r="X855">
        <v>0.71487578246549999</v>
      </c>
      <c r="Y855">
        <v>1025.991699097101</v>
      </c>
      <c r="AB855" t="e">
        <v>#N/A</v>
      </c>
      <c r="AC855" t="e">
        <v>#N/A</v>
      </c>
    </row>
    <row r="856" spans="1:29">
      <c r="A856" t="s">
        <v>127</v>
      </c>
      <c r="B856" t="s">
        <v>24</v>
      </c>
      <c r="C856">
        <v>5442973</v>
      </c>
      <c r="D856" t="s">
        <v>128</v>
      </c>
      <c r="E856" t="str">
        <f t="shared" si="13"/>
        <v>Bogense Bygrunde18a</v>
      </c>
      <c r="F856">
        <v>1</v>
      </c>
      <c r="G856" t="s">
        <v>3212</v>
      </c>
      <c r="M856">
        <v>1230.9250225919634</v>
      </c>
      <c r="N856">
        <v>349.48171623130651</v>
      </c>
      <c r="O856">
        <v>1580.40673882327</v>
      </c>
      <c r="P856">
        <v>17474.085811565325</v>
      </c>
      <c r="Q856" t="e">
        <v>#N/A</v>
      </c>
      <c r="R856" t="e">
        <v>#N/A</v>
      </c>
      <c r="T856">
        <v>557.66786200095999</v>
      </c>
      <c r="U856">
        <v>0</v>
      </c>
      <c r="V856">
        <v>0</v>
      </c>
      <c r="W856">
        <v>0</v>
      </c>
      <c r="X856">
        <v>0</v>
      </c>
      <c r="Y856">
        <v>0</v>
      </c>
      <c r="AB856" t="e">
        <v>#N/A</v>
      </c>
      <c r="AC856" t="e">
        <v>#N/A</v>
      </c>
    </row>
    <row r="857" spans="1:29">
      <c r="A857" t="s">
        <v>1716</v>
      </c>
      <c r="B857" t="s">
        <v>24</v>
      </c>
      <c r="C857">
        <v>7952392</v>
      </c>
      <c r="D857" t="s">
        <v>128</v>
      </c>
      <c r="E857" t="str">
        <f t="shared" si="13"/>
        <v>Bogense Bygrunde18c</v>
      </c>
      <c r="F857">
        <v>1</v>
      </c>
      <c r="G857" t="s">
        <v>3212</v>
      </c>
      <c r="M857">
        <v>1230.9250225919634</v>
      </c>
      <c r="N857">
        <v>349.48171623130651</v>
      </c>
      <c r="O857">
        <v>1580.40673882327</v>
      </c>
      <c r="P857">
        <v>17474.085811565325</v>
      </c>
      <c r="Q857" t="s">
        <v>3213</v>
      </c>
      <c r="R857" t="s">
        <v>3228</v>
      </c>
      <c r="T857">
        <v>420.51729699671</v>
      </c>
      <c r="U857">
        <v>1.3892</v>
      </c>
      <c r="V857">
        <v>0.24885393679142001</v>
      </c>
      <c r="W857">
        <v>0.37322834134102001</v>
      </c>
      <c r="X857">
        <v>0.30134621049677002</v>
      </c>
      <c r="Y857">
        <v>5.8418262898782949</v>
      </c>
      <c r="AB857" t="e">
        <v>#N/A</v>
      </c>
      <c r="AC857" t="e">
        <v>#N/A</v>
      </c>
    </row>
    <row r="858" spans="1:29">
      <c r="A858" t="s">
        <v>943</v>
      </c>
      <c r="B858" t="s">
        <v>24</v>
      </c>
      <c r="C858">
        <v>5442974</v>
      </c>
      <c r="D858" t="s">
        <v>988</v>
      </c>
      <c r="E858" t="str">
        <f t="shared" si="13"/>
        <v>Bogense Bygrunde18b</v>
      </c>
      <c r="F858">
        <v>1.55</v>
      </c>
      <c r="G858" t="s">
        <v>3212</v>
      </c>
      <c r="H858" t="s">
        <v>3212</v>
      </c>
      <c r="J858" t="s">
        <v>3212</v>
      </c>
      <c r="M858">
        <v>1907.9337850175434</v>
      </c>
      <c r="N858">
        <v>541.69666015852511</v>
      </c>
      <c r="O858">
        <v>2449.6304451760684</v>
      </c>
      <c r="P858">
        <v>27084.833007926252</v>
      </c>
      <c r="Q858">
        <v>3.1440000000000001</v>
      </c>
      <c r="R858">
        <v>1.804</v>
      </c>
      <c r="T858">
        <v>188.57445900556999</v>
      </c>
      <c r="U858">
        <v>85.292500000000004</v>
      </c>
      <c r="V858">
        <v>0.24885393679142001</v>
      </c>
      <c r="W858">
        <v>0.61051744222641002</v>
      </c>
      <c r="X858">
        <v>0.39182100932184999</v>
      </c>
      <c r="Y858">
        <v>160.83987044732578</v>
      </c>
      <c r="AB858" t="e">
        <v>#N/A</v>
      </c>
      <c r="AC858" t="e">
        <v>#N/A</v>
      </c>
    </row>
    <row r="859" spans="1:29">
      <c r="A859" t="s">
        <v>989</v>
      </c>
      <c r="B859" t="s">
        <v>24</v>
      </c>
      <c r="C859">
        <v>5442950</v>
      </c>
      <c r="D859" t="s">
        <v>990</v>
      </c>
      <c r="E859" t="str">
        <f t="shared" si="13"/>
        <v>Bogense Bygrunde2b</v>
      </c>
      <c r="F859">
        <v>1.25</v>
      </c>
      <c r="G859" t="s">
        <v>3212</v>
      </c>
      <c r="H859" t="s">
        <v>3212</v>
      </c>
      <c r="M859">
        <v>1538.6562782399542</v>
      </c>
      <c r="N859">
        <v>436.85214528913315</v>
      </c>
      <c r="O859">
        <v>1975.5084235290874</v>
      </c>
      <c r="P859">
        <v>21842.607264456656</v>
      </c>
      <c r="Q859">
        <v>2.2130000000000001</v>
      </c>
      <c r="R859" t="s">
        <v>3228</v>
      </c>
      <c r="T859">
        <v>370.49334850591998</v>
      </c>
      <c r="U859">
        <v>100</v>
      </c>
      <c r="V859">
        <v>0.44314295053482</v>
      </c>
      <c r="W859">
        <v>0.79933947324752996</v>
      </c>
      <c r="X859">
        <v>0.68201871067286002</v>
      </c>
      <c r="Y859">
        <v>370.49334850591998</v>
      </c>
      <c r="AB859" t="e">
        <v>#N/A</v>
      </c>
      <c r="AC859" t="e">
        <v>#N/A</v>
      </c>
    </row>
    <row r="860" spans="1:29">
      <c r="A860" t="s">
        <v>991</v>
      </c>
      <c r="B860" t="s">
        <v>24</v>
      </c>
      <c r="C860">
        <v>5442951</v>
      </c>
      <c r="D860" t="s">
        <v>992</v>
      </c>
      <c r="E860" t="str">
        <f t="shared" si="13"/>
        <v>Bogense Bygrunde2c</v>
      </c>
      <c r="F860">
        <v>1.55</v>
      </c>
      <c r="G860" t="s">
        <v>3212</v>
      </c>
      <c r="H860" t="s">
        <v>3212</v>
      </c>
      <c r="J860" t="s">
        <v>3212</v>
      </c>
      <c r="M860">
        <v>1907.9337850175434</v>
      </c>
      <c r="N860">
        <v>541.69666015852511</v>
      </c>
      <c r="O860">
        <v>2449.6304451760684</v>
      </c>
      <c r="P860">
        <v>27084.833007926252</v>
      </c>
      <c r="Q860">
        <v>2.5270000000000001</v>
      </c>
      <c r="R860">
        <v>1.766</v>
      </c>
      <c r="T860">
        <v>409.21115998928002</v>
      </c>
      <c r="U860">
        <v>100</v>
      </c>
      <c r="V860">
        <v>0.66035133600234996</v>
      </c>
      <c r="W860">
        <v>0.81994587182999001</v>
      </c>
      <c r="X860">
        <v>0.76915436428646999</v>
      </c>
      <c r="Y860">
        <v>409.21115998928002</v>
      </c>
      <c r="AB860" t="e">
        <v>#N/A</v>
      </c>
      <c r="AC860" t="e">
        <v>#N/A</v>
      </c>
    </row>
    <row r="861" spans="1:29">
      <c r="A861" t="s">
        <v>2287</v>
      </c>
      <c r="B861" t="s">
        <v>8</v>
      </c>
      <c r="C861">
        <v>5443694</v>
      </c>
      <c r="D861" t="s">
        <v>2288</v>
      </c>
      <c r="E861" t="str">
        <f t="shared" si="13"/>
        <v>Bogense Markjorder4al</v>
      </c>
      <c r="F861">
        <v>2.25</v>
      </c>
      <c r="G861" t="s">
        <v>3212</v>
      </c>
      <c r="H861" t="s">
        <v>3212</v>
      </c>
      <c r="I861" t="s">
        <v>3212</v>
      </c>
      <c r="M861">
        <v>2769.5813008319178</v>
      </c>
      <c r="N861">
        <v>786.33386152043965</v>
      </c>
      <c r="O861">
        <v>3555.9151623523576</v>
      </c>
      <c r="P861">
        <v>39316.693076021984</v>
      </c>
      <c r="Q861">
        <v>0.73399999999999999</v>
      </c>
      <c r="R861" t="s">
        <v>3228</v>
      </c>
      <c r="T861">
        <v>9188.9456300027996</v>
      </c>
      <c r="U861">
        <v>100</v>
      </c>
      <c r="V861">
        <v>0.89154261350632003</v>
      </c>
      <c r="W861">
        <v>1.7917063236237001</v>
      </c>
      <c r="X861">
        <v>1.4692764172318999</v>
      </c>
      <c r="Y861">
        <v>9188.9456300027996</v>
      </c>
      <c r="AB861" t="e">
        <v>#N/A</v>
      </c>
      <c r="AC861" t="e">
        <v>#N/A</v>
      </c>
    </row>
    <row r="862" spans="1:29">
      <c r="A862" t="s">
        <v>2705</v>
      </c>
      <c r="B862" t="s">
        <v>8</v>
      </c>
      <c r="C862">
        <v>5443707</v>
      </c>
      <c r="D862" t="s">
        <v>2706</v>
      </c>
      <c r="E862" t="str">
        <f t="shared" si="13"/>
        <v>Bogense Markjorder4ay</v>
      </c>
      <c r="F862">
        <v>2.25</v>
      </c>
      <c r="G862" t="s">
        <v>3212</v>
      </c>
      <c r="H862" t="s">
        <v>3212</v>
      </c>
      <c r="I862" t="s">
        <v>3212</v>
      </c>
      <c r="M862">
        <v>2769.5813008319178</v>
      </c>
      <c r="N862">
        <v>786.33386152043965</v>
      </c>
      <c r="O862">
        <v>3555.9151623523576</v>
      </c>
      <c r="P862">
        <v>39316.693076021984</v>
      </c>
      <c r="Q862">
        <v>1.0509999999999999</v>
      </c>
      <c r="R862" t="s">
        <v>3228</v>
      </c>
      <c r="T862">
        <v>2300.6046614902998</v>
      </c>
      <c r="U862">
        <v>100</v>
      </c>
      <c r="V862">
        <v>1.1758269071578999</v>
      </c>
      <c r="W862">
        <v>1.5701873302460001</v>
      </c>
      <c r="X862">
        <v>1.4128727237012</v>
      </c>
      <c r="Y862">
        <v>2300.6046614902998</v>
      </c>
      <c r="AB862" t="e">
        <v>#N/A</v>
      </c>
      <c r="AC862" t="e">
        <v>#N/A</v>
      </c>
    </row>
    <row r="863" spans="1:29">
      <c r="A863" t="s">
        <v>2707</v>
      </c>
      <c r="B863" t="s">
        <v>8</v>
      </c>
      <c r="C863">
        <v>5443710</v>
      </c>
      <c r="D863" t="s">
        <v>2708</v>
      </c>
      <c r="E863" t="str">
        <f t="shared" si="13"/>
        <v>Bogense Markjorder4aø</v>
      </c>
      <c r="F863">
        <v>2.25</v>
      </c>
      <c r="G863" t="s">
        <v>3212</v>
      </c>
      <c r="H863" t="s">
        <v>3212</v>
      </c>
      <c r="I863" t="s">
        <v>3212</v>
      </c>
      <c r="M863">
        <v>2769.5813008319178</v>
      </c>
      <c r="N863">
        <v>786.33386152043965</v>
      </c>
      <c r="O863">
        <v>3555.9151623523576</v>
      </c>
      <c r="P863">
        <v>39316.693076021984</v>
      </c>
      <c r="Q863">
        <v>1.171</v>
      </c>
      <c r="R863" t="s">
        <v>3228</v>
      </c>
      <c r="T863">
        <v>4898.4684089960001</v>
      </c>
      <c r="U863">
        <v>100</v>
      </c>
      <c r="V863">
        <v>0.90857446193695002</v>
      </c>
      <c r="W863">
        <v>1.3733751773834</v>
      </c>
      <c r="X863">
        <v>1.2162058572996</v>
      </c>
      <c r="Y863">
        <v>4898.4684089960001</v>
      </c>
      <c r="AB863" t="e">
        <v>#N/A</v>
      </c>
      <c r="AC863" t="e">
        <v>#N/A</v>
      </c>
    </row>
    <row r="864" spans="1:29">
      <c r="A864" t="s">
        <v>2830</v>
      </c>
      <c r="B864" t="s">
        <v>8</v>
      </c>
      <c r="C864">
        <v>7836847</v>
      </c>
      <c r="D864" t="s">
        <v>2831</v>
      </c>
      <c r="E864" t="str">
        <f t="shared" si="13"/>
        <v>Bogense Markjorder4be</v>
      </c>
      <c r="F864">
        <v>2.25</v>
      </c>
      <c r="G864" t="s">
        <v>3212</v>
      </c>
      <c r="H864" t="s">
        <v>3212</v>
      </c>
      <c r="I864" t="s">
        <v>3212</v>
      </c>
      <c r="K864" t="s">
        <v>3213</v>
      </c>
      <c r="M864">
        <v>2769.5813008319178</v>
      </c>
      <c r="N864">
        <v>786.33386152043965</v>
      </c>
      <c r="O864">
        <v>3555.9151623523576</v>
      </c>
      <c r="P864">
        <v>39316.693076021984</v>
      </c>
      <c r="Q864">
        <v>1.6930000000000001</v>
      </c>
      <c r="T864">
        <v>1998.5684379899999</v>
      </c>
      <c r="U864">
        <v>100</v>
      </c>
      <c r="V864">
        <v>0.34326493740081998</v>
      </c>
      <c r="W864">
        <v>1.1170566082001001</v>
      </c>
      <c r="X864">
        <v>0.82003466515411005</v>
      </c>
      <c r="Y864">
        <v>1998.5684379925001</v>
      </c>
      <c r="AB864">
        <v>1.6930000000000001</v>
      </c>
      <c r="AC864">
        <v>0</v>
      </c>
    </row>
    <row r="865" spans="1:29">
      <c r="A865" t="s">
        <v>2972</v>
      </c>
      <c r="B865" t="s">
        <v>8</v>
      </c>
      <c r="C865">
        <v>9954105</v>
      </c>
      <c r="D865" t="s">
        <v>2973</v>
      </c>
      <c r="E865" t="str">
        <f t="shared" si="13"/>
        <v>Bogense Markjorder4bk</v>
      </c>
      <c r="F865">
        <v>2.25</v>
      </c>
      <c r="G865" t="s">
        <v>3212</v>
      </c>
      <c r="H865" t="s">
        <v>3212</v>
      </c>
      <c r="I865" t="s">
        <v>3212</v>
      </c>
      <c r="M865">
        <v>2769.5813008319178</v>
      </c>
      <c r="N865">
        <v>786.33386152043965</v>
      </c>
      <c r="O865">
        <v>3555.9151623523576</v>
      </c>
      <c r="P865">
        <v>39316.693076021984</v>
      </c>
      <c r="Q865">
        <v>1.7609999999999999</v>
      </c>
      <c r="R865" t="s">
        <v>3228</v>
      </c>
      <c r="T865">
        <v>1546.4888509888001</v>
      </c>
      <c r="U865">
        <v>100</v>
      </c>
      <c r="V865">
        <v>0.67254692316054998</v>
      </c>
      <c r="W865">
        <v>1.0905627012253001</v>
      </c>
      <c r="X865">
        <v>0.82275120448957995</v>
      </c>
      <c r="Y865">
        <v>1546.4888509888001</v>
      </c>
      <c r="AB865" t="e">
        <v>#N/A</v>
      </c>
      <c r="AC865" t="e">
        <v>#N/A</v>
      </c>
    </row>
    <row r="866" spans="1:29">
      <c r="A866" t="s">
        <v>2270</v>
      </c>
      <c r="B866" t="s">
        <v>8</v>
      </c>
      <c r="C866">
        <v>5443689</v>
      </c>
      <c r="D866" t="s">
        <v>2271</v>
      </c>
      <c r="E866" t="str">
        <f t="shared" si="13"/>
        <v>Bogense Markjorder4af</v>
      </c>
      <c r="F866">
        <v>2.25</v>
      </c>
      <c r="G866" t="s">
        <v>3212</v>
      </c>
      <c r="H866" t="s">
        <v>3212</v>
      </c>
      <c r="I866" t="s">
        <v>3212</v>
      </c>
      <c r="M866">
        <v>2769.5813008319178</v>
      </c>
      <c r="N866">
        <v>786.33386152043965</v>
      </c>
      <c r="O866">
        <v>3555.9151623523576</v>
      </c>
      <c r="P866">
        <v>39316.693076021984</v>
      </c>
      <c r="Q866">
        <v>1.206</v>
      </c>
      <c r="R866">
        <v>1.0649999999999999</v>
      </c>
      <c r="T866">
        <v>6997.1401709930997</v>
      </c>
      <c r="U866">
        <v>100</v>
      </c>
      <c r="V866">
        <v>0.71922677755356001</v>
      </c>
      <c r="W866">
        <v>1.5772314071655</v>
      </c>
      <c r="X866">
        <v>1.3283537222055</v>
      </c>
      <c r="Y866">
        <v>6997.1401709930997</v>
      </c>
      <c r="AB866" t="e">
        <v>#N/A</v>
      </c>
      <c r="AC866" t="e">
        <v>#N/A</v>
      </c>
    </row>
    <row r="867" spans="1:29">
      <c r="A867" t="s">
        <v>2655</v>
      </c>
      <c r="B867" t="s">
        <v>8</v>
      </c>
      <c r="C867">
        <v>7875207</v>
      </c>
      <c r="D867" t="s">
        <v>2656</v>
      </c>
      <c r="E867" t="str">
        <f t="shared" si="13"/>
        <v>Bogense Markjorder4an</v>
      </c>
      <c r="F867">
        <v>2.25</v>
      </c>
      <c r="G867" t="s">
        <v>3212</v>
      </c>
      <c r="H867" t="s">
        <v>3212</v>
      </c>
      <c r="I867" t="s">
        <v>3212</v>
      </c>
      <c r="M867">
        <v>2769.5813008319178</v>
      </c>
      <c r="N867">
        <v>786.33386152043965</v>
      </c>
      <c r="O867">
        <v>3555.9151623523576</v>
      </c>
      <c r="P867">
        <v>39316.693076021984</v>
      </c>
      <c r="Q867">
        <v>0.66400000000000003</v>
      </c>
      <c r="R867" t="s">
        <v>3228</v>
      </c>
      <c r="T867">
        <v>6586.9018250024001</v>
      </c>
      <c r="U867">
        <v>100</v>
      </c>
      <c r="V867">
        <v>1.1620543003082</v>
      </c>
      <c r="W867">
        <v>1.6756374835968</v>
      </c>
      <c r="X867">
        <v>1.5023097078118</v>
      </c>
      <c r="Y867">
        <v>6586.9018250024001</v>
      </c>
      <c r="AB867" t="e">
        <v>#N/A</v>
      </c>
      <c r="AC867" t="e">
        <v>#N/A</v>
      </c>
    </row>
    <row r="868" spans="1:29">
      <c r="A868" t="s">
        <v>2958</v>
      </c>
      <c r="B868" t="s">
        <v>8</v>
      </c>
      <c r="C868">
        <v>9861886</v>
      </c>
      <c r="D868" t="s">
        <v>2959</v>
      </c>
      <c r="E868" t="str">
        <f t="shared" si="13"/>
        <v>Bogense Markjorder4bi</v>
      </c>
      <c r="F868">
        <v>2.25</v>
      </c>
      <c r="G868" t="s">
        <v>3212</v>
      </c>
      <c r="H868" t="s">
        <v>3212</v>
      </c>
      <c r="I868" t="s">
        <v>3212</v>
      </c>
      <c r="M868">
        <v>2769.5813008319178</v>
      </c>
      <c r="N868">
        <v>786.33386152043965</v>
      </c>
      <c r="O868">
        <v>3555.9151623523576</v>
      </c>
      <c r="P868">
        <v>39316.693076021984</v>
      </c>
      <c r="Q868">
        <v>1.3440000000000001</v>
      </c>
      <c r="R868" t="s">
        <v>3228</v>
      </c>
      <c r="T868">
        <v>1758.1478030072001</v>
      </c>
      <c r="U868">
        <v>100</v>
      </c>
      <c r="V868">
        <v>1.0878292322159</v>
      </c>
      <c r="W868">
        <v>1.4019718170166</v>
      </c>
      <c r="X868">
        <v>1.2464521157288999</v>
      </c>
      <c r="Y868">
        <v>1758.1478030072001</v>
      </c>
      <c r="AB868" t="e">
        <v>#N/A</v>
      </c>
      <c r="AC868" t="e">
        <v>#N/A</v>
      </c>
    </row>
    <row r="869" spans="1:29">
      <c r="A869" t="s">
        <v>2268</v>
      </c>
      <c r="B869" t="s">
        <v>8</v>
      </c>
      <c r="C869">
        <v>5443688</v>
      </c>
      <c r="D869" t="s">
        <v>2269</v>
      </c>
      <c r="E869" t="str">
        <f t="shared" si="13"/>
        <v>Bogense Markjorder4ae</v>
      </c>
      <c r="F869">
        <v>2.25</v>
      </c>
      <c r="G869" t="s">
        <v>3212</v>
      </c>
      <c r="H869" t="s">
        <v>3212</v>
      </c>
      <c r="I869" t="s">
        <v>3212</v>
      </c>
      <c r="M869">
        <v>2769.5813008319178</v>
      </c>
      <c r="N869">
        <v>786.33386152043965</v>
      </c>
      <c r="O869">
        <v>3555.9151623523576</v>
      </c>
      <c r="P869">
        <v>39316.693076021984</v>
      </c>
      <c r="Q869">
        <v>0.57099999999999995</v>
      </c>
      <c r="R869" t="s">
        <v>3228</v>
      </c>
      <c r="T869">
        <v>2444.2051025288001</v>
      </c>
      <c r="U869">
        <v>100</v>
      </c>
      <c r="V869">
        <v>1.4600061178207</v>
      </c>
      <c r="W869">
        <v>1.8221954107285001</v>
      </c>
      <c r="X869">
        <v>1.6592028051219001</v>
      </c>
      <c r="Y869">
        <v>2444.2051025288001</v>
      </c>
      <c r="AB869" t="e">
        <v>#N/A</v>
      </c>
      <c r="AC869" t="e">
        <v>#N/A</v>
      </c>
    </row>
    <row r="870" spans="1:29">
      <c r="A870" t="s">
        <v>993</v>
      </c>
      <c r="B870" t="s">
        <v>24</v>
      </c>
      <c r="C870">
        <v>5443135</v>
      </c>
      <c r="D870" t="s">
        <v>994</v>
      </c>
      <c r="E870" t="str">
        <f t="shared" si="13"/>
        <v>Bogense Bygrunde73d</v>
      </c>
      <c r="F870">
        <v>1.25</v>
      </c>
      <c r="G870" t="s">
        <v>3212</v>
      </c>
      <c r="H870" t="s">
        <v>3212</v>
      </c>
      <c r="M870">
        <v>1538.6562782399542</v>
      </c>
      <c r="N870">
        <v>436.85214528913315</v>
      </c>
      <c r="O870">
        <v>1975.5084235290874</v>
      </c>
      <c r="P870">
        <v>21842.607264456656</v>
      </c>
      <c r="Q870">
        <v>2.2400000000000002</v>
      </c>
      <c r="R870" t="s">
        <v>3228</v>
      </c>
      <c r="T870">
        <v>214.84472600313001</v>
      </c>
      <c r="U870">
        <v>63.615600000000001</v>
      </c>
      <c r="V870">
        <v>2.3234777152538001E-2</v>
      </c>
      <c r="W870">
        <v>0.15486347675323001</v>
      </c>
      <c r="X870">
        <v>8.1783878073716995E-2</v>
      </c>
      <c r="Y870">
        <v>136.67476151524718</v>
      </c>
      <c r="AB870" t="e">
        <v>#N/A</v>
      </c>
      <c r="AC870" t="e">
        <v>#N/A</v>
      </c>
    </row>
    <row r="871" spans="1:29">
      <c r="A871" t="s">
        <v>1009</v>
      </c>
      <c r="B871" t="s">
        <v>8</v>
      </c>
      <c r="C871">
        <v>5444293</v>
      </c>
      <c r="D871" t="s">
        <v>1010</v>
      </c>
      <c r="E871" t="str">
        <f t="shared" si="13"/>
        <v>Bogense Markjorder31o</v>
      </c>
      <c r="F871">
        <v>1</v>
      </c>
      <c r="G871" t="s">
        <v>3212</v>
      </c>
      <c r="M871">
        <v>1230.9250225919634</v>
      </c>
      <c r="N871">
        <v>349.48171623130651</v>
      </c>
      <c r="O871">
        <v>1580.40673882327</v>
      </c>
      <c r="P871">
        <v>17474.085811565325</v>
      </c>
      <c r="Q871">
        <v>2.4140000000000001</v>
      </c>
      <c r="R871" t="s">
        <v>3228</v>
      </c>
      <c r="T871">
        <v>277.12692099671</v>
      </c>
      <c r="U871">
        <v>1.6364000000000001</v>
      </c>
      <c r="V871">
        <v>4.8256848007440997E-2</v>
      </c>
      <c r="W871">
        <v>4.9728732556105E-2</v>
      </c>
      <c r="X871">
        <v>4.8966506496072003E-2</v>
      </c>
      <c r="Y871">
        <v>4.5349049351901627</v>
      </c>
      <c r="AB871" t="e">
        <v>#N/A</v>
      </c>
      <c r="AC871" t="e">
        <v>#N/A</v>
      </c>
    </row>
    <row r="872" spans="1:29">
      <c r="A872" t="s">
        <v>996</v>
      </c>
      <c r="B872" t="s">
        <v>8</v>
      </c>
      <c r="C872">
        <v>5444288</v>
      </c>
      <c r="D872" t="s">
        <v>997</v>
      </c>
      <c r="E872" t="str">
        <f t="shared" si="13"/>
        <v>Bogense Markjorder31i</v>
      </c>
      <c r="F872">
        <v>1</v>
      </c>
      <c r="G872" t="s">
        <v>3212</v>
      </c>
      <c r="M872">
        <v>1230.9250225919634</v>
      </c>
      <c r="N872">
        <v>349.48171623130651</v>
      </c>
      <c r="O872">
        <v>1580.40673882327</v>
      </c>
      <c r="P872">
        <v>17474.085811565325</v>
      </c>
      <c r="Q872">
        <v>2.5990000000000002</v>
      </c>
      <c r="R872" t="s">
        <v>3228</v>
      </c>
      <c r="T872">
        <v>366.49494649707998</v>
      </c>
      <c r="U872">
        <v>13.302199999999999</v>
      </c>
      <c r="V872">
        <v>3.9004988968371998E-2</v>
      </c>
      <c r="W872">
        <v>8.1164024770259996E-2</v>
      </c>
      <c r="X872">
        <v>5.5153686180711002E-2</v>
      </c>
      <c r="Y872">
        <v>48.751890772934573</v>
      </c>
      <c r="AB872" t="e">
        <v>#N/A</v>
      </c>
      <c r="AC872" t="e">
        <v>#N/A</v>
      </c>
    </row>
    <row r="873" spans="1:29">
      <c r="A873" t="s">
        <v>998</v>
      </c>
      <c r="B873" t="s">
        <v>24</v>
      </c>
      <c r="C873">
        <v>5443134</v>
      </c>
      <c r="D873" t="s">
        <v>999</v>
      </c>
      <c r="E873" t="str">
        <f t="shared" si="13"/>
        <v>Bogense Bygrunde73c</v>
      </c>
      <c r="F873">
        <v>1.25</v>
      </c>
      <c r="G873" t="s">
        <v>3212</v>
      </c>
      <c r="H873" t="s">
        <v>3212</v>
      </c>
      <c r="M873">
        <v>1538.6562782399542</v>
      </c>
      <c r="N873">
        <v>436.85214528913315</v>
      </c>
      <c r="O873">
        <v>1975.5084235290874</v>
      </c>
      <c r="P873">
        <v>21842.607264456656</v>
      </c>
      <c r="Q873">
        <v>2.278</v>
      </c>
      <c r="R873" t="s">
        <v>3228</v>
      </c>
      <c r="T873">
        <v>491.71988100633001</v>
      </c>
      <c r="U873">
        <v>100</v>
      </c>
      <c r="V873">
        <v>6.0978151857852998E-2</v>
      </c>
      <c r="W873">
        <v>0.43504756689071999</v>
      </c>
      <c r="X873">
        <v>0.22961899447135001</v>
      </c>
      <c r="Y873">
        <v>491.71988100633001</v>
      </c>
      <c r="AB873" t="e">
        <v>#N/A</v>
      </c>
      <c r="AC873" t="e">
        <v>#N/A</v>
      </c>
    </row>
    <row r="874" spans="1:29">
      <c r="A874" t="s">
        <v>868</v>
      </c>
      <c r="B874" t="s">
        <v>8</v>
      </c>
      <c r="C874">
        <v>5444282</v>
      </c>
      <c r="D874" t="s">
        <v>1000</v>
      </c>
      <c r="E874" t="str">
        <f t="shared" si="13"/>
        <v>Bogense Markjorder31c</v>
      </c>
      <c r="F874">
        <v>1.25</v>
      </c>
      <c r="G874" t="s">
        <v>3212</v>
      </c>
      <c r="H874" t="s">
        <v>3212</v>
      </c>
      <c r="M874">
        <v>1538.6562782399542</v>
      </c>
      <c r="N874">
        <v>436.85214528913315</v>
      </c>
      <c r="O874">
        <v>1975.5084235290874</v>
      </c>
      <c r="P874">
        <v>21842.607264456656</v>
      </c>
      <c r="Q874">
        <v>2.274</v>
      </c>
      <c r="R874" t="s">
        <v>3228</v>
      </c>
      <c r="T874">
        <v>415.15583700117003</v>
      </c>
      <c r="U874">
        <v>60.167299999999997</v>
      </c>
      <c r="V874">
        <v>2.5127204135060002E-2</v>
      </c>
      <c r="W874">
        <v>9.3569919466972004E-2</v>
      </c>
      <c r="X874">
        <v>5.7482762165464003E-2</v>
      </c>
      <c r="Y874">
        <v>249.78805791600499</v>
      </c>
      <c r="AB874" t="e">
        <v>#N/A</v>
      </c>
      <c r="AC874" t="e">
        <v>#N/A</v>
      </c>
    </row>
    <row r="875" spans="1:29">
      <c r="A875" t="s">
        <v>1001</v>
      </c>
      <c r="B875" t="s">
        <v>8</v>
      </c>
      <c r="C875">
        <v>5443813</v>
      </c>
      <c r="D875" t="s">
        <v>1002</v>
      </c>
      <c r="E875" t="str">
        <f t="shared" si="13"/>
        <v>Bogense Markjorder12ba</v>
      </c>
      <c r="F875">
        <v>1.55</v>
      </c>
      <c r="G875" t="s">
        <v>3212</v>
      </c>
      <c r="H875" t="s">
        <v>3212</v>
      </c>
      <c r="J875" t="s">
        <v>3212</v>
      </c>
      <c r="M875">
        <v>1907.9337850175434</v>
      </c>
      <c r="N875">
        <v>541.69666015852511</v>
      </c>
      <c r="O875">
        <v>2449.6304451760684</v>
      </c>
      <c r="P875">
        <v>27084.833007926252</v>
      </c>
      <c r="Q875">
        <v>2.4119999999999999</v>
      </c>
      <c r="R875">
        <v>2.0840000000000001</v>
      </c>
      <c r="T875">
        <v>460.14979949281002</v>
      </c>
      <c r="U875">
        <v>100</v>
      </c>
      <c r="V875">
        <v>0.10923499614</v>
      </c>
      <c r="W875">
        <v>0.46385449171066001</v>
      </c>
      <c r="X875">
        <v>0.24938831067291001</v>
      </c>
      <c r="Y875">
        <v>460.14979949281002</v>
      </c>
      <c r="AB875" t="e">
        <v>#N/A</v>
      </c>
      <c r="AC875" t="e">
        <v>#N/A</v>
      </c>
    </row>
    <row r="876" spans="1:29">
      <c r="A876" t="s">
        <v>1003</v>
      </c>
      <c r="B876" t="s">
        <v>8</v>
      </c>
      <c r="C876">
        <v>5444283</v>
      </c>
      <c r="D876" t="s">
        <v>1004</v>
      </c>
      <c r="E876" t="str">
        <f t="shared" si="13"/>
        <v>Bogense Markjorder31d</v>
      </c>
      <c r="F876">
        <v>1.25</v>
      </c>
      <c r="G876" t="s">
        <v>3212</v>
      </c>
      <c r="H876" t="s">
        <v>3212</v>
      </c>
      <c r="M876">
        <v>1538.6562782399542</v>
      </c>
      <c r="N876">
        <v>436.85214528913315</v>
      </c>
      <c r="O876">
        <v>1975.5084235290874</v>
      </c>
      <c r="P876">
        <v>21842.607264456656</v>
      </c>
      <c r="Q876">
        <v>2.3690000000000002</v>
      </c>
      <c r="R876" t="s">
        <v>3228</v>
      </c>
      <c r="T876">
        <v>435.85489899968002</v>
      </c>
      <c r="U876">
        <v>46.732799999999997</v>
      </c>
      <c r="V876">
        <v>1.5034268610178999E-2</v>
      </c>
      <c r="W876">
        <v>9.6198290586472002E-2</v>
      </c>
      <c r="X876">
        <v>5.5608314208008998E-2</v>
      </c>
      <c r="Y876">
        <v>203.68719823972245</v>
      </c>
      <c r="AB876" t="e">
        <v>#N/A</v>
      </c>
      <c r="AC876" t="e">
        <v>#N/A</v>
      </c>
    </row>
    <row r="877" spans="1:29">
      <c r="A877" t="s">
        <v>1005</v>
      </c>
      <c r="B877" t="s">
        <v>8</v>
      </c>
      <c r="C877">
        <v>5443806</v>
      </c>
      <c r="D877" t="s">
        <v>1006</v>
      </c>
      <c r="E877" t="str">
        <f t="shared" si="13"/>
        <v>Bogense Markjorder12au</v>
      </c>
      <c r="F877">
        <v>1.25</v>
      </c>
      <c r="G877" t="s">
        <v>3212</v>
      </c>
      <c r="H877" t="s">
        <v>3212</v>
      </c>
      <c r="M877">
        <v>1538.6562782399542</v>
      </c>
      <c r="N877">
        <v>436.85214528913315</v>
      </c>
      <c r="O877">
        <v>1975.5084235290874</v>
      </c>
      <c r="P877">
        <v>21842.607264456656</v>
      </c>
      <c r="Q877">
        <v>2.4359999999999999</v>
      </c>
      <c r="R877">
        <v>2.1909999999999998</v>
      </c>
      <c r="T877">
        <v>414.52792949615002</v>
      </c>
      <c r="U877">
        <v>100</v>
      </c>
      <c r="V877">
        <v>9.3149378895759999E-2</v>
      </c>
      <c r="W877">
        <v>0.42884460091590998</v>
      </c>
      <c r="X877">
        <v>0.19865171176238999</v>
      </c>
      <c r="Y877">
        <v>414.52792949615002</v>
      </c>
      <c r="AB877" t="e">
        <v>#N/A</v>
      </c>
      <c r="AC877" t="e">
        <v>#N/A</v>
      </c>
    </row>
    <row r="878" spans="1:29">
      <c r="A878" t="s">
        <v>1011</v>
      </c>
      <c r="B878" t="s">
        <v>8</v>
      </c>
      <c r="C878">
        <v>5444103</v>
      </c>
      <c r="D878" t="s">
        <v>1012</v>
      </c>
      <c r="E878" t="str">
        <f t="shared" si="13"/>
        <v>Bogense Markjorder24ak</v>
      </c>
      <c r="F878">
        <v>2.25</v>
      </c>
      <c r="G878" t="s">
        <v>3212</v>
      </c>
      <c r="H878" t="s">
        <v>3212</v>
      </c>
      <c r="I878" t="s">
        <v>3212</v>
      </c>
      <c r="M878">
        <v>2769.5813008319178</v>
      </c>
      <c r="N878">
        <v>786.33386152043965</v>
      </c>
      <c r="O878">
        <v>3555.9151623523576</v>
      </c>
      <c r="P878">
        <v>39316.693076021984</v>
      </c>
      <c r="Q878">
        <v>1.4690000000000001</v>
      </c>
      <c r="R878" t="s">
        <v>3228</v>
      </c>
      <c r="T878">
        <v>1203.2853440131</v>
      </c>
      <c r="U878">
        <v>100</v>
      </c>
      <c r="V878">
        <v>0.80417561531066994</v>
      </c>
      <c r="W878">
        <v>1.0419903993607</v>
      </c>
      <c r="X878">
        <v>0.92762926089025</v>
      </c>
      <c r="Y878">
        <v>1203.2853440131</v>
      </c>
      <c r="AB878" t="e">
        <v>#N/A</v>
      </c>
      <c r="AC878" t="e">
        <v>#N/A</v>
      </c>
    </row>
    <row r="879" spans="1:29">
      <c r="A879" t="s">
        <v>1029</v>
      </c>
      <c r="B879" t="s">
        <v>8</v>
      </c>
      <c r="C879">
        <v>5444095</v>
      </c>
      <c r="D879" t="s">
        <v>1030</v>
      </c>
      <c r="E879" t="str">
        <f t="shared" si="13"/>
        <v>Bogense Markjorder24ab</v>
      </c>
      <c r="F879">
        <v>2.25</v>
      </c>
      <c r="G879" t="s">
        <v>3212</v>
      </c>
      <c r="H879" t="s">
        <v>3212</v>
      </c>
      <c r="I879" t="s">
        <v>3212</v>
      </c>
      <c r="M879">
        <v>2769.5813008319178</v>
      </c>
      <c r="N879">
        <v>786.33386152043965</v>
      </c>
      <c r="O879">
        <v>3555.9151623523576</v>
      </c>
      <c r="P879">
        <v>39316.693076021984</v>
      </c>
      <c r="Q879">
        <v>1.1319999999999999</v>
      </c>
      <c r="R879" t="s">
        <v>3228</v>
      </c>
      <c r="T879">
        <v>804.89986500139003</v>
      </c>
      <c r="U879">
        <v>100</v>
      </c>
      <c r="V879">
        <v>1.3236464262009</v>
      </c>
      <c r="W879">
        <v>1.9620245695114</v>
      </c>
      <c r="X879">
        <v>1.5896197035588999</v>
      </c>
      <c r="Y879">
        <v>804.89986500139003</v>
      </c>
      <c r="AB879" t="e">
        <v>#N/A</v>
      </c>
      <c r="AC879" t="e">
        <v>#N/A</v>
      </c>
    </row>
    <row r="880" spans="1:29">
      <c r="A880" t="s">
        <v>2106</v>
      </c>
      <c r="B880" t="s">
        <v>8</v>
      </c>
      <c r="C880">
        <v>5444105</v>
      </c>
      <c r="D880" t="s">
        <v>2107</v>
      </c>
      <c r="E880" t="str">
        <f t="shared" si="13"/>
        <v>Bogense Markjorder24am</v>
      </c>
      <c r="F880">
        <v>2.5499999999999998</v>
      </c>
      <c r="G880" t="s">
        <v>3212</v>
      </c>
      <c r="H880" t="s">
        <v>3212</v>
      </c>
      <c r="I880" t="s">
        <v>3212</v>
      </c>
      <c r="J880" t="s">
        <v>3212</v>
      </c>
      <c r="M880">
        <v>3138.8588076095066</v>
      </c>
      <c r="N880">
        <v>891.17837638983156</v>
      </c>
      <c r="O880">
        <v>4030.0371839993381</v>
      </c>
      <c r="P880">
        <v>44558.918819491577</v>
      </c>
      <c r="Q880">
        <v>1.3680000000000001</v>
      </c>
      <c r="R880">
        <v>1.1240000000000001</v>
      </c>
      <c r="T880">
        <v>1146.8523825023001</v>
      </c>
      <c r="U880">
        <v>100</v>
      </c>
      <c r="V880">
        <v>0.93759161233902</v>
      </c>
      <c r="W880">
        <v>1.5671384334564</v>
      </c>
      <c r="X880">
        <v>1.1500988010271</v>
      </c>
      <c r="Y880">
        <v>1146.8523825023001</v>
      </c>
      <c r="AB880" t="e">
        <v>#N/A</v>
      </c>
      <c r="AC880" t="e">
        <v>#N/A</v>
      </c>
    </row>
    <row r="881" spans="1:29">
      <c r="A881" t="s">
        <v>1031</v>
      </c>
      <c r="B881" t="s">
        <v>8</v>
      </c>
      <c r="C881">
        <v>5444096</v>
      </c>
      <c r="D881" t="s">
        <v>1032</v>
      </c>
      <c r="E881" t="str">
        <f t="shared" si="13"/>
        <v>Bogense Markjorder24ac</v>
      </c>
      <c r="F881">
        <v>2.25</v>
      </c>
      <c r="G881" t="s">
        <v>3212</v>
      </c>
      <c r="H881" t="s">
        <v>3212</v>
      </c>
      <c r="I881" t="s">
        <v>3212</v>
      </c>
      <c r="M881">
        <v>2769.5813008319178</v>
      </c>
      <c r="N881">
        <v>786.33386152043965</v>
      </c>
      <c r="O881">
        <v>3555.9151623523576</v>
      </c>
      <c r="P881">
        <v>39316.693076021984</v>
      </c>
      <c r="Q881">
        <v>1.032</v>
      </c>
      <c r="R881" t="s">
        <v>3228</v>
      </c>
      <c r="T881">
        <v>804.90836150028997</v>
      </c>
      <c r="U881">
        <v>100</v>
      </c>
      <c r="V881">
        <v>1.3721134662628001</v>
      </c>
      <c r="W881">
        <v>1.8476380109787001</v>
      </c>
      <c r="X881">
        <v>1.5676757289190999</v>
      </c>
      <c r="Y881">
        <v>804.90836150028997</v>
      </c>
      <c r="AB881" t="e">
        <v>#N/A</v>
      </c>
      <c r="AC881" t="e">
        <v>#N/A</v>
      </c>
    </row>
    <row r="882" spans="1:29">
      <c r="A882" t="s">
        <v>2350</v>
      </c>
      <c r="B882" t="s">
        <v>8</v>
      </c>
      <c r="C882">
        <v>5444117</v>
      </c>
      <c r="D882" t="s">
        <v>2351</v>
      </c>
      <c r="E882" t="str">
        <f t="shared" si="13"/>
        <v>Bogense Markjorder24az</v>
      </c>
      <c r="F882">
        <v>2.25</v>
      </c>
      <c r="G882" t="s">
        <v>3212</v>
      </c>
      <c r="H882" t="s">
        <v>3212</v>
      </c>
      <c r="I882" t="s">
        <v>3212</v>
      </c>
      <c r="M882">
        <v>2769.5813008319178</v>
      </c>
      <c r="N882">
        <v>786.33386152043965</v>
      </c>
      <c r="O882">
        <v>3555.9151623523576</v>
      </c>
      <c r="P882">
        <v>39316.693076021984</v>
      </c>
      <c r="Q882">
        <v>0.76100000000000001</v>
      </c>
      <c r="R882" t="s">
        <v>3228</v>
      </c>
      <c r="T882">
        <v>955.30261049620003</v>
      </c>
      <c r="U882">
        <v>100</v>
      </c>
      <c r="V882">
        <v>1.2558344602585001</v>
      </c>
      <c r="W882">
        <v>1.7738333940505999</v>
      </c>
      <c r="X882">
        <v>1.5368402371372001</v>
      </c>
      <c r="Y882">
        <v>955.30261049620003</v>
      </c>
      <c r="AB882" t="e">
        <v>#N/A</v>
      </c>
      <c r="AC882" t="e">
        <v>#N/A</v>
      </c>
    </row>
    <row r="883" spans="1:29">
      <c r="A883" t="s">
        <v>1033</v>
      </c>
      <c r="B883" t="s">
        <v>8</v>
      </c>
      <c r="C883">
        <v>5444097</v>
      </c>
      <c r="D883" t="s">
        <v>1034</v>
      </c>
      <c r="E883" t="str">
        <f t="shared" si="13"/>
        <v>Bogense Markjorder24ad</v>
      </c>
      <c r="F883">
        <v>2.25</v>
      </c>
      <c r="G883" t="s">
        <v>3212</v>
      </c>
      <c r="H883" t="s">
        <v>3212</v>
      </c>
      <c r="I883" t="s">
        <v>3212</v>
      </c>
      <c r="M883">
        <v>2769.5813008319178</v>
      </c>
      <c r="N883">
        <v>786.33386152043965</v>
      </c>
      <c r="O883">
        <v>3555.9151623523576</v>
      </c>
      <c r="P883">
        <v>39316.693076021984</v>
      </c>
      <c r="Q883">
        <v>1.044</v>
      </c>
      <c r="R883" t="s">
        <v>3228</v>
      </c>
      <c r="T883">
        <v>803.86781299890004</v>
      </c>
      <c r="U883">
        <v>100</v>
      </c>
      <c r="V883">
        <v>1.4471796751021999</v>
      </c>
      <c r="W883">
        <v>1.7373516559601001</v>
      </c>
      <c r="X883">
        <v>1.5434840498052</v>
      </c>
      <c r="Y883">
        <v>803.86781299890004</v>
      </c>
      <c r="AB883" t="e">
        <v>#N/A</v>
      </c>
      <c r="AC883" t="e">
        <v>#N/A</v>
      </c>
    </row>
    <row r="884" spans="1:29">
      <c r="A884" t="s">
        <v>2346</v>
      </c>
      <c r="B884" t="s">
        <v>8</v>
      </c>
      <c r="C884">
        <v>5444115</v>
      </c>
      <c r="D884" t="s">
        <v>2347</v>
      </c>
      <c r="E884" t="str">
        <f t="shared" si="13"/>
        <v>Bogense Markjorder24ax</v>
      </c>
      <c r="F884">
        <v>2.25</v>
      </c>
      <c r="G884" t="s">
        <v>3212</v>
      </c>
      <c r="H884" t="s">
        <v>3212</v>
      </c>
      <c r="I884" t="s">
        <v>3212</v>
      </c>
      <c r="M884">
        <v>2769.5813008319178</v>
      </c>
      <c r="N884">
        <v>786.33386152043965</v>
      </c>
      <c r="O884">
        <v>3555.9151623523576</v>
      </c>
      <c r="P884">
        <v>39316.693076021984</v>
      </c>
      <c r="Q884">
        <v>0.88500000000000001</v>
      </c>
      <c r="R884" t="s">
        <v>3228</v>
      </c>
      <c r="T884">
        <v>920.15351000316002</v>
      </c>
      <c r="U884">
        <v>100</v>
      </c>
      <c r="V884">
        <v>1.4410818815230999</v>
      </c>
      <c r="W884">
        <v>1.6855201721191</v>
      </c>
      <c r="X884">
        <v>1.5533491588988</v>
      </c>
      <c r="Y884">
        <v>920.15351000316002</v>
      </c>
      <c r="AB884" t="e">
        <v>#N/A</v>
      </c>
      <c r="AC884" t="e">
        <v>#N/A</v>
      </c>
    </row>
    <row r="885" spans="1:29">
      <c r="A885" t="s">
        <v>2348</v>
      </c>
      <c r="B885" t="s">
        <v>8</v>
      </c>
      <c r="C885">
        <v>5444116</v>
      </c>
      <c r="D885" t="s">
        <v>2349</v>
      </c>
      <c r="E885" t="str">
        <f t="shared" si="13"/>
        <v>Bogense Markjorder24ay</v>
      </c>
      <c r="F885">
        <v>2.25</v>
      </c>
      <c r="G885" t="s">
        <v>3212</v>
      </c>
      <c r="H885" t="s">
        <v>3212</v>
      </c>
      <c r="I885" t="s">
        <v>3212</v>
      </c>
      <c r="M885">
        <v>2769.5813008319178</v>
      </c>
      <c r="N885">
        <v>786.33386152043965</v>
      </c>
      <c r="O885">
        <v>3555.9151623523576</v>
      </c>
      <c r="P885">
        <v>39316.693076021984</v>
      </c>
      <c r="Q885">
        <v>0.69</v>
      </c>
      <c r="R885" t="s">
        <v>3228</v>
      </c>
      <c r="T885">
        <v>1039.3900935035001</v>
      </c>
      <c r="U885">
        <v>100</v>
      </c>
      <c r="V885">
        <v>1.5793341398239</v>
      </c>
      <c r="W885">
        <v>2.0117533206939999</v>
      </c>
      <c r="X885">
        <v>1.7707618141817001</v>
      </c>
      <c r="Y885">
        <v>1039.3900935035001</v>
      </c>
      <c r="AB885" t="e">
        <v>#N/A</v>
      </c>
      <c r="AC885" t="e">
        <v>#N/A</v>
      </c>
    </row>
    <row r="886" spans="1:29">
      <c r="A886" t="s">
        <v>1013</v>
      </c>
      <c r="B886" t="s">
        <v>8</v>
      </c>
      <c r="C886">
        <v>5444091</v>
      </c>
      <c r="D886" t="s">
        <v>1014</v>
      </c>
      <c r="E886" t="str">
        <f t="shared" si="13"/>
        <v>Bogense Markjorder24z</v>
      </c>
      <c r="F886">
        <v>2.25</v>
      </c>
      <c r="G886" t="s">
        <v>3212</v>
      </c>
      <c r="H886" t="s">
        <v>3212</v>
      </c>
      <c r="I886" t="s">
        <v>3212</v>
      </c>
      <c r="M886">
        <v>2769.5813008319178</v>
      </c>
      <c r="N886">
        <v>786.33386152043965</v>
      </c>
      <c r="O886">
        <v>3555.9151623523576</v>
      </c>
      <c r="P886">
        <v>39316.693076021984</v>
      </c>
      <c r="Q886">
        <v>1.3440000000000001</v>
      </c>
      <c r="R886" t="s">
        <v>3228</v>
      </c>
      <c r="T886">
        <v>795.04631949814996</v>
      </c>
      <c r="U886">
        <v>100</v>
      </c>
      <c r="V886">
        <v>0.90668201446533003</v>
      </c>
      <c r="W886">
        <v>1.4683117866516</v>
      </c>
      <c r="X886">
        <v>1.1279983541061001</v>
      </c>
      <c r="Y886">
        <v>795.04631949814996</v>
      </c>
      <c r="AB886" t="e">
        <v>#N/A</v>
      </c>
      <c r="AC886" t="e">
        <v>#N/A</v>
      </c>
    </row>
    <row r="887" spans="1:29">
      <c r="A887" t="s">
        <v>1015</v>
      </c>
      <c r="B887" t="s">
        <v>8</v>
      </c>
      <c r="C887">
        <v>5444102</v>
      </c>
      <c r="D887" t="s">
        <v>1016</v>
      </c>
      <c r="E887" t="str">
        <f t="shared" si="13"/>
        <v>Bogense Markjorder24ai</v>
      </c>
      <c r="F887">
        <v>2.25</v>
      </c>
      <c r="G887" t="s">
        <v>3212</v>
      </c>
      <c r="H887" t="s">
        <v>3212</v>
      </c>
      <c r="I887" t="s">
        <v>3212</v>
      </c>
      <c r="M887">
        <v>2769.5813008319178</v>
      </c>
      <c r="N887">
        <v>786.33386152043965</v>
      </c>
      <c r="O887">
        <v>3555.9151623523576</v>
      </c>
      <c r="P887">
        <v>39316.693076021984</v>
      </c>
      <c r="Q887">
        <v>1.375</v>
      </c>
      <c r="R887" t="s">
        <v>3228</v>
      </c>
      <c r="T887">
        <v>1009.6443665041</v>
      </c>
      <c r="U887">
        <v>100</v>
      </c>
      <c r="V887">
        <v>0.81710720062256004</v>
      </c>
      <c r="W887">
        <v>1.1364014148712001</v>
      </c>
      <c r="X887">
        <v>1.0065865830153999</v>
      </c>
      <c r="Y887">
        <v>1009.6443665041</v>
      </c>
      <c r="AB887" t="e">
        <v>#N/A</v>
      </c>
      <c r="AC887" t="e">
        <v>#N/A</v>
      </c>
    </row>
    <row r="888" spans="1:29">
      <c r="A888" t="s">
        <v>1017</v>
      </c>
      <c r="B888" t="s">
        <v>8</v>
      </c>
      <c r="C888">
        <v>5444092</v>
      </c>
      <c r="D888" t="s">
        <v>1018</v>
      </c>
      <c r="E888" t="str">
        <f t="shared" si="13"/>
        <v>Bogense Markjorder24æ</v>
      </c>
      <c r="F888">
        <v>2.25</v>
      </c>
      <c r="G888" t="s">
        <v>3212</v>
      </c>
      <c r="H888" t="s">
        <v>3212</v>
      </c>
      <c r="I888" t="s">
        <v>3212</v>
      </c>
      <c r="M888">
        <v>2769.5813008319178</v>
      </c>
      <c r="N888">
        <v>786.33386152043965</v>
      </c>
      <c r="O888">
        <v>3555.9151623523576</v>
      </c>
      <c r="P888">
        <v>39316.693076021984</v>
      </c>
      <c r="Q888">
        <v>1.4730000000000001</v>
      </c>
      <c r="R888" t="s">
        <v>3228</v>
      </c>
      <c r="T888">
        <v>804.89764849615995</v>
      </c>
      <c r="U888">
        <v>100</v>
      </c>
      <c r="V888">
        <v>1.0092935562134</v>
      </c>
      <c r="W888">
        <v>1.7066522836685001</v>
      </c>
      <c r="X888">
        <v>1.2684705201137001</v>
      </c>
      <c r="Y888">
        <v>804.89764849615995</v>
      </c>
      <c r="AB888" t="e">
        <v>#N/A</v>
      </c>
      <c r="AC888" t="e">
        <v>#N/A</v>
      </c>
    </row>
    <row r="889" spans="1:29">
      <c r="A889" t="s">
        <v>1019</v>
      </c>
      <c r="B889" t="s">
        <v>8</v>
      </c>
      <c r="C889">
        <v>5444101</v>
      </c>
      <c r="D889" t="s">
        <v>1020</v>
      </c>
      <c r="E889" t="str">
        <f t="shared" si="13"/>
        <v>Bogense Markjorder24ah</v>
      </c>
      <c r="F889">
        <v>2.25</v>
      </c>
      <c r="G889" t="s">
        <v>3212</v>
      </c>
      <c r="H889" t="s">
        <v>3212</v>
      </c>
      <c r="I889" t="s">
        <v>3212</v>
      </c>
      <c r="M889">
        <v>2769.5813008319178</v>
      </c>
      <c r="N889">
        <v>786.33386152043965</v>
      </c>
      <c r="O889">
        <v>3555.9151623523576</v>
      </c>
      <c r="P889">
        <v>39316.693076021984</v>
      </c>
      <c r="Q889">
        <v>1.4059999999999999</v>
      </c>
      <c r="R889" t="s">
        <v>3228</v>
      </c>
      <c r="T889">
        <v>1018.0566505046</v>
      </c>
      <c r="U889">
        <v>100</v>
      </c>
      <c r="V889">
        <v>0.85358899831771995</v>
      </c>
      <c r="W889">
        <v>1.3011475801468</v>
      </c>
      <c r="X889">
        <v>1.1008757435612999</v>
      </c>
      <c r="Y889">
        <v>1018.0566505046</v>
      </c>
      <c r="AB889" t="e">
        <v>#N/A</v>
      </c>
      <c r="AC889" t="e">
        <v>#N/A</v>
      </c>
    </row>
    <row r="890" spans="1:29">
      <c r="A890" t="s">
        <v>1023</v>
      </c>
      <c r="B890" t="s">
        <v>8</v>
      </c>
      <c r="C890">
        <v>5444099</v>
      </c>
      <c r="D890" t="s">
        <v>1024</v>
      </c>
      <c r="E890" t="str">
        <f t="shared" si="13"/>
        <v>Bogense Markjorder24af</v>
      </c>
      <c r="F890">
        <v>2.25</v>
      </c>
      <c r="G890" t="s">
        <v>3212</v>
      </c>
      <c r="H890" t="s">
        <v>3212</v>
      </c>
      <c r="I890" t="s">
        <v>3212</v>
      </c>
      <c r="M890">
        <v>2769.5813008319178</v>
      </c>
      <c r="N890">
        <v>786.33386152043965</v>
      </c>
      <c r="O890">
        <v>3555.9151623523576</v>
      </c>
      <c r="P890">
        <v>39316.693076021984</v>
      </c>
      <c r="Q890">
        <v>1.2889999999999999</v>
      </c>
      <c r="R890" t="s">
        <v>3228</v>
      </c>
      <c r="T890">
        <v>1024.8627260055</v>
      </c>
      <c r="U890">
        <v>100</v>
      </c>
      <c r="V890">
        <v>0.93370163440704002</v>
      </c>
      <c r="W890">
        <v>1.3730597496032999</v>
      </c>
      <c r="X890">
        <v>1.1965563230595</v>
      </c>
      <c r="Y890">
        <v>1024.8627260055</v>
      </c>
      <c r="AB890" t="e">
        <v>#N/A</v>
      </c>
      <c r="AC890" t="e">
        <v>#N/A</v>
      </c>
    </row>
    <row r="891" spans="1:29">
      <c r="A891" t="s">
        <v>1025</v>
      </c>
      <c r="B891" t="s">
        <v>8</v>
      </c>
      <c r="C891">
        <v>5444094</v>
      </c>
      <c r="D891" t="s">
        <v>1026</v>
      </c>
      <c r="E891" t="str">
        <f t="shared" si="13"/>
        <v>Bogense Markjorder24aa</v>
      </c>
      <c r="F891">
        <v>2.25</v>
      </c>
      <c r="G891" t="s">
        <v>3212</v>
      </c>
      <c r="H891" t="s">
        <v>3212</v>
      </c>
      <c r="I891" t="s">
        <v>3212</v>
      </c>
      <c r="M891">
        <v>2769.5813008319178</v>
      </c>
      <c r="N891">
        <v>786.33386152043965</v>
      </c>
      <c r="O891">
        <v>3555.9151623523576</v>
      </c>
      <c r="P891">
        <v>39316.693076021984</v>
      </c>
      <c r="Q891">
        <v>1.226</v>
      </c>
      <c r="R891" t="s">
        <v>3228</v>
      </c>
      <c r="T891">
        <v>804.88915199270002</v>
      </c>
      <c r="U891">
        <v>100</v>
      </c>
      <c r="V891">
        <v>1.183922290802</v>
      </c>
      <c r="W891">
        <v>1.969699382782</v>
      </c>
      <c r="X891">
        <v>1.5401927879301001</v>
      </c>
      <c r="Y891">
        <v>804.88915199270002</v>
      </c>
      <c r="AB891" t="e">
        <v>#N/A</v>
      </c>
      <c r="AC891" t="e">
        <v>#N/A</v>
      </c>
    </row>
    <row r="892" spans="1:29">
      <c r="A892" t="s">
        <v>1027</v>
      </c>
      <c r="B892" t="s">
        <v>8</v>
      </c>
      <c r="C892">
        <v>5444098</v>
      </c>
      <c r="D892" t="s">
        <v>1028</v>
      </c>
      <c r="E892" t="str">
        <f t="shared" si="13"/>
        <v>Bogense Markjorder24ae</v>
      </c>
      <c r="F892">
        <v>2.5499999999999998</v>
      </c>
      <c r="G892" t="s">
        <v>3212</v>
      </c>
      <c r="H892" t="s">
        <v>3212</v>
      </c>
      <c r="I892" t="s">
        <v>3212</v>
      </c>
      <c r="J892" t="s">
        <v>3212</v>
      </c>
      <c r="M892">
        <v>3138.8588076095066</v>
      </c>
      <c r="N892">
        <v>891.17837638983156</v>
      </c>
      <c r="O892">
        <v>4030.0371839993381</v>
      </c>
      <c r="P892">
        <v>44558.918819491577</v>
      </c>
      <c r="Q892">
        <v>1.4</v>
      </c>
      <c r="R892">
        <v>0.73899999999999999</v>
      </c>
      <c r="T892">
        <v>1203.9917905026</v>
      </c>
      <c r="U892">
        <v>100</v>
      </c>
      <c r="V892">
        <v>0.90699744224547996</v>
      </c>
      <c r="W892">
        <v>1.3900915384293</v>
      </c>
      <c r="X892">
        <v>1.0976944269513</v>
      </c>
      <c r="Y892">
        <v>1203.9917905026</v>
      </c>
      <c r="AB892" t="e">
        <v>#N/A</v>
      </c>
      <c r="AC892" t="e">
        <v>#N/A</v>
      </c>
    </row>
    <row r="893" spans="1:29">
      <c r="A893" t="s">
        <v>1037</v>
      </c>
      <c r="B893" t="s">
        <v>24</v>
      </c>
      <c r="C893">
        <v>5443356</v>
      </c>
      <c r="D893" t="s">
        <v>1038</v>
      </c>
      <c r="E893" t="str">
        <f t="shared" si="13"/>
        <v>Bogense Bygrunde226a</v>
      </c>
      <c r="F893">
        <v>1</v>
      </c>
      <c r="G893" t="s">
        <v>3212</v>
      </c>
      <c r="M893">
        <v>1230.9250225919634</v>
      </c>
      <c r="N893">
        <v>349.48171623130651</v>
      </c>
      <c r="O893">
        <v>1580.40673882327</v>
      </c>
      <c r="P893">
        <v>17474.085811565325</v>
      </c>
      <c r="Q893" t="e">
        <v>#N/A</v>
      </c>
      <c r="R893" t="e">
        <v>#N/A</v>
      </c>
      <c r="T893">
        <v>74.727165501498007</v>
      </c>
      <c r="U893">
        <v>0</v>
      </c>
      <c r="V893">
        <v>0</v>
      </c>
      <c r="W893">
        <v>0</v>
      </c>
      <c r="X893">
        <v>0</v>
      </c>
      <c r="Y893">
        <v>0</v>
      </c>
      <c r="AB893" t="e">
        <v>#N/A</v>
      </c>
      <c r="AC893" t="e">
        <v>#N/A</v>
      </c>
    </row>
    <row r="894" spans="1:29">
      <c r="A894" t="s">
        <v>100</v>
      </c>
      <c r="B894" t="s">
        <v>24</v>
      </c>
      <c r="C894">
        <v>5443347</v>
      </c>
      <c r="D894" t="s">
        <v>101</v>
      </c>
      <c r="E894" t="str">
        <f t="shared" si="13"/>
        <v>Bogense Bygrunde218</v>
      </c>
      <c r="F894">
        <v>1</v>
      </c>
      <c r="G894" t="s">
        <v>3212</v>
      </c>
      <c r="M894">
        <v>1230.9250225919634</v>
      </c>
      <c r="N894">
        <v>349.48171623130651</v>
      </c>
      <c r="O894">
        <v>1580.40673882327</v>
      </c>
      <c r="P894">
        <v>17474.085811565325</v>
      </c>
      <c r="Q894" t="e">
        <v>#N/A</v>
      </c>
      <c r="R894" t="e">
        <v>#N/A</v>
      </c>
      <c r="T894">
        <v>865.02477449608</v>
      </c>
      <c r="U894">
        <v>0</v>
      </c>
      <c r="V894">
        <v>0</v>
      </c>
      <c r="W894">
        <v>0</v>
      </c>
      <c r="X894">
        <v>0</v>
      </c>
      <c r="Y894">
        <v>0</v>
      </c>
      <c r="AB894" t="e">
        <v>#N/A</v>
      </c>
      <c r="AC894" t="e">
        <v>#N/A</v>
      </c>
    </row>
    <row r="895" spans="1:29">
      <c r="A895" t="s">
        <v>1051</v>
      </c>
      <c r="B895" t="s">
        <v>24</v>
      </c>
      <c r="C895">
        <v>5443361</v>
      </c>
      <c r="D895" t="s">
        <v>1052</v>
      </c>
      <c r="E895" t="str">
        <f t="shared" si="13"/>
        <v>Bogense Bygrunde230</v>
      </c>
      <c r="F895">
        <v>1</v>
      </c>
      <c r="G895" t="s">
        <v>3212</v>
      </c>
      <c r="M895">
        <v>1230.9250225919634</v>
      </c>
      <c r="N895">
        <v>349.48171623130651</v>
      </c>
      <c r="O895">
        <v>1580.40673882327</v>
      </c>
      <c r="P895">
        <v>17474.085811565325</v>
      </c>
      <c r="Q895" t="e">
        <v>#N/A</v>
      </c>
      <c r="R895" t="e">
        <v>#N/A</v>
      </c>
      <c r="T895">
        <v>792.45675350405998</v>
      </c>
      <c r="U895">
        <v>0</v>
      </c>
      <c r="V895">
        <v>0</v>
      </c>
      <c r="W895">
        <v>0</v>
      </c>
      <c r="X895">
        <v>0</v>
      </c>
      <c r="Y895">
        <v>0</v>
      </c>
      <c r="AB895" t="e">
        <v>#N/A</v>
      </c>
      <c r="AC895" t="e">
        <v>#N/A</v>
      </c>
    </row>
    <row r="896" spans="1:29">
      <c r="A896" t="s">
        <v>1053</v>
      </c>
      <c r="B896" t="s">
        <v>24</v>
      </c>
      <c r="C896">
        <v>5443315</v>
      </c>
      <c r="D896" t="s">
        <v>1054</v>
      </c>
      <c r="E896" t="str">
        <f t="shared" si="13"/>
        <v>Bogense Bygrunde191b</v>
      </c>
      <c r="F896">
        <v>1</v>
      </c>
      <c r="G896" t="s">
        <v>3212</v>
      </c>
      <c r="M896">
        <v>1230.9250225919634</v>
      </c>
      <c r="N896">
        <v>349.48171623130651</v>
      </c>
      <c r="O896">
        <v>1580.40673882327</v>
      </c>
      <c r="P896">
        <v>17474.085811565325</v>
      </c>
      <c r="Q896" t="e">
        <v>#N/A</v>
      </c>
      <c r="R896" t="e">
        <v>#N/A</v>
      </c>
      <c r="T896">
        <v>153.94706050439001</v>
      </c>
      <c r="U896">
        <v>0</v>
      </c>
      <c r="V896">
        <v>0</v>
      </c>
      <c r="W896">
        <v>0</v>
      </c>
      <c r="X896">
        <v>0</v>
      </c>
      <c r="Y896">
        <v>0</v>
      </c>
      <c r="AB896" t="e">
        <v>#N/A</v>
      </c>
      <c r="AC896" t="e">
        <v>#N/A</v>
      </c>
    </row>
    <row r="897" spans="1:29">
      <c r="A897" t="s">
        <v>1055</v>
      </c>
      <c r="B897" t="s">
        <v>24</v>
      </c>
      <c r="C897">
        <v>5443362</v>
      </c>
      <c r="D897" t="s">
        <v>1056</v>
      </c>
      <c r="E897" t="str">
        <f t="shared" si="13"/>
        <v>Bogense Bygrunde231</v>
      </c>
      <c r="F897">
        <v>1</v>
      </c>
      <c r="G897" t="s">
        <v>3212</v>
      </c>
      <c r="M897">
        <v>1230.9250225919634</v>
      </c>
      <c r="N897">
        <v>349.48171623130651</v>
      </c>
      <c r="O897">
        <v>1580.40673882327</v>
      </c>
      <c r="P897">
        <v>17474.085811565325</v>
      </c>
      <c r="Q897" t="e">
        <v>#N/A</v>
      </c>
      <c r="R897" t="e">
        <v>#N/A</v>
      </c>
      <c r="T897">
        <v>444.32993148124001</v>
      </c>
      <c r="U897">
        <v>0</v>
      </c>
      <c r="V897">
        <v>0</v>
      </c>
      <c r="W897">
        <v>0</v>
      </c>
      <c r="X897">
        <v>0</v>
      </c>
      <c r="Y897">
        <v>0</v>
      </c>
      <c r="AB897" t="e">
        <v>#N/A</v>
      </c>
      <c r="AC897" t="e">
        <v>#N/A</v>
      </c>
    </row>
    <row r="898" spans="1:29">
      <c r="A898" t="s">
        <v>1057</v>
      </c>
      <c r="B898" t="s">
        <v>24</v>
      </c>
      <c r="C898">
        <v>5443314</v>
      </c>
      <c r="D898" t="s">
        <v>1058</v>
      </c>
      <c r="E898" t="str">
        <f t="shared" ref="E898:E961" si="14">CONCATENATE(B898,A898)</f>
        <v>Bogense Bygrunde191a</v>
      </c>
      <c r="F898">
        <v>1</v>
      </c>
      <c r="G898" t="s">
        <v>3212</v>
      </c>
      <c r="M898">
        <v>1230.9250225919634</v>
      </c>
      <c r="N898">
        <v>349.48171623130651</v>
      </c>
      <c r="O898">
        <v>1580.40673882327</v>
      </c>
      <c r="P898">
        <v>17474.085811565325</v>
      </c>
      <c r="Q898" t="e">
        <v>#N/A</v>
      </c>
      <c r="R898" t="e">
        <v>#N/A</v>
      </c>
      <c r="T898">
        <v>347.65124599839999</v>
      </c>
      <c r="U898">
        <v>0</v>
      </c>
      <c r="V898">
        <v>0</v>
      </c>
      <c r="W898">
        <v>0</v>
      </c>
      <c r="X898">
        <v>0</v>
      </c>
      <c r="Y898">
        <v>0</v>
      </c>
      <c r="AB898" t="e">
        <v>#N/A</v>
      </c>
      <c r="AC898" t="e">
        <v>#N/A</v>
      </c>
    </row>
    <row r="899" spans="1:29">
      <c r="A899" t="s">
        <v>1059</v>
      </c>
      <c r="B899" t="s">
        <v>24</v>
      </c>
      <c r="C899">
        <v>5443363</v>
      </c>
      <c r="D899" t="s">
        <v>1060</v>
      </c>
      <c r="E899" t="str">
        <f t="shared" si="14"/>
        <v>Bogense Bygrunde232</v>
      </c>
      <c r="F899">
        <v>1</v>
      </c>
      <c r="G899" t="s">
        <v>3212</v>
      </c>
      <c r="M899">
        <v>1230.9250225919634</v>
      </c>
      <c r="N899">
        <v>349.48171623130651</v>
      </c>
      <c r="O899">
        <v>1580.40673882327</v>
      </c>
      <c r="P899">
        <v>17474.085811565325</v>
      </c>
      <c r="Q899" t="e">
        <v>#N/A</v>
      </c>
      <c r="R899" t="e">
        <v>#N/A</v>
      </c>
      <c r="T899">
        <v>519.86408401595997</v>
      </c>
      <c r="U899">
        <v>0</v>
      </c>
      <c r="V899">
        <v>0</v>
      </c>
      <c r="W899">
        <v>0</v>
      </c>
      <c r="X899">
        <v>0</v>
      </c>
      <c r="Y899">
        <v>0</v>
      </c>
      <c r="AB899" t="e">
        <v>#N/A</v>
      </c>
      <c r="AC899" t="e">
        <v>#N/A</v>
      </c>
    </row>
    <row r="900" spans="1:29">
      <c r="A900" t="s">
        <v>1061</v>
      </c>
      <c r="B900" t="s">
        <v>24</v>
      </c>
      <c r="C900">
        <v>5443318</v>
      </c>
      <c r="D900" t="s">
        <v>1062</v>
      </c>
      <c r="E900" t="str">
        <f t="shared" si="14"/>
        <v>Bogense Bygrunde193a</v>
      </c>
      <c r="F900">
        <v>1</v>
      </c>
      <c r="G900" t="s">
        <v>3212</v>
      </c>
      <c r="M900">
        <v>1230.9250225919634</v>
      </c>
      <c r="N900">
        <v>349.48171623130651</v>
      </c>
      <c r="O900">
        <v>1580.40673882327</v>
      </c>
      <c r="P900">
        <v>17474.085811565325</v>
      </c>
      <c r="Q900" t="e">
        <v>#N/A</v>
      </c>
      <c r="R900" t="e">
        <v>#N/A</v>
      </c>
      <c r="T900">
        <v>263.56061900015999</v>
      </c>
      <c r="U900">
        <v>0</v>
      </c>
      <c r="V900">
        <v>0</v>
      </c>
      <c r="W900">
        <v>0</v>
      </c>
      <c r="X900">
        <v>0</v>
      </c>
      <c r="Y900">
        <v>0</v>
      </c>
      <c r="AB900" t="e">
        <v>#N/A</v>
      </c>
      <c r="AC900" t="e">
        <v>#N/A</v>
      </c>
    </row>
    <row r="901" spans="1:29">
      <c r="A901" t="s">
        <v>1063</v>
      </c>
      <c r="B901" t="s">
        <v>24</v>
      </c>
      <c r="C901">
        <v>5443364</v>
      </c>
      <c r="D901" t="s">
        <v>1064</v>
      </c>
      <c r="E901" t="str">
        <f t="shared" si="14"/>
        <v>Bogense Bygrunde233</v>
      </c>
      <c r="F901">
        <v>1</v>
      </c>
      <c r="G901" t="s">
        <v>3212</v>
      </c>
      <c r="M901">
        <v>1230.9250225919634</v>
      </c>
      <c r="N901">
        <v>349.48171623130651</v>
      </c>
      <c r="O901">
        <v>1580.40673882327</v>
      </c>
      <c r="P901">
        <v>17474.085811565325</v>
      </c>
      <c r="Q901" t="e">
        <v>#N/A</v>
      </c>
      <c r="R901" t="e">
        <v>#N/A</v>
      </c>
      <c r="T901">
        <v>197.06742350126001</v>
      </c>
      <c r="U901">
        <v>0</v>
      </c>
      <c r="V901">
        <v>0</v>
      </c>
      <c r="W901">
        <v>0</v>
      </c>
      <c r="X901">
        <v>0</v>
      </c>
      <c r="Y901">
        <v>0</v>
      </c>
      <c r="AB901" t="e">
        <v>#N/A</v>
      </c>
      <c r="AC901" t="e">
        <v>#N/A</v>
      </c>
    </row>
    <row r="902" spans="1:29">
      <c r="A902" t="s">
        <v>1065</v>
      </c>
      <c r="B902" t="s">
        <v>24</v>
      </c>
      <c r="C902">
        <v>5443319</v>
      </c>
      <c r="D902" t="s">
        <v>1066</v>
      </c>
      <c r="E902" t="str">
        <f t="shared" si="14"/>
        <v>Bogense Bygrunde193b</v>
      </c>
      <c r="F902">
        <v>1</v>
      </c>
      <c r="G902" t="s">
        <v>3212</v>
      </c>
      <c r="M902">
        <v>1230.9250225919634</v>
      </c>
      <c r="N902">
        <v>349.48171623130651</v>
      </c>
      <c r="O902">
        <v>1580.40673882327</v>
      </c>
      <c r="P902">
        <v>17474.085811565325</v>
      </c>
      <c r="Q902" t="e">
        <v>#N/A</v>
      </c>
      <c r="R902" t="e">
        <v>#N/A</v>
      </c>
      <c r="T902">
        <v>264.28132100536999</v>
      </c>
      <c r="U902">
        <v>0</v>
      </c>
      <c r="V902">
        <v>0</v>
      </c>
      <c r="W902">
        <v>0</v>
      </c>
      <c r="X902">
        <v>0</v>
      </c>
      <c r="Y902">
        <v>0</v>
      </c>
      <c r="AB902" t="e">
        <v>#N/A</v>
      </c>
      <c r="AC902" t="e">
        <v>#N/A</v>
      </c>
    </row>
    <row r="903" spans="1:29">
      <c r="A903" t="s">
        <v>195</v>
      </c>
      <c r="B903" t="s">
        <v>24</v>
      </c>
      <c r="C903">
        <v>5443365</v>
      </c>
      <c r="D903" t="s">
        <v>1067</v>
      </c>
      <c r="E903" t="str">
        <f t="shared" si="14"/>
        <v>Bogense Bygrunde234</v>
      </c>
      <c r="F903">
        <v>1</v>
      </c>
      <c r="G903" t="s">
        <v>3212</v>
      </c>
      <c r="M903">
        <v>1230.9250225919634</v>
      </c>
      <c r="N903">
        <v>349.48171623130651</v>
      </c>
      <c r="O903">
        <v>1580.40673882327</v>
      </c>
      <c r="P903">
        <v>17474.085811565325</v>
      </c>
      <c r="Q903" t="e">
        <v>#N/A</v>
      </c>
      <c r="R903" t="e">
        <v>#N/A</v>
      </c>
      <c r="T903">
        <v>945.90184050401001</v>
      </c>
      <c r="U903">
        <v>0</v>
      </c>
      <c r="V903">
        <v>0</v>
      </c>
      <c r="W903">
        <v>0</v>
      </c>
      <c r="X903">
        <v>0</v>
      </c>
      <c r="Y903">
        <v>0</v>
      </c>
      <c r="AB903" t="e">
        <v>#N/A</v>
      </c>
      <c r="AC903" t="e">
        <v>#N/A</v>
      </c>
    </row>
    <row r="904" spans="1:29">
      <c r="A904" t="s">
        <v>1068</v>
      </c>
      <c r="B904" t="s">
        <v>24</v>
      </c>
      <c r="C904">
        <v>5443320</v>
      </c>
      <c r="D904" t="s">
        <v>1069</v>
      </c>
      <c r="E904" t="str">
        <f t="shared" si="14"/>
        <v>Bogense Bygrunde194</v>
      </c>
      <c r="F904">
        <v>1</v>
      </c>
      <c r="G904" t="s">
        <v>3212</v>
      </c>
      <c r="M904">
        <v>1230.9250225919634</v>
      </c>
      <c r="N904">
        <v>349.48171623130651</v>
      </c>
      <c r="O904">
        <v>1580.40673882327</v>
      </c>
      <c r="P904">
        <v>17474.085811565325</v>
      </c>
      <c r="Q904" t="e">
        <v>#N/A</v>
      </c>
      <c r="R904" t="e">
        <v>#N/A</v>
      </c>
      <c r="T904">
        <v>256.51455749693002</v>
      </c>
      <c r="U904">
        <v>0</v>
      </c>
      <c r="V904">
        <v>0</v>
      </c>
      <c r="W904">
        <v>0</v>
      </c>
      <c r="X904">
        <v>0</v>
      </c>
      <c r="Y904">
        <v>0</v>
      </c>
      <c r="AB904" t="e">
        <v>#N/A</v>
      </c>
      <c r="AC904" t="e">
        <v>#N/A</v>
      </c>
    </row>
    <row r="905" spans="1:29">
      <c r="A905" t="s">
        <v>1070</v>
      </c>
      <c r="B905" t="s">
        <v>24</v>
      </c>
      <c r="C905">
        <v>5443366</v>
      </c>
      <c r="D905" t="s">
        <v>1071</v>
      </c>
      <c r="E905" t="str">
        <f t="shared" si="14"/>
        <v>Bogense Bygrunde235a</v>
      </c>
      <c r="F905">
        <v>1</v>
      </c>
      <c r="G905" t="s">
        <v>3212</v>
      </c>
      <c r="M905">
        <v>1230.9250225919634</v>
      </c>
      <c r="N905">
        <v>349.48171623130651</v>
      </c>
      <c r="O905">
        <v>1580.40673882327</v>
      </c>
      <c r="P905">
        <v>17474.085811565325</v>
      </c>
      <c r="Q905" t="e">
        <v>#N/A</v>
      </c>
      <c r="R905" t="e">
        <v>#N/A</v>
      </c>
      <c r="T905">
        <v>689.02512348904997</v>
      </c>
      <c r="U905">
        <v>0</v>
      </c>
      <c r="V905">
        <v>0</v>
      </c>
      <c r="W905">
        <v>0</v>
      </c>
      <c r="X905">
        <v>0</v>
      </c>
      <c r="Y905">
        <v>0</v>
      </c>
      <c r="AB905" t="e">
        <v>#N/A</v>
      </c>
      <c r="AC905" t="e">
        <v>#N/A</v>
      </c>
    </row>
    <row r="906" spans="1:29">
      <c r="A906" t="s">
        <v>1072</v>
      </c>
      <c r="B906" t="s">
        <v>24</v>
      </c>
      <c r="C906">
        <v>5443321</v>
      </c>
      <c r="D906" t="s">
        <v>1073</v>
      </c>
      <c r="E906" t="str">
        <f t="shared" si="14"/>
        <v>Bogense Bygrunde195</v>
      </c>
      <c r="F906">
        <v>1</v>
      </c>
      <c r="G906" t="s">
        <v>3212</v>
      </c>
      <c r="M906">
        <v>1230.9250225919634</v>
      </c>
      <c r="N906">
        <v>349.48171623130651</v>
      </c>
      <c r="O906">
        <v>1580.40673882327</v>
      </c>
      <c r="P906">
        <v>17474.085811565325</v>
      </c>
      <c r="Q906" t="e">
        <v>#N/A</v>
      </c>
      <c r="R906" t="e">
        <v>#N/A</v>
      </c>
      <c r="T906">
        <v>359.77228000000002</v>
      </c>
      <c r="U906">
        <v>0</v>
      </c>
      <c r="V906">
        <v>0</v>
      </c>
      <c r="W906">
        <v>0</v>
      </c>
      <c r="X906">
        <v>0</v>
      </c>
      <c r="Y906">
        <v>0</v>
      </c>
      <c r="AB906" t="e">
        <v>#N/A</v>
      </c>
      <c r="AC906" t="e">
        <v>#N/A</v>
      </c>
    </row>
    <row r="907" spans="1:29">
      <c r="A907" t="s">
        <v>1074</v>
      </c>
      <c r="B907" t="s">
        <v>24</v>
      </c>
      <c r="C907">
        <v>5443367</v>
      </c>
      <c r="D907" t="s">
        <v>1075</v>
      </c>
      <c r="E907" t="str">
        <f t="shared" si="14"/>
        <v>Bogense Bygrunde235b</v>
      </c>
      <c r="F907">
        <v>1</v>
      </c>
      <c r="G907" t="s">
        <v>3212</v>
      </c>
      <c r="M907">
        <v>1230.9250225919634</v>
      </c>
      <c r="N907">
        <v>349.48171623130651</v>
      </c>
      <c r="O907">
        <v>1580.40673882327</v>
      </c>
      <c r="P907">
        <v>17474.085811565325</v>
      </c>
      <c r="Q907" t="e">
        <v>#N/A</v>
      </c>
      <c r="R907" t="e">
        <v>#N/A</v>
      </c>
      <c r="T907">
        <v>445.35262000861002</v>
      </c>
      <c r="U907">
        <v>0</v>
      </c>
      <c r="V907">
        <v>0</v>
      </c>
      <c r="W907">
        <v>0</v>
      </c>
      <c r="X907">
        <v>0</v>
      </c>
      <c r="Y907">
        <v>0</v>
      </c>
      <c r="AB907" t="e">
        <v>#N/A</v>
      </c>
      <c r="AC907" t="e">
        <v>#N/A</v>
      </c>
    </row>
    <row r="908" spans="1:29">
      <c r="A908" t="s">
        <v>1076</v>
      </c>
      <c r="B908" t="s">
        <v>24</v>
      </c>
      <c r="C908">
        <v>8314105</v>
      </c>
      <c r="D908" t="s">
        <v>1077</v>
      </c>
      <c r="E908" t="str">
        <f t="shared" si="14"/>
        <v>Bogense Bygrunde196</v>
      </c>
      <c r="F908">
        <v>1</v>
      </c>
      <c r="G908" t="s">
        <v>3212</v>
      </c>
      <c r="M908">
        <v>1230.9250225919634</v>
      </c>
      <c r="N908">
        <v>349.48171623130651</v>
      </c>
      <c r="O908">
        <v>1580.40673882327</v>
      </c>
      <c r="P908">
        <v>17474.085811565325</v>
      </c>
      <c r="Q908" t="e">
        <v>#N/A</v>
      </c>
      <c r="R908" t="e">
        <v>#N/A</v>
      </c>
      <c r="T908">
        <v>311.69331349958998</v>
      </c>
      <c r="U908">
        <v>0</v>
      </c>
      <c r="V908">
        <v>0</v>
      </c>
      <c r="W908">
        <v>0</v>
      </c>
      <c r="X908">
        <v>0</v>
      </c>
      <c r="Y908">
        <v>0</v>
      </c>
      <c r="AB908" t="e">
        <v>#N/A</v>
      </c>
      <c r="AC908" t="e">
        <v>#N/A</v>
      </c>
    </row>
    <row r="909" spans="1:29">
      <c r="A909" t="s">
        <v>1078</v>
      </c>
      <c r="B909" t="s">
        <v>24</v>
      </c>
      <c r="C909">
        <v>5443368</v>
      </c>
      <c r="D909" t="s">
        <v>1079</v>
      </c>
      <c r="E909" t="str">
        <f t="shared" si="14"/>
        <v>Bogense Bygrunde236a</v>
      </c>
      <c r="F909">
        <v>1</v>
      </c>
      <c r="G909" t="s">
        <v>3212</v>
      </c>
      <c r="M909">
        <v>1230.9250225919634</v>
      </c>
      <c r="N909">
        <v>349.48171623130651</v>
      </c>
      <c r="O909">
        <v>1580.40673882327</v>
      </c>
      <c r="P909">
        <v>17474.085811565325</v>
      </c>
      <c r="Q909" t="e">
        <v>#N/A</v>
      </c>
      <c r="R909" t="e">
        <v>#N/A</v>
      </c>
      <c r="T909">
        <v>659.04138600569001</v>
      </c>
      <c r="U909">
        <v>0</v>
      </c>
      <c r="V909">
        <v>0</v>
      </c>
      <c r="W909">
        <v>0</v>
      </c>
      <c r="X909">
        <v>0</v>
      </c>
      <c r="Y909">
        <v>0</v>
      </c>
      <c r="AB909" t="e">
        <v>#N/A</v>
      </c>
      <c r="AC909" t="e">
        <v>#N/A</v>
      </c>
    </row>
    <row r="910" spans="1:29">
      <c r="A910" t="s">
        <v>1080</v>
      </c>
      <c r="B910" t="s">
        <v>24</v>
      </c>
      <c r="C910">
        <v>5443371</v>
      </c>
      <c r="D910" t="s">
        <v>1081</v>
      </c>
      <c r="E910" t="str">
        <f t="shared" si="14"/>
        <v>Bogense Bygrunde237</v>
      </c>
      <c r="F910">
        <v>1</v>
      </c>
      <c r="G910" t="s">
        <v>3212</v>
      </c>
      <c r="M910">
        <v>1230.9250225919634</v>
      </c>
      <c r="N910">
        <v>349.48171623130651</v>
      </c>
      <c r="O910">
        <v>1580.40673882327</v>
      </c>
      <c r="P910">
        <v>17474.085811565325</v>
      </c>
      <c r="T910">
        <v>514.18739148163002</v>
      </c>
      <c r="U910">
        <v>0</v>
      </c>
      <c r="V910">
        <v>0</v>
      </c>
      <c r="W910">
        <v>0</v>
      </c>
      <c r="X910">
        <v>0</v>
      </c>
      <c r="Y910">
        <v>0</v>
      </c>
      <c r="AB910" t="e">
        <v>#N/A</v>
      </c>
      <c r="AC910" t="e">
        <v>#N/A</v>
      </c>
    </row>
    <row r="911" spans="1:29">
      <c r="A911" t="s">
        <v>1082</v>
      </c>
      <c r="B911" t="s">
        <v>24</v>
      </c>
      <c r="C911">
        <v>5443324</v>
      </c>
      <c r="D911" t="s">
        <v>1083</v>
      </c>
      <c r="E911" t="str">
        <f t="shared" si="14"/>
        <v>Bogense Bygrunde198</v>
      </c>
      <c r="F911">
        <v>1</v>
      </c>
      <c r="G911" t="s">
        <v>3212</v>
      </c>
      <c r="M911">
        <v>1230.9250225919634</v>
      </c>
      <c r="N911">
        <v>349.48171623130651</v>
      </c>
      <c r="O911">
        <v>1580.40673882327</v>
      </c>
      <c r="P911">
        <v>17474.085811565325</v>
      </c>
      <c r="Q911" t="e">
        <v>#N/A</v>
      </c>
      <c r="R911" t="e">
        <v>#N/A</v>
      </c>
      <c r="T911">
        <v>100.91914199222001</v>
      </c>
      <c r="U911">
        <v>0</v>
      </c>
      <c r="V911">
        <v>0</v>
      </c>
      <c r="W911">
        <v>0</v>
      </c>
      <c r="X911">
        <v>0</v>
      </c>
      <c r="Y911">
        <v>0</v>
      </c>
      <c r="AB911" t="e">
        <v>#N/A</v>
      </c>
      <c r="AC911" t="e">
        <v>#N/A</v>
      </c>
    </row>
    <row r="912" spans="1:29">
      <c r="A912" t="s">
        <v>1085</v>
      </c>
      <c r="B912" t="s">
        <v>24</v>
      </c>
      <c r="C912">
        <v>5443370</v>
      </c>
      <c r="D912" t="s">
        <v>1086</v>
      </c>
      <c r="E912" t="str">
        <f t="shared" si="14"/>
        <v>Bogense Bygrunde236c</v>
      </c>
      <c r="F912">
        <v>1</v>
      </c>
      <c r="G912" t="s">
        <v>3212</v>
      </c>
      <c r="M912">
        <v>1230.9250225919634</v>
      </c>
      <c r="N912">
        <v>349.48171623130651</v>
      </c>
      <c r="O912">
        <v>1580.40673882327</v>
      </c>
      <c r="P912">
        <v>17474.085811565325</v>
      </c>
      <c r="T912">
        <v>233.29581450066999</v>
      </c>
      <c r="U912">
        <v>0</v>
      </c>
      <c r="V912">
        <v>0</v>
      </c>
      <c r="W912">
        <v>0</v>
      </c>
      <c r="X912">
        <v>0</v>
      </c>
      <c r="Y912">
        <v>0</v>
      </c>
      <c r="AB912" t="e">
        <v>#N/A</v>
      </c>
      <c r="AC912" t="e">
        <v>#N/A</v>
      </c>
    </row>
    <row r="913" spans="1:29">
      <c r="A913" t="s">
        <v>1088</v>
      </c>
      <c r="B913" t="s">
        <v>24</v>
      </c>
      <c r="C913">
        <v>5443372</v>
      </c>
      <c r="D913" t="s">
        <v>1086</v>
      </c>
      <c r="E913" t="str">
        <f t="shared" si="14"/>
        <v>Bogense Bygrunde238</v>
      </c>
      <c r="F913">
        <v>1</v>
      </c>
      <c r="G913" t="s">
        <v>3212</v>
      </c>
      <c r="M913">
        <v>1230.9250225919634</v>
      </c>
      <c r="N913">
        <v>349.48171623130651</v>
      </c>
      <c r="O913">
        <v>1580.40673882327</v>
      </c>
      <c r="P913">
        <v>17474.085811565325</v>
      </c>
      <c r="Q913" t="e">
        <v>#N/A</v>
      </c>
      <c r="R913" t="e">
        <v>#N/A</v>
      </c>
      <c r="T913">
        <v>59.948364000589997</v>
      </c>
      <c r="U913">
        <v>0</v>
      </c>
      <c r="V913">
        <v>0</v>
      </c>
      <c r="W913">
        <v>0</v>
      </c>
      <c r="X913">
        <v>0</v>
      </c>
      <c r="Y913">
        <v>0</v>
      </c>
      <c r="AB913" t="e">
        <v>#N/A</v>
      </c>
      <c r="AC913" t="e">
        <v>#N/A</v>
      </c>
    </row>
    <row r="914" spans="1:29">
      <c r="A914" t="s">
        <v>1039</v>
      </c>
      <c r="B914" t="s">
        <v>24</v>
      </c>
      <c r="C914">
        <v>5443355</v>
      </c>
      <c r="D914" t="s">
        <v>1040</v>
      </c>
      <c r="E914" t="str">
        <f t="shared" si="14"/>
        <v>Bogense Bygrunde225</v>
      </c>
      <c r="F914">
        <v>1</v>
      </c>
      <c r="G914" t="s">
        <v>3212</v>
      </c>
      <c r="M914">
        <v>1230.9250225919634</v>
      </c>
      <c r="N914">
        <v>349.48171623130651</v>
      </c>
      <c r="O914">
        <v>1580.40673882327</v>
      </c>
      <c r="P914">
        <v>17474.085811565325</v>
      </c>
      <c r="Q914" t="e">
        <v>#N/A</v>
      </c>
      <c r="R914" t="e">
        <v>#N/A</v>
      </c>
      <c r="T914">
        <v>328.41169499374001</v>
      </c>
      <c r="U914">
        <v>0</v>
      </c>
      <c r="V914">
        <v>0</v>
      </c>
      <c r="W914">
        <v>0</v>
      </c>
      <c r="X914">
        <v>0</v>
      </c>
      <c r="Y914">
        <v>0</v>
      </c>
      <c r="AB914" t="e">
        <v>#N/A</v>
      </c>
      <c r="AC914" t="e">
        <v>#N/A</v>
      </c>
    </row>
    <row r="915" spans="1:29">
      <c r="A915" t="s">
        <v>1089</v>
      </c>
      <c r="B915" t="s">
        <v>24</v>
      </c>
      <c r="C915">
        <v>5443325</v>
      </c>
      <c r="D915" t="s">
        <v>1090</v>
      </c>
      <c r="E915" t="str">
        <f t="shared" si="14"/>
        <v>Bogense Bygrunde199</v>
      </c>
      <c r="F915">
        <v>1</v>
      </c>
      <c r="G915" t="s">
        <v>3212</v>
      </c>
      <c r="M915">
        <v>1230.9250225919634</v>
      </c>
      <c r="N915">
        <v>349.48171623130651</v>
      </c>
      <c r="O915">
        <v>1580.40673882327</v>
      </c>
      <c r="P915">
        <v>17474.085811565325</v>
      </c>
      <c r="Q915" t="e">
        <v>#N/A</v>
      </c>
      <c r="R915" t="e">
        <v>#N/A</v>
      </c>
      <c r="T915">
        <v>114.33977050132</v>
      </c>
      <c r="U915">
        <v>0</v>
      </c>
      <c r="V915">
        <v>0</v>
      </c>
      <c r="W915">
        <v>0</v>
      </c>
      <c r="X915">
        <v>0</v>
      </c>
      <c r="Y915">
        <v>0</v>
      </c>
      <c r="AB915" t="e">
        <v>#N/A</v>
      </c>
      <c r="AC915" t="e">
        <v>#N/A</v>
      </c>
    </row>
    <row r="916" spans="1:29">
      <c r="A916" t="s">
        <v>367</v>
      </c>
      <c r="B916" t="s">
        <v>24</v>
      </c>
      <c r="C916">
        <v>5443373</v>
      </c>
      <c r="D916" t="s">
        <v>1091</v>
      </c>
      <c r="E916" t="str">
        <f t="shared" si="14"/>
        <v>Bogense Bygrunde239</v>
      </c>
      <c r="F916">
        <v>1</v>
      </c>
      <c r="G916" t="s">
        <v>3212</v>
      </c>
      <c r="M916">
        <v>1230.9250225919634</v>
      </c>
      <c r="N916">
        <v>349.48171623130651</v>
      </c>
      <c r="O916">
        <v>1580.40673882327</v>
      </c>
      <c r="P916">
        <v>17474.085811565325</v>
      </c>
      <c r="Q916" t="e">
        <v>#N/A</v>
      </c>
      <c r="R916" t="e">
        <v>#N/A</v>
      </c>
      <c r="T916">
        <v>647.80166949993998</v>
      </c>
      <c r="U916">
        <v>0</v>
      </c>
      <c r="V916">
        <v>0</v>
      </c>
      <c r="W916">
        <v>0</v>
      </c>
      <c r="X916">
        <v>0</v>
      </c>
      <c r="Y916">
        <v>0</v>
      </c>
      <c r="AB916" t="e">
        <v>#N/A</v>
      </c>
      <c r="AC916" t="e">
        <v>#N/A</v>
      </c>
    </row>
    <row r="917" spans="1:29">
      <c r="A917" t="s">
        <v>1092</v>
      </c>
      <c r="B917" t="s">
        <v>24</v>
      </c>
      <c r="C917">
        <v>5443326</v>
      </c>
      <c r="D917" t="s">
        <v>1093</v>
      </c>
      <c r="E917" t="str">
        <f t="shared" si="14"/>
        <v>Bogense Bygrunde200a</v>
      </c>
      <c r="F917">
        <v>1</v>
      </c>
      <c r="G917" t="s">
        <v>3212</v>
      </c>
      <c r="M917">
        <v>1230.9250225919634</v>
      </c>
      <c r="N917">
        <v>349.48171623130651</v>
      </c>
      <c r="O917">
        <v>1580.40673882327</v>
      </c>
      <c r="P917">
        <v>17474.085811565325</v>
      </c>
      <c r="Q917" t="e">
        <v>#N/A</v>
      </c>
      <c r="R917" t="e">
        <v>#N/A</v>
      </c>
      <c r="T917">
        <v>171.86705150191</v>
      </c>
      <c r="U917">
        <v>0</v>
      </c>
      <c r="V917">
        <v>0</v>
      </c>
      <c r="W917">
        <v>0</v>
      </c>
      <c r="X917">
        <v>0</v>
      </c>
      <c r="Y917">
        <v>0</v>
      </c>
      <c r="AB917" t="e">
        <v>#N/A</v>
      </c>
      <c r="AC917" t="e">
        <v>#N/A</v>
      </c>
    </row>
    <row r="918" spans="1:29">
      <c r="A918" t="s">
        <v>85</v>
      </c>
      <c r="B918" t="s">
        <v>24</v>
      </c>
      <c r="C918">
        <v>5443374</v>
      </c>
      <c r="D918" t="s">
        <v>1095</v>
      </c>
      <c r="E918" t="str">
        <f t="shared" si="14"/>
        <v>Bogense Bygrunde240</v>
      </c>
      <c r="F918">
        <v>1</v>
      </c>
      <c r="G918" t="s">
        <v>3212</v>
      </c>
      <c r="M918">
        <v>1230.9250225919634</v>
      </c>
      <c r="N918">
        <v>349.48171623130651</v>
      </c>
      <c r="O918">
        <v>1580.40673882327</v>
      </c>
      <c r="P918">
        <v>17474.085811565325</v>
      </c>
      <c r="Q918" t="e">
        <v>#N/A</v>
      </c>
      <c r="R918" t="e">
        <v>#N/A</v>
      </c>
      <c r="T918">
        <v>312.36978048643999</v>
      </c>
      <c r="U918">
        <v>0</v>
      </c>
      <c r="V918">
        <v>0</v>
      </c>
      <c r="W918">
        <v>0</v>
      </c>
      <c r="X918">
        <v>0</v>
      </c>
      <c r="Y918">
        <v>0</v>
      </c>
      <c r="AB918" t="e">
        <v>#N/A</v>
      </c>
      <c r="AC918" t="e">
        <v>#N/A</v>
      </c>
    </row>
    <row r="919" spans="1:29">
      <c r="A919" t="s">
        <v>1096</v>
      </c>
      <c r="B919" t="s">
        <v>24</v>
      </c>
      <c r="C919">
        <v>5443327</v>
      </c>
      <c r="D919" t="s">
        <v>1097</v>
      </c>
      <c r="E919" t="str">
        <f t="shared" si="14"/>
        <v>Bogense Bygrunde200b</v>
      </c>
      <c r="F919">
        <v>1</v>
      </c>
      <c r="G919" t="s">
        <v>3212</v>
      </c>
      <c r="M919">
        <v>1230.9250225919634</v>
      </c>
      <c r="N919">
        <v>349.48171623130651</v>
      </c>
      <c r="O919">
        <v>1580.40673882327</v>
      </c>
      <c r="P919">
        <v>17474.085811565325</v>
      </c>
      <c r="Q919" t="e">
        <v>#N/A</v>
      </c>
      <c r="R919" t="e">
        <v>#N/A</v>
      </c>
      <c r="T919">
        <v>138.24292199806001</v>
      </c>
      <c r="U919">
        <v>0</v>
      </c>
      <c r="V919">
        <v>0</v>
      </c>
      <c r="W919">
        <v>0</v>
      </c>
      <c r="X919">
        <v>0</v>
      </c>
      <c r="Y919">
        <v>0</v>
      </c>
      <c r="AB919" t="e">
        <v>#N/A</v>
      </c>
      <c r="AC919" t="e">
        <v>#N/A</v>
      </c>
    </row>
    <row r="920" spans="1:29">
      <c r="A920" t="s">
        <v>1099</v>
      </c>
      <c r="B920" t="s">
        <v>24</v>
      </c>
      <c r="C920">
        <v>5443375</v>
      </c>
      <c r="D920" t="s">
        <v>1100</v>
      </c>
      <c r="E920" t="str">
        <f t="shared" si="14"/>
        <v>Bogense Bygrunde241</v>
      </c>
      <c r="F920">
        <v>1</v>
      </c>
      <c r="G920" t="s">
        <v>3212</v>
      </c>
      <c r="M920">
        <v>1230.9250225919634</v>
      </c>
      <c r="N920">
        <v>349.48171623130651</v>
      </c>
      <c r="O920">
        <v>1580.40673882327</v>
      </c>
      <c r="P920">
        <v>17474.085811565325</v>
      </c>
      <c r="Q920" t="e">
        <v>#N/A</v>
      </c>
      <c r="R920" t="e">
        <v>#N/A</v>
      </c>
      <c r="T920">
        <v>700.75297653446</v>
      </c>
      <c r="U920">
        <v>0</v>
      </c>
      <c r="V920">
        <v>0</v>
      </c>
      <c r="W920">
        <v>0</v>
      </c>
      <c r="X920">
        <v>0</v>
      </c>
      <c r="Y920">
        <v>0</v>
      </c>
      <c r="AB920" t="e">
        <v>#N/A</v>
      </c>
      <c r="AC920" t="e">
        <v>#N/A</v>
      </c>
    </row>
    <row r="921" spans="1:29">
      <c r="A921" t="s">
        <v>1101</v>
      </c>
      <c r="B921" t="s">
        <v>24</v>
      </c>
      <c r="C921">
        <v>5443328</v>
      </c>
      <c r="D921" t="s">
        <v>1102</v>
      </c>
      <c r="E921" t="str">
        <f t="shared" si="14"/>
        <v>Bogense Bygrunde201</v>
      </c>
      <c r="F921">
        <v>1</v>
      </c>
      <c r="G921" t="s">
        <v>3212</v>
      </c>
      <c r="M921">
        <v>1230.9250225919634</v>
      </c>
      <c r="N921">
        <v>349.48171623130651</v>
      </c>
      <c r="O921">
        <v>1580.40673882327</v>
      </c>
      <c r="P921">
        <v>17474.085811565325</v>
      </c>
      <c r="Q921" t="e">
        <v>#N/A</v>
      </c>
      <c r="R921" t="e">
        <v>#N/A</v>
      </c>
      <c r="T921">
        <v>96.575078996409005</v>
      </c>
      <c r="U921">
        <v>0</v>
      </c>
      <c r="V921">
        <v>0</v>
      </c>
      <c r="W921">
        <v>0</v>
      </c>
      <c r="X921">
        <v>0</v>
      </c>
      <c r="Y921">
        <v>0</v>
      </c>
      <c r="AB921" t="e">
        <v>#N/A</v>
      </c>
      <c r="AC921" t="e">
        <v>#N/A</v>
      </c>
    </row>
    <row r="922" spans="1:29">
      <c r="A922" t="s">
        <v>230</v>
      </c>
      <c r="B922" t="s">
        <v>24</v>
      </c>
      <c r="C922">
        <v>5443376</v>
      </c>
      <c r="D922" t="s">
        <v>1104</v>
      </c>
      <c r="E922" t="str">
        <f t="shared" si="14"/>
        <v>Bogense Bygrunde242</v>
      </c>
      <c r="F922">
        <v>1</v>
      </c>
      <c r="G922" t="s">
        <v>3212</v>
      </c>
      <c r="M922">
        <v>1230.9250225919634</v>
      </c>
      <c r="N922">
        <v>349.48171623130651</v>
      </c>
      <c r="O922">
        <v>1580.40673882327</v>
      </c>
      <c r="P922">
        <v>17474.085811565325</v>
      </c>
      <c r="Q922" t="e">
        <v>#N/A</v>
      </c>
      <c r="R922" t="e">
        <v>#N/A</v>
      </c>
      <c r="T922">
        <v>646.21276298671</v>
      </c>
      <c r="U922">
        <v>0</v>
      </c>
      <c r="V922">
        <v>0</v>
      </c>
      <c r="W922">
        <v>0</v>
      </c>
      <c r="X922">
        <v>0</v>
      </c>
      <c r="Y922">
        <v>0</v>
      </c>
      <c r="AB922" t="e">
        <v>#N/A</v>
      </c>
      <c r="AC922" t="e">
        <v>#N/A</v>
      </c>
    </row>
    <row r="923" spans="1:29">
      <c r="A923" t="s">
        <v>1105</v>
      </c>
      <c r="B923" t="s">
        <v>24</v>
      </c>
      <c r="C923">
        <v>5443329</v>
      </c>
      <c r="D923" t="s">
        <v>1106</v>
      </c>
      <c r="E923" t="str">
        <f t="shared" si="14"/>
        <v>Bogense Bygrunde202</v>
      </c>
      <c r="F923">
        <v>1</v>
      </c>
      <c r="G923" t="s">
        <v>3212</v>
      </c>
      <c r="M923">
        <v>1230.9250225919634</v>
      </c>
      <c r="N923">
        <v>349.48171623130651</v>
      </c>
      <c r="O923">
        <v>1580.40673882327</v>
      </c>
      <c r="P923">
        <v>17474.085811565325</v>
      </c>
      <c r="Q923" t="e">
        <v>#N/A</v>
      </c>
      <c r="R923" t="e">
        <v>#N/A</v>
      </c>
      <c r="T923">
        <v>115.47828350137</v>
      </c>
      <c r="U923">
        <v>0</v>
      </c>
      <c r="V923">
        <v>0</v>
      </c>
      <c r="W923">
        <v>0</v>
      </c>
      <c r="X923">
        <v>0</v>
      </c>
      <c r="Y923">
        <v>0</v>
      </c>
      <c r="AB923" t="e">
        <v>#N/A</v>
      </c>
      <c r="AC923" t="e">
        <v>#N/A</v>
      </c>
    </row>
    <row r="924" spans="1:29">
      <c r="A924" t="s">
        <v>1108</v>
      </c>
      <c r="B924" t="s">
        <v>24</v>
      </c>
      <c r="C924">
        <v>5443391</v>
      </c>
      <c r="D924" t="s">
        <v>1109</v>
      </c>
      <c r="E924" t="str">
        <f t="shared" si="14"/>
        <v>Bogense Bygrunde255b</v>
      </c>
      <c r="F924">
        <v>1</v>
      </c>
      <c r="G924" t="s">
        <v>3212</v>
      </c>
      <c r="M924">
        <v>1230.9250225919634</v>
      </c>
      <c r="N924">
        <v>349.48171623130651</v>
      </c>
      <c r="O924">
        <v>1580.40673882327</v>
      </c>
      <c r="P924">
        <v>17474.085811565325</v>
      </c>
      <c r="T924">
        <v>1117.8054349777001</v>
      </c>
      <c r="U924">
        <v>0</v>
      </c>
      <c r="V924">
        <v>0</v>
      </c>
      <c r="W924">
        <v>0</v>
      </c>
      <c r="X924">
        <v>0</v>
      </c>
      <c r="Y924">
        <v>0</v>
      </c>
      <c r="AB924" t="e">
        <v>#N/A</v>
      </c>
      <c r="AC924" t="e">
        <v>#N/A</v>
      </c>
    </row>
    <row r="925" spans="1:29">
      <c r="A925" t="s">
        <v>1110</v>
      </c>
      <c r="B925" t="s">
        <v>8</v>
      </c>
      <c r="C925">
        <v>5443649</v>
      </c>
      <c r="D925" t="s">
        <v>1109</v>
      </c>
      <c r="E925" t="str">
        <f t="shared" si="14"/>
        <v>Bogense Markjorder3y</v>
      </c>
      <c r="F925">
        <v>1</v>
      </c>
      <c r="G925" t="s">
        <v>3212</v>
      </c>
      <c r="M925">
        <v>1230.9250225919634</v>
      </c>
      <c r="N925">
        <v>349.48171623130651</v>
      </c>
      <c r="O925">
        <v>1580.40673882327</v>
      </c>
      <c r="P925">
        <v>17474.085811565325</v>
      </c>
      <c r="Q925">
        <v>7.7619999999999996</v>
      </c>
      <c r="R925" t="e">
        <v>#N/A</v>
      </c>
      <c r="T925">
        <v>2277.2728385094001</v>
      </c>
      <c r="U925">
        <v>21.0501</v>
      </c>
      <c r="V925">
        <v>1.6190750524402001E-2</v>
      </c>
      <c r="W925">
        <v>5.3618717938661999E-2</v>
      </c>
      <c r="X925">
        <v>4.3933646634537998E-2</v>
      </c>
      <c r="Y925">
        <v>479.36820977906723</v>
      </c>
      <c r="AB925">
        <v>7.7619999999999996</v>
      </c>
      <c r="AC925">
        <v>0</v>
      </c>
    </row>
    <row r="926" spans="1:29">
      <c r="A926" t="s">
        <v>114</v>
      </c>
      <c r="B926" t="s">
        <v>24</v>
      </c>
      <c r="C926">
        <v>5443482</v>
      </c>
      <c r="D926" t="s">
        <v>1109</v>
      </c>
      <c r="E926" t="str">
        <f t="shared" si="14"/>
        <v>Bogense Bygrunde293</v>
      </c>
      <c r="F926">
        <v>1</v>
      </c>
      <c r="G926" t="s">
        <v>3212</v>
      </c>
      <c r="M926">
        <v>1230.9250225919634</v>
      </c>
      <c r="N926">
        <v>349.48171623130651</v>
      </c>
      <c r="O926">
        <v>1580.40673882327</v>
      </c>
      <c r="P926">
        <v>17474.085811565325</v>
      </c>
      <c r="Q926" t="e">
        <v>#N/A</v>
      </c>
      <c r="R926" t="e">
        <v>#N/A</v>
      </c>
      <c r="T926">
        <v>11716.389673984</v>
      </c>
      <c r="U926">
        <v>0</v>
      </c>
      <c r="V926">
        <v>0</v>
      </c>
      <c r="W926">
        <v>0</v>
      </c>
      <c r="X926">
        <v>0</v>
      </c>
      <c r="Y926">
        <v>0</v>
      </c>
      <c r="AB926" t="e">
        <v>#N/A</v>
      </c>
      <c r="AC926" t="e">
        <v>#N/A</v>
      </c>
    </row>
    <row r="927" spans="1:29">
      <c r="A927" t="s">
        <v>1041</v>
      </c>
      <c r="B927" t="s">
        <v>24</v>
      </c>
      <c r="C927">
        <v>5443358</v>
      </c>
      <c r="D927" t="s">
        <v>1042</v>
      </c>
      <c r="E927" t="str">
        <f t="shared" si="14"/>
        <v>Bogense Bygrunde227</v>
      </c>
      <c r="F927">
        <v>1</v>
      </c>
      <c r="G927" t="s">
        <v>3212</v>
      </c>
      <c r="M927">
        <v>1230.9250225919634</v>
      </c>
      <c r="N927">
        <v>349.48171623130651</v>
      </c>
      <c r="O927">
        <v>1580.40673882327</v>
      </c>
      <c r="P927">
        <v>17474.085811565325</v>
      </c>
      <c r="Q927" t="e">
        <v>#N/A</v>
      </c>
      <c r="R927" t="e">
        <v>#N/A</v>
      </c>
      <c r="T927">
        <v>72.572469500248999</v>
      </c>
      <c r="U927">
        <v>0</v>
      </c>
      <c r="V927">
        <v>0</v>
      </c>
      <c r="W927">
        <v>0</v>
      </c>
      <c r="X927">
        <v>0</v>
      </c>
      <c r="Y927">
        <v>0</v>
      </c>
      <c r="AB927" t="e">
        <v>#N/A</v>
      </c>
      <c r="AC927" t="e">
        <v>#N/A</v>
      </c>
    </row>
    <row r="928" spans="1:29">
      <c r="A928" t="s">
        <v>1045</v>
      </c>
      <c r="B928" t="s">
        <v>24</v>
      </c>
      <c r="C928">
        <v>5443346</v>
      </c>
      <c r="D928" t="s">
        <v>1046</v>
      </c>
      <c r="E928" t="str">
        <f t="shared" si="14"/>
        <v>Bogense Bygrunde217</v>
      </c>
      <c r="F928">
        <v>1</v>
      </c>
      <c r="G928" t="s">
        <v>3212</v>
      </c>
      <c r="M928">
        <v>1230.9250225919634</v>
      </c>
      <c r="N928">
        <v>349.48171623130651</v>
      </c>
      <c r="O928">
        <v>1580.40673882327</v>
      </c>
      <c r="P928">
        <v>17474.085811565325</v>
      </c>
      <c r="Q928" t="e">
        <v>#N/A</v>
      </c>
      <c r="R928" t="e">
        <v>#N/A</v>
      </c>
      <c r="T928">
        <v>121.58374100726</v>
      </c>
      <c r="U928">
        <v>0</v>
      </c>
      <c r="V928">
        <v>0</v>
      </c>
      <c r="W928">
        <v>0</v>
      </c>
      <c r="X928">
        <v>0</v>
      </c>
      <c r="Y928">
        <v>0</v>
      </c>
      <c r="AB928" t="e">
        <v>#N/A</v>
      </c>
      <c r="AC928" t="e">
        <v>#N/A</v>
      </c>
    </row>
    <row r="929" spans="1:29">
      <c r="A929" t="s">
        <v>1043</v>
      </c>
      <c r="B929" t="s">
        <v>24</v>
      </c>
      <c r="C929">
        <v>5443359</v>
      </c>
      <c r="D929" t="s">
        <v>1044</v>
      </c>
      <c r="E929" t="str">
        <f t="shared" si="14"/>
        <v>Bogense Bygrunde228</v>
      </c>
      <c r="F929">
        <v>1</v>
      </c>
      <c r="G929" t="s">
        <v>3212</v>
      </c>
      <c r="M929">
        <v>1230.9250225919634</v>
      </c>
      <c r="N929">
        <v>349.48171623130651</v>
      </c>
      <c r="O929">
        <v>1580.40673882327</v>
      </c>
      <c r="P929">
        <v>17474.085811565325</v>
      </c>
      <c r="Q929" t="e">
        <v>#N/A</v>
      </c>
      <c r="R929" t="e">
        <v>#N/A</v>
      </c>
      <c r="T929">
        <v>599.03845249465996</v>
      </c>
      <c r="U929">
        <v>0</v>
      </c>
      <c r="V929">
        <v>0</v>
      </c>
      <c r="W929">
        <v>0</v>
      </c>
      <c r="X929">
        <v>0</v>
      </c>
      <c r="Y929">
        <v>0</v>
      </c>
      <c r="AB929" t="e">
        <v>#N/A</v>
      </c>
      <c r="AC929" t="e">
        <v>#N/A</v>
      </c>
    </row>
    <row r="930" spans="1:29">
      <c r="A930" t="s">
        <v>1049</v>
      </c>
      <c r="B930" t="s">
        <v>24</v>
      </c>
      <c r="C930">
        <v>7656238</v>
      </c>
      <c r="D930" t="s">
        <v>1050</v>
      </c>
      <c r="E930" t="str">
        <f t="shared" si="14"/>
        <v>Bogense Bygrunde216</v>
      </c>
      <c r="F930">
        <v>1</v>
      </c>
      <c r="G930" t="s">
        <v>3212</v>
      </c>
      <c r="M930">
        <v>1230.9250225919634</v>
      </c>
      <c r="N930">
        <v>349.48171623130651</v>
      </c>
      <c r="O930">
        <v>1580.40673882327</v>
      </c>
      <c r="P930">
        <v>17474.085811565325</v>
      </c>
      <c r="Q930" t="e">
        <v>#N/A</v>
      </c>
      <c r="R930" t="e">
        <v>#N/A</v>
      </c>
      <c r="T930">
        <v>147.87664600009001</v>
      </c>
      <c r="U930">
        <v>0</v>
      </c>
      <c r="V930">
        <v>0</v>
      </c>
      <c r="W930">
        <v>0</v>
      </c>
      <c r="X930">
        <v>0</v>
      </c>
      <c r="Y930">
        <v>0</v>
      </c>
      <c r="AB930" t="e">
        <v>#N/A</v>
      </c>
      <c r="AC930" t="e">
        <v>#N/A</v>
      </c>
    </row>
    <row r="931" spans="1:29">
      <c r="A931" t="s">
        <v>1047</v>
      </c>
      <c r="B931" t="s">
        <v>24</v>
      </c>
      <c r="C931">
        <v>5443360</v>
      </c>
      <c r="D931" t="s">
        <v>1048</v>
      </c>
      <c r="E931" t="str">
        <f t="shared" si="14"/>
        <v>Bogense Bygrunde229</v>
      </c>
      <c r="F931">
        <v>1</v>
      </c>
      <c r="G931" t="s">
        <v>3212</v>
      </c>
      <c r="M931">
        <v>1230.9250225919634</v>
      </c>
      <c r="N931">
        <v>349.48171623130651</v>
      </c>
      <c r="O931">
        <v>1580.40673882327</v>
      </c>
      <c r="P931">
        <v>17474.085811565325</v>
      </c>
      <c r="Q931" t="e">
        <v>#N/A</v>
      </c>
      <c r="R931" t="e">
        <v>#N/A</v>
      </c>
      <c r="T931">
        <v>719.08814800942002</v>
      </c>
      <c r="U931">
        <v>0</v>
      </c>
      <c r="V931">
        <v>0</v>
      </c>
      <c r="W931">
        <v>0</v>
      </c>
      <c r="X931">
        <v>0</v>
      </c>
      <c r="Y931">
        <v>0</v>
      </c>
      <c r="AB931" t="e">
        <v>#N/A</v>
      </c>
      <c r="AC931" t="e">
        <v>#N/A</v>
      </c>
    </row>
    <row r="932" spans="1:29">
      <c r="A932" t="s">
        <v>908</v>
      </c>
      <c r="B932" t="s">
        <v>64</v>
      </c>
      <c r="C932">
        <v>9428410</v>
      </c>
      <c r="D932" t="s">
        <v>1111</v>
      </c>
      <c r="E932" t="str">
        <f t="shared" si="14"/>
        <v>Skovby Nymark, Skovby41a</v>
      </c>
      <c r="F932">
        <v>2.3215294385499998</v>
      </c>
      <c r="G932" t="s">
        <v>3212</v>
      </c>
      <c r="K932">
        <v>1.3215294385499998</v>
      </c>
      <c r="M932">
        <v>2857.6286765950667</v>
      </c>
      <c r="N932">
        <v>811.33209246595538</v>
      </c>
      <c r="O932">
        <v>3668.9607690610219</v>
      </c>
      <c r="P932">
        <v>40566.604623297768</v>
      </c>
      <c r="T932">
        <v>17620.392513999999</v>
      </c>
      <c r="U932">
        <v>100</v>
      </c>
      <c r="V932">
        <v>0.37354373931884999</v>
      </c>
      <c r="W932">
        <v>2.6997549533843999</v>
      </c>
      <c r="X932">
        <v>2.0620429307936998</v>
      </c>
      <c r="Y932">
        <v>17620.392514002</v>
      </c>
      <c r="AB932" t="e">
        <v>#N/A</v>
      </c>
      <c r="AC932" t="e">
        <v>#N/A</v>
      </c>
    </row>
    <row r="933" spans="1:29">
      <c r="A933" t="s">
        <v>1130</v>
      </c>
      <c r="B933" t="s">
        <v>8</v>
      </c>
      <c r="C933">
        <v>5443860</v>
      </c>
      <c r="D933" t="s">
        <v>1131</v>
      </c>
      <c r="E933" t="str">
        <f t="shared" si="14"/>
        <v>Bogense Markjorder12cx</v>
      </c>
      <c r="F933">
        <v>1.25</v>
      </c>
      <c r="G933" t="s">
        <v>3212</v>
      </c>
      <c r="H933" t="s">
        <v>3212</v>
      </c>
      <c r="M933">
        <v>1538.6562782399542</v>
      </c>
      <c r="N933">
        <v>436.85214528913315</v>
      </c>
      <c r="O933">
        <v>1975.5084235290874</v>
      </c>
      <c r="P933">
        <v>21842.607264456656</v>
      </c>
      <c r="Q933">
        <v>2.3290000000000002</v>
      </c>
      <c r="R933" t="s">
        <v>3228</v>
      </c>
      <c r="T933">
        <v>935.59502898488995</v>
      </c>
      <c r="U933">
        <v>88.078699999999998</v>
      </c>
      <c r="V933">
        <v>1.7872905358672E-2</v>
      </c>
      <c r="W933">
        <v>0.18545769155024999</v>
      </c>
      <c r="X933">
        <v>0.11120320721529001</v>
      </c>
      <c r="Y933">
        <v>824.05993879451421</v>
      </c>
      <c r="AB933" t="e">
        <v>#N/A</v>
      </c>
      <c r="AC933" t="e">
        <v>#N/A</v>
      </c>
    </row>
    <row r="934" spans="1:29">
      <c r="A934" t="s">
        <v>1114</v>
      </c>
      <c r="B934" t="s">
        <v>8</v>
      </c>
      <c r="C934">
        <v>5443862</v>
      </c>
      <c r="D934" t="s">
        <v>1115</v>
      </c>
      <c r="E934" t="str">
        <f t="shared" si="14"/>
        <v>Bogense Markjorder12cz</v>
      </c>
      <c r="F934">
        <v>1</v>
      </c>
      <c r="G934" t="s">
        <v>3212</v>
      </c>
      <c r="M934">
        <v>1230.9250225919634</v>
      </c>
      <c r="N934">
        <v>349.48171623130651</v>
      </c>
      <c r="O934">
        <v>1580.40673882327</v>
      </c>
      <c r="P934">
        <v>17474.085811565325</v>
      </c>
      <c r="Q934" t="e">
        <v>#N/A</v>
      </c>
      <c r="R934" t="e">
        <v>#N/A</v>
      </c>
      <c r="T934">
        <v>1079.5886140052</v>
      </c>
      <c r="U934">
        <v>0</v>
      </c>
      <c r="V934">
        <v>0</v>
      </c>
      <c r="W934">
        <v>0</v>
      </c>
      <c r="X934">
        <v>0</v>
      </c>
      <c r="Y934">
        <v>0</v>
      </c>
      <c r="AB934" t="e">
        <v>#N/A</v>
      </c>
      <c r="AC934" t="e">
        <v>#N/A</v>
      </c>
    </row>
    <row r="935" spans="1:29">
      <c r="A935" t="s">
        <v>1116</v>
      </c>
      <c r="B935" t="s">
        <v>8</v>
      </c>
      <c r="C935">
        <v>5443866</v>
      </c>
      <c r="D935" t="s">
        <v>1117</v>
      </c>
      <c r="E935" t="str">
        <f t="shared" si="14"/>
        <v>Bogense Markjorder12db</v>
      </c>
      <c r="F935">
        <v>1</v>
      </c>
      <c r="G935" t="s">
        <v>3212</v>
      </c>
      <c r="M935">
        <v>1230.9250225919634</v>
      </c>
      <c r="N935">
        <v>349.48171623130651</v>
      </c>
      <c r="O935">
        <v>1580.40673882327</v>
      </c>
      <c r="P935">
        <v>17474.085811565325</v>
      </c>
      <c r="Q935">
        <v>2.6739999999999999</v>
      </c>
      <c r="R935" t="e">
        <v>#N/A</v>
      </c>
      <c r="T935">
        <v>978.87767598953997</v>
      </c>
      <c r="U935">
        <v>10.0626</v>
      </c>
      <c r="V935">
        <v>2.1657757461071001E-2</v>
      </c>
      <c r="W935">
        <v>0.18934766948223</v>
      </c>
      <c r="X935">
        <v>9.1080701197770994E-2</v>
      </c>
      <c r="Y935">
        <v>98.50054502412344</v>
      </c>
      <c r="AB935">
        <v>2.6739999999999999</v>
      </c>
      <c r="AC935">
        <v>0</v>
      </c>
    </row>
    <row r="936" spans="1:29">
      <c r="A936" t="s">
        <v>1118</v>
      </c>
      <c r="B936" t="s">
        <v>8</v>
      </c>
      <c r="C936">
        <v>5443863</v>
      </c>
      <c r="D936" t="s">
        <v>1119</v>
      </c>
      <c r="E936" t="str">
        <f t="shared" si="14"/>
        <v>Bogense Markjorder12cæ</v>
      </c>
      <c r="F936">
        <v>1</v>
      </c>
      <c r="G936" t="s">
        <v>3212</v>
      </c>
      <c r="M936">
        <v>1230.9250225919634</v>
      </c>
      <c r="N936">
        <v>349.48171623130651</v>
      </c>
      <c r="O936">
        <v>1580.40673882327</v>
      </c>
      <c r="P936">
        <v>17474.085811565325</v>
      </c>
      <c r="Q936" t="e">
        <v>#N/A</v>
      </c>
      <c r="R936" t="e">
        <v>#N/A</v>
      </c>
      <c r="T936">
        <v>1049.5718630076001</v>
      </c>
      <c r="U936">
        <v>0</v>
      </c>
      <c r="V936">
        <v>0</v>
      </c>
      <c r="W936">
        <v>0</v>
      </c>
      <c r="X936">
        <v>0</v>
      </c>
      <c r="Y936">
        <v>0</v>
      </c>
      <c r="AB936" t="e">
        <v>#N/A</v>
      </c>
      <c r="AC936" t="e">
        <v>#N/A</v>
      </c>
    </row>
    <row r="937" spans="1:29">
      <c r="A937" t="s">
        <v>1120</v>
      </c>
      <c r="B937" t="s">
        <v>8</v>
      </c>
      <c r="C937">
        <v>5443867</v>
      </c>
      <c r="D937" t="s">
        <v>1121</v>
      </c>
      <c r="E937" t="str">
        <f t="shared" si="14"/>
        <v>Bogense Markjorder12dc</v>
      </c>
      <c r="F937">
        <v>1.25</v>
      </c>
      <c r="G937" t="s">
        <v>3212</v>
      </c>
      <c r="H937" t="s">
        <v>3212</v>
      </c>
      <c r="M937">
        <v>1538.6562782399542</v>
      </c>
      <c r="N937">
        <v>436.85214528913315</v>
      </c>
      <c r="O937">
        <v>1975.5084235290874</v>
      </c>
      <c r="P937">
        <v>21842.607264456656</v>
      </c>
      <c r="Q937">
        <v>2.4260000000000002</v>
      </c>
      <c r="R937" t="s">
        <v>3228</v>
      </c>
      <c r="T937">
        <v>799.49252299787997</v>
      </c>
      <c r="U937">
        <v>51.921300000000002</v>
      </c>
      <c r="V937">
        <v>3.3643117640167002E-3</v>
      </c>
      <c r="W937">
        <v>0.21226704120636</v>
      </c>
      <c r="X937">
        <v>8.6851153346287999E-2</v>
      </c>
      <c r="Y937">
        <v>415.10691134329829</v>
      </c>
      <c r="AB937" t="e">
        <v>#N/A</v>
      </c>
      <c r="AC937" t="e">
        <v>#N/A</v>
      </c>
    </row>
    <row r="938" spans="1:29">
      <c r="A938" t="s">
        <v>1122</v>
      </c>
      <c r="B938" t="s">
        <v>8</v>
      </c>
      <c r="C938">
        <v>5443864</v>
      </c>
      <c r="D938" t="s">
        <v>1123</v>
      </c>
      <c r="E938" t="str">
        <f t="shared" si="14"/>
        <v>Bogense Markjorder12cø</v>
      </c>
      <c r="F938">
        <v>1</v>
      </c>
      <c r="G938" t="s">
        <v>3212</v>
      </c>
      <c r="M938">
        <v>1230.9250225919634</v>
      </c>
      <c r="N938">
        <v>349.48171623130651</v>
      </c>
      <c r="O938">
        <v>1580.40673882327</v>
      </c>
      <c r="P938">
        <v>17474.085811565325</v>
      </c>
      <c r="Q938" t="e">
        <v>#N/A</v>
      </c>
      <c r="R938" t="e">
        <v>#N/A</v>
      </c>
      <c r="T938">
        <v>1079.5411949971001</v>
      </c>
      <c r="U938">
        <v>7.4126000000000003</v>
      </c>
      <c r="V938">
        <v>5.2567373495548996E-4</v>
      </c>
      <c r="W938">
        <v>4.0161471813917E-2</v>
      </c>
      <c r="X938">
        <v>1.3284826064481999E-2</v>
      </c>
      <c r="Y938">
        <v>80.022070620355038</v>
      </c>
      <c r="AB938" t="e">
        <v>#N/A</v>
      </c>
      <c r="AC938" t="e">
        <v>#N/A</v>
      </c>
    </row>
    <row r="939" spans="1:29">
      <c r="A939" t="s">
        <v>1124</v>
      </c>
      <c r="B939" t="s">
        <v>8</v>
      </c>
      <c r="C939">
        <v>5443868</v>
      </c>
      <c r="D939" t="s">
        <v>1125</v>
      </c>
      <c r="E939" t="str">
        <f t="shared" si="14"/>
        <v>Bogense Markjorder12dd</v>
      </c>
      <c r="F939">
        <v>1.25</v>
      </c>
      <c r="G939" t="s">
        <v>3212</v>
      </c>
      <c r="H939" t="s">
        <v>3212</v>
      </c>
      <c r="M939">
        <v>1538.6562782399542</v>
      </c>
      <c r="N939">
        <v>436.85214528913315</v>
      </c>
      <c r="O939">
        <v>1975.5084235290874</v>
      </c>
      <c r="P939">
        <v>21842.607264456656</v>
      </c>
      <c r="Q939">
        <v>2.3980000000000001</v>
      </c>
      <c r="R939" t="s">
        <v>3228</v>
      </c>
      <c r="T939">
        <v>1485.2475854955001</v>
      </c>
      <c r="U939">
        <v>99.903899999999993</v>
      </c>
      <c r="V939">
        <v>1.4508594758809E-2</v>
      </c>
      <c r="W939">
        <v>0.37501561641692999</v>
      </c>
      <c r="X939">
        <v>0.22701987169126001</v>
      </c>
      <c r="Y939">
        <v>1483.8202625658387</v>
      </c>
      <c r="AB939" t="e">
        <v>#N/A</v>
      </c>
      <c r="AC939" t="e">
        <v>#N/A</v>
      </c>
    </row>
    <row r="940" spans="1:29">
      <c r="A940" t="s">
        <v>1126</v>
      </c>
      <c r="B940" t="s">
        <v>8</v>
      </c>
      <c r="C940">
        <v>5443858</v>
      </c>
      <c r="D940" t="s">
        <v>1127</v>
      </c>
      <c r="E940" t="str">
        <f t="shared" si="14"/>
        <v>Bogense Markjorder12cu</v>
      </c>
      <c r="F940">
        <v>1</v>
      </c>
      <c r="G940" t="s">
        <v>3212</v>
      </c>
      <c r="M940">
        <v>1230.9250225919634</v>
      </c>
      <c r="N940">
        <v>349.48171623130651</v>
      </c>
      <c r="O940">
        <v>1580.40673882327</v>
      </c>
      <c r="P940">
        <v>17474.085811565325</v>
      </c>
      <c r="Q940" t="e">
        <v>#N/A</v>
      </c>
      <c r="R940" t="e">
        <v>#N/A</v>
      </c>
      <c r="T940">
        <v>927.60979948319005</v>
      </c>
      <c r="U940">
        <v>0</v>
      </c>
      <c r="V940">
        <v>0</v>
      </c>
      <c r="W940">
        <v>0</v>
      </c>
      <c r="X940">
        <v>0</v>
      </c>
      <c r="Y940">
        <v>0</v>
      </c>
      <c r="AB940" t="e">
        <v>#N/A</v>
      </c>
      <c r="AC940" t="e">
        <v>#N/A</v>
      </c>
    </row>
    <row r="941" spans="1:29">
      <c r="A941" t="s">
        <v>1128</v>
      </c>
      <c r="B941" t="s">
        <v>8</v>
      </c>
      <c r="C941">
        <v>5443861</v>
      </c>
      <c r="D941" t="s">
        <v>1129</v>
      </c>
      <c r="E941" t="str">
        <f t="shared" si="14"/>
        <v>Bogense Markjorder12cy</v>
      </c>
      <c r="F941">
        <v>1.25</v>
      </c>
      <c r="G941" t="s">
        <v>3212</v>
      </c>
      <c r="H941" t="s">
        <v>3212</v>
      </c>
      <c r="M941">
        <v>1538.6562782399542</v>
      </c>
      <c r="N941">
        <v>436.85214528913315</v>
      </c>
      <c r="O941">
        <v>1975.5084235290874</v>
      </c>
      <c r="P941">
        <v>21842.607264456656</v>
      </c>
      <c r="Q941">
        <v>2.2160000000000002</v>
      </c>
      <c r="R941" t="s">
        <v>3228</v>
      </c>
      <c r="T941">
        <v>935.98434250088997</v>
      </c>
      <c r="U941">
        <v>100</v>
      </c>
      <c r="V941">
        <v>1.7452366650105001E-2</v>
      </c>
      <c r="W941">
        <v>0.30594208836554998</v>
      </c>
      <c r="X941">
        <v>0.16561322021013999</v>
      </c>
      <c r="Y941">
        <v>935.98434250088997</v>
      </c>
      <c r="AB941" t="e">
        <v>#N/A</v>
      </c>
      <c r="AC941" t="e">
        <v>#N/A</v>
      </c>
    </row>
    <row r="942" spans="1:29">
      <c r="A942" t="s">
        <v>2901</v>
      </c>
      <c r="B942" t="s">
        <v>8</v>
      </c>
      <c r="C942">
        <v>9567696</v>
      </c>
      <c r="D942" t="s">
        <v>2902</v>
      </c>
      <c r="E942" t="str">
        <f t="shared" si="14"/>
        <v>Bogense Markjorder58s</v>
      </c>
      <c r="F942">
        <v>2.25</v>
      </c>
      <c r="G942" t="s">
        <v>3212</v>
      </c>
      <c r="H942" t="s">
        <v>3212</v>
      </c>
      <c r="I942" t="s">
        <v>3212</v>
      </c>
      <c r="M942">
        <v>2769.5813008319178</v>
      </c>
      <c r="N942">
        <v>786.33386152043965</v>
      </c>
      <c r="O942">
        <v>3555.9151623523576</v>
      </c>
      <c r="P942">
        <v>39316.693076021984</v>
      </c>
      <c r="Q942">
        <v>0.65</v>
      </c>
      <c r="R942" t="s">
        <v>3228</v>
      </c>
      <c r="T942">
        <v>3224.4149165109998</v>
      </c>
      <c r="U942">
        <v>100</v>
      </c>
      <c r="V942">
        <v>1.4500184059143</v>
      </c>
      <c r="W942">
        <v>2.1726095676421999</v>
      </c>
      <c r="X942">
        <v>1.7650261799583999</v>
      </c>
      <c r="Y942">
        <v>3224.4149165109998</v>
      </c>
      <c r="AB942" t="e">
        <v>#N/A</v>
      </c>
      <c r="AC942" t="e">
        <v>#N/A</v>
      </c>
    </row>
    <row r="943" spans="1:29">
      <c r="A943" t="s">
        <v>2903</v>
      </c>
      <c r="B943" t="s">
        <v>8</v>
      </c>
      <c r="C943">
        <v>9567697</v>
      </c>
      <c r="D943" t="s">
        <v>2904</v>
      </c>
      <c r="E943" t="str">
        <f t="shared" si="14"/>
        <v>Bogense Markjorder58t</v>
      </c>
      <c r="F943">
        <v>2.25</v>
      </c>
      <c r="G943" t="s">
        <v>3212</v>
      </c>
      <c r="H943" t="s">
        <v>3212</v>
      </c>
      <c r="I943" t="s">
        <v>3212</v>
      </c>
      <c r="M943">
        <v>2769.5813008319178</v>
      </c>
      <c r="N943">
        <v>786.33386152043965</v>
      </c>
      <c r="O943">
        <v>3555.9151623523576</v>
      </c>
      <c r="P943">
        <v>39316.693076021984</v>
      </c>
      <c r="Q943">
        <v>0.75700000000000001</v>
      </c>
      <c r="R943" t="s">
        <v>3228</v>
      </c>
      <c r="T943">
        <v>2573.9324050082</v>
      </c>
      <c r="U943">
        <v>100</v>
      </c>
      <c r="V943">
        <v>1.5345467329025</v>
      </c>
      <c r="W943">
        <v>2.1435923576354998</v>
      </c>
      <c r="X943">
        <v>1.7082313869826</v>
      </c>
      <c r="Y943">
        <v>2573.9324050082</v>
      </c>
      <c r="AB943" t="e">
        <v>#N/A</v>
      </c>
      <c r="AC943" t="e">
        <v>#N/A</v>
      </c>
    </row>
    <row r="944" spans="1:29">
      <c r="A944" t="s">
        <v>2880</v>
      </c>
      <c r="B944" t="s">
        <v>8</v>
      </c>
      <c r="C944">
        <v>9567698</v>
      </c>
      <c r="D944" t="s">
        <v>2905</v>
      </c>
      <c r="E944" t="str">
        <f t="shared" si="14"/>
        <v>Bogense Markjorder168</v>
      </c>
      <c r="F944">
        <v>2.25</v>
      </c>
      <c r="G944" t="s">
        <v>3212</v>
      </c>
      <c r="H944" t="s">
        <v>3212</v>
      </c>
      <c r="I944" t="s">
        <v>3212</v>
      </c>
      <c r="M944">
        <v>2769.5813008319178</v>
      </c>
      <c r="N944">
        <v>786.33386152043965</v>
      </c>
      <c r="O944">
        <v>3555.9151623523576</v>
      </c>
      <c r="P944">
        <v>39316.693076021984</v>
      </c>
      <c r="Q944">
        <v>0.55500000000000005</v>
      </c>
      <c r="R944" t="s">
        <v>3228</v>
      </c>
      <c r="T944">
        <v>6367.4761445087997</v>
      </c>
      <c r="U944">
        <v>100</v>
      </c>
      <c r="V944">
        <v>1.5771262645721</v>
      </c>
      <c r="W944">
        <v>1.8566795587539999</v>
      </c>
      <c r="X944">
        <v>1.7261347356632999</v>
      </c>
      <c r="Y944">
        <v>6367.4761445087997</v>
      </c>
      <c r="AB944" t="e">
        <v>#N/A</v>
      </c>
      <c r="AC944" t="e">
        <v>#N/A</v>
      </c>
    </row>
    <row r="945" spans="1:29">
      <c r="A945" t="s">
        <v>1132</v>
      </c>
      <c r="B945" t="s">
        <v>8</v>
      </c>
      <c r="C945">
        <v>5443851</v>
      </c>
      <c r="D945" t="s">
        <v>1133</v>
      </c>
      <c r="E945" t="str">
        <f t="shared" si="14"/>
        <v>Bogense Markjorder12cn</v>
      </c>
      <c r="F945">
        <v>1</v>
      </c>
      <c r="G945" t="s">
        <v>3212</v>
      </c>
      <c r="M945">
        <v>1230.9250225919634</v>
      </c>
      <c r="N945">
        <v>349.48171623130651</v>
      </c>
      <c r="O945">
        <v>1580.40673882327</v>
      </c>
      <c r="P945">
        <v>17474.085811565325</v>
      </c>
      <c r="Q945" t="e">
        <v>#N/A</v>
      </c>
      <c r="R945" t="e">
        <v>#N/A</v>
      </c>
      <c r="T945">
        <v>1029.6799235000999</v>
      </c>
      <c r="U945">
        <v>0</v>
      </c>
      <c r="V945">
        <v>0</v>
      </c>
      <c r="W945">
        <v>0</v>
      </c>
      <c r="X945">
        <v>0</v>
      </c>
      <c r="Y945">
        <v>0</v>
      </c>
      <c r="AB945" t="e">
        <v>#N/A</v>
      </c>
      <c r="AC945" t="e">
        <v>#N/A</v>
      </c>
    </row>
    <row r="946" spans="1:29">
      <c r="A946" t="s">
        <v>1148</v>
      </c>
      <c r="B946" t="s">
        <v>8</v>
      </c>
      <c r="C946">
        <v>5443856</v>
      </c>
      <c r="D946" t="s">
        <v>1149</v>
      </c>
      <c r="E946" t="str">
        <f t="shared" si="14"/>
        <v>Bogense Markjorder12cs</v>
      </c>
      <c r="F946">
        <v>1</v>
      </c>
      <c r="G946" t="s">
        <v>3212</v>
      </c>
      <c r="M946">
        <v>1230.9250225919634</v>
      </c>
      <c r="N946">
        <v>349.48171623130651</v>
      </c>
      <c r="O946">
        <v>1580.40673882327</v>
      </c>
      <c r="P946">
        <v>17474.085811565325</v>
      </c>
      <c r="Q946" t="e">
        <v>#N/A</v>
      </c>
      <c r="R946" t="e">
        <v>#N/A</v>
      </c>
      <c r="T946">
        <v>927.62871950576005</v>
      </c>
      <c r="U946">
        <v>0</v>
      </c>
      <c r="V946">
        <v>0</v>
      </c>
      <c r="W946">
        <v>0</v>
      </c>
      <c r="X946">
        <v>0</v>
      </c>
      <c r="Y946">
        <v>0</v>
      </c>
      <c r="AB946" t="e">
        <v>#N/A</v>
      </c>
      <c r="AC946" t="e">
        <v>#N/A</v>
      </c>
    </row>
    <row r="947" spans="1:29">
      <c r="A947" t="s">
        <v>1150</v>
      </c>
      <c r="B947" t="s">
        <v>8</v>
      </c>
      <c r="C947">
        <v>5443857</v>
      </c>
      <c r="D947" t="s">
        <v>1151</v>
      </c>
      <c r="E947" t="str">
        <f t="shared" si="14"/>
        <v>Bogense Markjorder12ct</v>
      </c>
      <c r="F947">
        <v>1</v>
      </c>
      <c r="G947" t="s">
        <v>3212</v>
      </c>
      <c r="M947">
        <v>1230.9250225919634</v>
      </c>
      <c r="N947">
        <v>349.48171623130651</v>
      </c>
      <c r="O947">
        <v>1580.40673882327</v>
      </c>
      <c r="P947">
        <v>17474.085811565325</v>
      </c>
      <c r="Q947" t="e">
        <v>#N/A</v>
      </c>
      <c r="R947" t="e">
        <v>#N/A</v>
      </c>
      <c r="T947">
        <v>927.60972848629001</v>
      </c>
      <c r="U947">
        <v>0</v>
      </c>
      <c r="V947">
        <v>0</v>
      </c>
      <c r="W947">
        <v>0</v>
      </c>
      <c r="X947">
        <v>0</v>
      </c>
      <c r="Y947">
        <v>0</v>
      </c>
      <c r="AB947" t="e">
        <v>#N/A</v>
      </c>
      <c r="AC947" t="e">
        <v>#N/A</v>
      </c>
    </row>
    <row r="948" spans="1:29">
      <c r="A948" t="s">
        <v>1144</v>
      </c>
      <c r="B948" t="s">
        <v>8</v>
      </c>
      <c r="C948">
        <v>5443875</v>
      </c>
      <c r="D948" t="s">
        <v>1145</v>
      </c>
      <c r="E948" t="str">
        <f t="shared" si="14"/>
        <v>Bogense Markjorder12dl</v>
      </c>
      <c r="F948">
        <v>1</v>
      </c>
      <c r="G948" t="s">
        <v>3212</v>
      </c>
      <c r="M948">
        <v>1230.9250225919634</v>
      </c>
      <c r="N948">
        <v>349.48171623130651</v>
      </c>
      <c r="O948">
        <v>1580.40673882327</v>
      </c>
      <c r="P948">
        <v>17474.085811565325</v>
      </c>
      <c r="Q948" t="e">
        <v>#N/A</v>
      </c>
      <c r="R948" t="e">
        <v>#N/A</v>
      </c>
      <c r="T948">
        <v>5218.0197479497001</v>
      </c>
      <c r="U948">
        <v>20.457000000000001</v>
      </c>
      <c r="V948">
        <v>2.1026948525105E-4</v>
      </c>
      <c r="W948">
        <v>0.12584628164768</v>
      </c>
      <c r="X948">
        <v>6.4020447837703998E-2</v>
      </c>
      <c r="Y948">
        <v>1067.4502998380701</v>
      </c>
      <c r="AB948" t="e">
        <v>#N/A</v>
      </c>
      <c r="AC948" t="e">
        <v>#N/A</v>
      </c>
    </row>
    <row r="949" spans="1:29">
      <c r="A949" t="s">
        <v>2666</v>
      </c>
      <c r="B949" t="s">
        <v>8</v>
      </c>
      <c r="C949">
        <v>5443922</v>
      </c>
      <c r="D949" t="s">
        <v>2667</v>
      </c>
      <c r="E949" t="str">
        <f t="shared" si="14"/>
        <v>Bogense Markjorder12ff</v>
      </c>
      <c r="F949">
        <v>1.25</v>
      </c>
      <c r="G949" t="s">
        <v>3212</v>
      </c>
      <c r="H949" t="s">
        <v>3212</v>
      </c>
      <c r="M949">
        <v>1538.6562782399542</v>
      </c>
      <c r="N949">
        <v>436.85214528913315</v>
      </c>
      <c r="O949">
        <v>1975.5084235290874</v>
      </c>
      <c r="P949">
        <v>21842.607264456656</v>
      </c>
      <c r="Q949">
        <v>2.2290000000000001</v>
      </c>
      <c r="R949" t="s">
        <v>3228</v>
      </c>
      <c r="T949">
        <v>573.82934599676003</v>
      </c>
      <c r="U949">
        <v>72.622699999999995</v>
      </c>
      <c r="V949">
        <v>7.1701891720294994E-2</v>
      </c>
      <c r="W949">
        <v>0.16579748690127999</v>
      </c>
      <c r="X949">
        <v>0.13085632912052</v>
      </c>
      <c r="Y949">
        <v>416.73036445518903</v>
      </c>
      <c r="AB949" t="e">
        <v>#N/A</v>
      </c>
      <c r="AC949" t="e">
        <v>#N/A</v>
      </c>
    </row>
    <row r="950" spans="1:29">
      <c r="A950" t="s">
        <v>2664</v>
      </c>
      <c r="B950" t="s">
        <v>8</v>
      </c>
      <c r="C950">
        <v>5443921</v>
      </c>
      <c r="D950" t="s">
        <v>2665</v>
      </c>
      <c r="E950" t="str">
        <f t="shared" si="14"/>
        <v>Bogense Markjorder12fe</v>
      </c>
      <c r="F950">
        <v>1.25</v>
      </c>
      <c r="G950" t="s">
        <v>3212</v>
      </c>
      <c r="H950" t="s">
        <v>3212</v>
      </c>
      <c r="M950">
        <v>1538.6562782399542</v>
      </c>
      <c r="N950">
        <v>436.85214528913315</v>
      </c>
      <c r="O950">
        <v>1975.5084235290874</v>
      </c>
      <c r="P950">
        <v>21842.607264456656</v>
      </c>
      <c r="Q950">
        <v>2.2360000000000002</v>
      </c>
      <c r="R950" t="s">
        <v>3228</v>
      </c>
      <c r="T950">
        <v>573.53666650814</v>
      </c>
      <c r="U950">
        <v>85.146100000000004</v>
      </c>
      <c r="V950">
        <v>5.5406007915735002E-2</v>
      </c>
      <c r="W950">
        <v>0.14897592365741999</v>
      </c>
      <c r="X950">
        <v>0.10978371427994001</v>
      </c>
      <c r="Y950">
        <v>488.34410360168738</v>
      </c>
      <c r="AB950" t="e">
        <v>#N/A</v>
      </c>
      <c r="AC950" t="e">
        <v>#N/A</v>
      </c>
    </row>
    <row r="951" spans="1:29">
      <c r="A951" t="s">
        <v>1134</v>
      </c>
      <c r="B951" t="s">
        <v>8</v>
      </c>
      <c r="C951">
        <v>5443848</v>
      </c>
      <c r="D951" t="s">
        <v>1135</v>
      </c>
      <c r="E951" t="str">
        <f t="shared" si="14"/>
        <v>Bogense Markjorder12ck</v>
      </c>
      <c r="F951">
        <v>1</v>
      </c>
      <c r="G951" t="s">
        <v>3212</v>
      </c>
      <c r="M951">
        <v>1230.9250225919634</v>
      </c>
      <c r="N951">
        <v>349.48171623130651</v>
      </c>
      <c r="O951">
        <v>1580.40673882327</v>
      </c>
      <c r="P951">
        <v>17474.085811565325</v>
      </c>
      <c r="Q951" t="e">
        <v>#N/A</v>
      </c>
      <c r="R951" t="e">
        <v>#N/A</v>
      </c>
      <c r="T951">
        <v>1006.5978559947</v>
      </c>
      <c r="U951">
        <v>0</v>
      </c>
      <c r="V951">
        <v>0</v>
      </c>
      <c r="W951">
        <v>0</v>
      </c>
      <c r="X951">
        <v>0</v>
      </c>
      <c r="Y951">
        <v>0</v>
      </c>
      <c r="AB951" t="e">
        <v>#N/A</v>
      </c>
      <c r="AC951" t="e">
        <v>#N/A</v>
      </c>
    </row>
    <row r="952" spans="1:29">
      <c r="A952" t="s">
        <v>2668</v>
      </c>
      <c r="B952" t="s">
        <v>8</v>
      </c>
      <c r="C952">
        <v>5443920</v>
      </c>
      <c r="D952" t="s">
        <v>2669</v>
      </c>
      <c r="E952" t="str">
        <f t="shared" si="14"/>
        <v>Bogense Markjorder12fd</v>
      </c>
      <c r="F952">
        <v>1.25</v>
      </c>
      <c r="G952" t="s">
        <v>3212</v>
      </c>
      <c r="H952" t="s">
        <v>3212</v>
      </c>
      <c r="M952">
        <v>1538.6562782399542</v>
      </c>
      <c r="N952">
        <v>436.85214528913315</v>
      </c>
      <c r="O952">
        <v>1975.5084235290874</v>
      </c>
      <c r="P952">
        <v>21842.607264456656</v>
      </c>
      <c r="Q952">
        <v>2.2160000000000002</v>
      </c>
      <c r="R952" t="s">
        <v>3228</v>
      </c>
      <c r="T952">
        <v>573.55465450463998</v>
      </c>
      <c r="U952">
        <v>98.468699999999998</v>
      </c>
      <c r="V952">
        <v>4.4787399470805997E-2</v>
      </c>
      <c r="W952">
        <v>0.11438660323619999</v>
      </c>
      <c r="X952">
        <v>8.0477340881314002E-2</v>
      </c>
      <c r="Y952">
        <v>564.77181208021045</v>
      </c>
      <c r="AB952" t="e">
        <v>#N/A</v>
      </c>
      <c r="AC952" t="e">
        <v>#N/A</v>
      </c>
    </row>
    <row r="953" spans="1:29">
      <c r="A953" t="s">
        <v>1152</v>
      </c>
      <c r="B953" t="s">
        <v>8</v>
      </c>
      <c r="C953">
        <v>5443859</v>
      </c>
      <c r="D953" t="s">
        <v>1153</v>
      </c>
      <c r="E953" t="str">
        <f t="shared" si="14"/>
        <v>Bogense Markjorder12cv</v>
      </c>
      <c r="F953">
        <v>1.25</v>
      </c>
      <c r="G953" t="s">
        <v>3212</v>
      </c>
      <c r="H953" t="s">
        <v>3212</v>
      </c>
      <c r="M953">
        <v>1538.6562782399542</v>
      </c>
      <c r="N953">
        <v>436.85214528913315</v>
      </c>
      <c r="O953">
        <v>1975.5084235290874</v>
      </c>
      <c r="P953">
        <v>21842.607264456656</v>
      </c>
      <c r="Q953">
        <v>2.2450000000000001</v>
      </c>
      <c r="R953" t="s">
        <v>3228</v>
      </c>
      <c r="T953">
        <v>653.82767200668002</v>
      </c>
      <c r="U953">
        <v>97.553600000000003</v>
      </c>
      <c r="V953">
        <v>2.628368511796E-2</v>
      </c>
      <c r="W953">
        <v>0.10734257102013001</v>
      </c>
      <c r="X953">
        <v>5.9230420882477999E-2</v>
      </c>
      <c r="Y953">
        <v>637.83243183870866</v>
      </c>
      <c r="AB953" t="e">
        <v>#N/A</v>
      </c>
      <c r="AC953" t="e">
        <v>#N/A</v>
      </c>
    </row>
    <row r="954" spans="1:29">
      <c r="A954" t="s">
        <v>1136</v>
      </c>
      <c r="B954" t="s">
        <v>8</v>
      </c>
      <c r="C954">
        <v>5443852</v>
      </c>
      <c r="D954" t="s">
        <v>1137</v>
      </c>
      <c r="E954" t="str">
        <f t="shared" si="14"/>
        <v>Bogense Markjorder12co</v>
      </c>
      <c r="F954">
        <v>1</v>
      </c>
      <c r="G954" t="s">
        <v>3212</v>
      </c>
      <c r="M954">
        <v>1230.9250225919634</v>
      </c>
      <c r="N954">
        <v>349.48171623130651</v>
      </c>
      <c r="O954">
        <v>1580.40673882327</v>
      </c>
      <c r="P954">
        <v>17474.085811565325</v>
      </c>
      <c r="Q954" t="e">
        <v>#N/A</v>
      </c>
      <c r="R954" t="e">
        <v>#N/A</v>
      </c>
      <c r="T954">
        <v>1035.9607620034001</v>
      </c>
      <c r="U954">
        <v>0</v>
      </c>
      <c r="V954">
        <v>0</v>
      </c>
      <c r="W954">
        <v>0</v>
      </c>
      <c r="X954">
        <v>0</v>
      </c>
      <c r="Y954">
        <v>0</v>
      </c>
      <c r="AB954" t="e">
        <v>#N/A</v>
      </c>
      <c r="AC954" t="e">
        <v>#N/A</v>
      </c>
    </row>
    <row r="955" spans="1:29">
      <c r="A955" t="s">
        <v>1140</v>
      </c>
      <c r="B955" t="s">
        <v>8</v>
      </c>
      <c r="C955">
        <v>5443853</v>
      </c>
      <c r="D955" t="s">
        <v>1141</v>
      </c>
      <c r="E955" t="str">
        <f t="shared" si="14"/>
        <v>Bogense Markjorder12cp</v>
      </c>
      <c r="F955">
        <v>1</v>
      </c>
      <c r="G955" t="s">
        <v>3212</v>
      </c>
      <c r="M955">
        <v>1230.9250225919634</v>
      </c>
      <c r="N955">
        <v>349.48171623130651</v>
      </c>
      <c r="O955">
        <v>1580.40673882327</v>
      </c>
      <c r="P955">
        <v>17474.085811565325</v>
      </c>
      <c r="Q955" t="e">
        <v>#N/A</v>
      </c>
      <c r="R955" t="e">
        <v>#N/A</v>
      </c>
      <c r="T955">
        <v>1010.5662714869</v>
      </c>
      <c r="U955">
        <v>0</v>
      </c>
      <c r="V955">
        <v>0</v>
      </c>
      <c r="W955">
        <v>0</v>
      </c>
      <c r="X955">
        <v>0</v>
      </c>
      <c r="Y955">
        <v>0</v>
      </c>
      <c r="AB955" t="e">
        <v>#N/A</v>
      </c>
      <c r="AC955" t="e">
        <v>#N/A</v>
      </c>
    </row>
    <row r="956" spans="1:29">
      <c r="A956" t="s">
        <v>1142</v>
      </c>
      <c r="B956" t="s">
        <v>8</v>
      </c>
      <c r="C956">
        <v>5443854</v>
      </c>
      <c r="D956" t="s">
        <v>1143</v>
      </c>
      <c r="E956" t="str">
        <f t="shared" si="14"/>
        <v>Bogense Markjorder12cq</v>
      </c>
      <c r="F956">
        <v>1</v>
      </c>
      <c r="G956" t="s">
        <v>3212</v>
      </c>
      <c r="M956">
        <v>1230.9250225919634</v>
      </c>
      <c r="N956">
        <v>349.48171623130651</v>
      </c>
      <c r="O956">
        <v>1580.40673882327</v>
      </c>
      <c r="P956">
        <v>17474.085811565325</v>
      </c>
      <c r="Q956" t="e">
        <v>#N/A</v>
      </c>
      <c r="R956" t="e">
        <v>#N/A</v>
      </c>
      <c r="T956">
        <v>1022.695789492</v>
      </c>
      <c r="U956">
        <v>0</v>
      </c>
      <c r="V956">
        <v>0</v>
      </c>
      <c r="W956">
        <v>0</v>
      </c>
      <c r="X956">
        <v>0</v>
      </c>
      <c r="Y956">
        <v>0</v>
      </c>
      <c r="AB956" t="e">
        <v>#N/A</v>
      </c>
      <c r="AC956" t="e">
        <v>#N/A</v>
      </c>
    </row>
    <row r="957" spans="1:29">
      <c r="A957" t="s">
        <v>1146</v>
      </c>
      <c r="B957" t="s">
        <v>8</v>
      </c>
      <c r="C957">
        <v>5443855</v>
      </c>
      <c r="D957" t="s">
        <v>1147</v>
      </c>
      <c r="E957" t="str">
        <f t="shared" si="14"/>
        <v>Bogense Markjorder12cr</v>
      </c>
      <c r="F957">
        <v>1</v>
      </c>
      <c r="G957" t="s">
        <v>3212</v>
      </c>
      <c r="M957">
        <v>1230.9250225919634</v>
      </c>
      <c r="N957">
        <v>349.48171623130651</v>
      </c>
      <c r="O957">
        <v>1580.40673882327</v>
      </c>
      <c r="P957">
        <v>17474.085811565325</v>
      </c>
      <c r="Q957" t="e">
        <v>#N/A</v>
      </c>
      <c r="R957" t="e">
        <v>#N/A</v>
      </c>
      <c r="T957">
        <v>916.60928250582003</v>
      </c>
      <c r="U957">
        <v>0</v>
      </c>
      <c r="V957">
        <v>0</v>
      </c>
      <c r="W957">
        <v>0</v>
      </c>
      <c r="X957">
        <v>0</v>
      </c>
      <c r="Y957">
        <v>0</v>
      </c>
      <c r="AB957" t="e">
        <v>#N/A</v>
      </c>
      <c r="AC957" t="e">
        <v>#N/A</v>
      </c>
    </row>
    <row r="958" spans="1:29">
      <c r="A958" t="s">
        <v>1160</v>
      </c>
      <c r="B958" t="s">
        <v>9</v>
      </c>
      <c r="C958">
        <v>2677845</v>
      </c>
      <c r="D958" t="s">
        <v>1161</v>
      </c>
      <c r="E958" t="str">
        <f t="shared" si="14"/>
        <v>Harritslevgård Hgd., Skovby28</v>
      </c>
      <c r="F958">
        <v>1</v>
      </c>
      <c r="G958" t="s">
        <v>3212</v>
      </c>
      <c r="M958">
        <v>1230.9250225919634</v>
      </c>
      <c r="N958">
        <v>349.48171623130651</v>
      </c>
      <c r="O958">
        <v>1580.40673882327</v>
      </c>
      <c r="P958">
        <v>17474.085811565325</v>
      </c>
      <c r="T958">
        <v>33609.865021402999</v>
      </c>
      <c r="U958">
        <v>40.010100000000001</v>
      </c>
      <c r="V958">
        <v>3.6797160282731E-3</v>
      </c>
      <c r="W958">
        <v>1.1618440151214999</v>
      </c>
      <c r="X958">
        <v>0.46183795684465001</v>
      </c>
      <c r="Y958">
        <v>13447.355209219</v>
      </c>
      <c r="AB958" t="e">
        <v>#N/A</v>
      </c>
      <c r="AC958" t="e">
        <v>#N/A</v>
      </c>
    </row>
    <row r="959" spans="1:29">
      <c r="A959" t="s">
        <v>735</v>
      </c>
      <c r="B959" t="s">
        <v>9</v>
      </c>
      <c r="C959">
        <v>2677775</v>
      </c>
      <c r="D959" t="s">
        <v>2767</v>
      </c>
      <c r="E959" t="str">
        <f t="shared" si="14"/>
        <v>Harritslevgård Hgd., Skovby1ac</v>
      </c>
      <c r="F959">
        <v>1.25</v>
      </c>
      <c r="G959" t="s">
        <v>3212</v>
      </c>
      <c r="H959" t="s">
        <v>3212</v>
      </c>
      <c r="M959">
        <v>1538.6562782399542</v>
      </c>
      <c r="N959">
        <v>436.85214528913315</v>
      </c>
      <c r="O959">
        <v>1975.5084235290874</v>
      </c>
      <c r="P959">
        <v>21842.607264456656</v>
      </c>
      <c r="Q959" t="e">
        <v>#N/A</v>
      </c>
      <c r="R959" t="e">
        <v>#N/A</v>
      </c>
      <c r="T959">
        <v>474.48778049719999</v>
      </c>
      <c r="U959">
        <v>100</v>
      </c>
      <c r="V959">
        <v>0.14340378344058999</v>
      </c>
      <c r="W959">
        <v>0.44818940758705</v>
      </c>
      <c r="X959">
        <v>0.31529004082380002</v>
      </c>
      <c r="Y959">
        <v>474.48778049719999</v>
      </c>
      <c r="AB959" t="e">
        <v>#N/A</v>
      </c>
      <c r="AC959" t="e">
        <v>#N/A</v>
      </c>
    </row>
    <row r="960" spans="1:29">
      <c r="A960" t="s">
        <v>951</v>
      </c>
      <c r="B960" t="s">
        <v>9</v>
      </c>
      <c r="C960">
        <v>10012574</v>
      </c>
      <c r="D960" t="s">
        <v>1162</v>
      </c>
      <c r="E960" t="str">
        <f t="shared" si="14"/>
        <v>Harritslevgård Hgd., Skovby2a</v>
      </c>
      <c r="F960">
        <v>7.6787507270454132</v>
      </c>
      <c r="G960" t="s">
        <v>3212</v>
      </c>
      <c r="H960" t="s">
        <v>3213</v>
      </c>
      <c r="I960" t="s">
        <v>3213</v>
      </c>
      <c r="K960">
        <v>6.6787507270454132</v>
      </c>
      <c r="M960">
        <v>9451.96641216643</v>
      </c>
      <c r="N960">
        <v>2683.5829826002237</v>
      </c>
      <c r="O960">
        <v>12135.549394766655</v>
      </c>
      <c r="P960">
        <v>134179.14913001118</v>
      </c>
      <c r="Q960">
        <v>1.9770000000000001</v>
      </c>
      <c r="R960" t="s">
        <v>3228</v>
      </c>
      <c r="T960">
        <v>1060169.647292</v>
      </c>
      <c r="U960">
        <v>8.3995999999999995</v>
      </c>
      <c r="V960">
        <v>1.1039148084818999E-2</v>
      </c>
      <c r="W960">
        <v>1.3504557609558001</v>
      </c>
      <c r="X960">
        <v>0.52321616830929996</v>
      </c>
      <c r="Y960">
        <v>89050.009693938831</v>
      </c>
      <c r="AB960" t="e">
        <v>#N/A</v>
      </c>
      <c r="AC960" t="e">
        <v>#N/A</v>
      </c>
    </row>
    <row r="961" spans="1:29">
      <c r="A961" t="s">
        <v>3007</v>
      </c>
      <c r="B961" t="s">
        <v>9</v>
      </c>
      <c r="C961">
        <v>10012572</v>
      </c>
      <c r="D961" t="s">
        <v>3008</v>
      </c>
      <c r="E961" t="str">
        <f t="shared" si="14"/>
        <v>Harritslevgård Hgd., Skovby2p</v>
      </c>
      <c r="F961">
        <v>1.3318289301712967</v>
      </c>
      <c r="G961" t="s">
        <v>3212</v>
      </c>
      <c r="K961">
        <v>0.33182893017129661</v>
      </c>
      <c r="M961">
        <v>1639.3815559597338</v>
      </c>
      <c r="N961">
        <v>465.4498602427696</v>
      </c>
      <c r="O961">
        <v>2104.8314162025035</v>
      </c>
      <c r="P961">
        <v>23272.493012138479</v>
      </c>
      <c r="T961">
        <v>59742.171482045</v>
      </c>
      <c r="U961">
        <v>7.4058000000000002</v>
      </c>
      <c r="V961">
        <v>1.0092935524881001E-2</v>
      </c>
      <c r="W961">
        <v>0.96450614929198997</v>
      </c>
      <c r="X961">
        <v>0.36310073151061001</v>
      </c>
      <c r="Y961">
        <v>4424.3994773562999</v>
      </c>
      <c r="AB961" t="e">
        <v>#N/A</v>
      </c>
      <c r="AC961" t="e">
        <v>#N/A</v>
      </c>
    </row>
    <row r="962" spans="1:29">
      <c r="A962" t="s">
        <v>387</v>
      </c>
      <c r="B962" t="s">
        <v>9</v>
      </c>
      <c r="C962">
        <v>9428398</v>
      </c>
      <c r="D962" t="s">
        <v>1163</v>
      </c>
      <c r="E962" t="str">
        <f t="shared" ref="E962:E1025" si="15">CONCATENATE(B962,A962)</f>
        <v>Harritslevgård Hgd., Skovby13a</v>
      </c>
      <c r="F962">
        <v>2.216602677982948</v>
      </c>
      <c r="G962" t="s">
        <v>3212</v>
      </c>
      <c r="K962">
        <v>1.2166026779829477</v>
      </c>
      <c r="M962">
        <v>2728.471701473567</v>
      </c>
      <c r="N962">
        <v>774.66210810439065</v>
      </c>
      <c r="O962">
        <v>3503.1338095779574</v>
      </c>
      <c r="P962">
        <v>38733.105405219532</v>
      </c>
      <c r="T962">
        <v>85506.586613036998</v>
      </c>
      <c r="U962">
        <v>18.9709</v>
      </c>
      <c r="V962">
        <v>9.8826661705971007E-3</v>
      </c>
      <c r="W962">
        <v>0.65257132053375</v>
      </c>
      <c r="X962">
        <v>0.33617703209210997</v>
      </c>
      <c r="Y962">
        <v>16221.380914448</v>
      </c>
      <c r="AB962" t="e">
        <v>#N/A</v>
      </c>
      <c r="AC962" t="e">
        <v>#N/A</v>
      </c>
    </row>
    <row r="963" spans="1:29">
      <c r="A963" t="s">
        <v>1154</v>
      </c>
      <c r="B963" t="s">
        <v>9</v>
      </c>
      <c r="C963">
        <v>9690112</v>
      </c>
      <c r="D963" t="s">
        <v>1155</v>
      </c>
      <c r="E963" t="str">
        <f t="shared" si="15"/>
        <v>Harritslevgård Hgd., Skovby1ai</v>
      </c>
      <c r="F963">
        <v>2.0477124531278799</v>
      </c>
      <c r="G963" t="s">
        <v>3212</v>
      </c>
      <c r="K963">
        <v>1.0477124531278801</v>
      </c>
      <c r="M963">
        <v>2520.5804976282802</v>
      </c>
      <c r="N963">
        <v>715.63806246735021</v>
      </c>
      <c r="O963">
        <v>3236.2185600956304</v>
      </c>
      <c r="P963">
        <v>35781.903123367512</v>
      </c>
      <c r="T963">
        <v>29522.777681583</v>
      </c>
      <c r="U963">
        <v>47.317700000000002</v>
      </c>
      <c r="V963">
        <v>5.9926803223788998E-3</v>
      </c>
      <c r="W963">
        <v>0.71964728832244995</v>
      </c>
      <c r="X963">
        <v>0.35473373350859</v>
      </c>
      <c r="Y963">
        <v>13969.501510415999</v>
      </c>
      <c r="AB963" t="e">
        <v>#N/A</v>
      </c>
      <c r="AC963" t="e">
        <v>#N/A</v>
      </c>
    </row>
    <row r="964" spans="1:29">
      <c r="A964" t="s">
        <v>658</v>
      </c>
      <c r="B964" t="s">
        <v>9</v>
      </c>
      <c r="C964">
        <v>9690112</v>
      </c>
      <c r="D964" t="s">
        <v>1155</v>
      </c>
      <c r="E964" t="str">
        <f t="shared" si="15"/>
        <v>Harritslevgård Hgd., Skovby1g</v>
      </c>
      <c r="F964">
        <v>1.6002011442614936</v>
      </c>
      <c r="G964" t="s">
        <v>3213</v>
      </c>
      <c r="K964">
        <v>1.6002011442614936</v>
      </c>
      <c r="M964">
        <v>1969.7276296517648</v>
      </c>
      <c r="N964">
        <v>559.24104221180733</v>
      </c>
      <c r="O964">
        <v>2528.9686718635721</v>
      </c>
      <c r="P964">
        <v>27962.052110590364</v>
      </c>
      <c r="T964">
        <v>167656.88556356999</v>
      </c>
      <c r="U964">
        <v>12.726000000000001</v>
      </c>
      <c r="V964">
        <v>2.2078296169638998E-3</v>
      </c>
      <c r="W964">
        <v>0.87430053949356001</v>
      </c>
      <c r="X964">
        <v>0.27427351595647997</v>
      </c>
      <c r="Y964">
        <v>21336.098739028999</v>
      </c>
      <c r="AB964" t="e">
        <v>#N/A</v>
      </c>
      <c r="AC964" t="e">
        <v>#N/A</v>
      </c>
    </row>
    <row r="965" spans="1:29">
      <c r="A965" t="s">
        <v>653</v>
      </c>
      <c r="B965" t="s">
        <v>9</v>
      </c>
      <c r="C965">
        <v>9690112</v>
      </c>
      <c r="D965" t="s">
        <v>1155</v>
      </c>
      <c r="E965" t="str">
        <f t="shared" si="15"/>
        <v>Harritslevgård Hgd., Skovby1i</v>
      </c>
      <c r="F965">
        <v>12.134936288747973</v>
      </c>
      <c r="G965" t="s">
        <v>3213</v>
      </c>
      <c r="K965">
        <v>12.134936288747973</v>
      </c>
      <c r="M965">
        <v>14937.196725379135</v>
      </c>
      <c r="N965">
        <v>4240.938360549203</v>
      </c>
      <c r="O965">
        <v>19178.135085928338</v>
      </c>
      <c r="P965">
        <v>212046.91802746014</v>
      </c>
      <c r="T965">
        <v>167994.27541097</v>
      </c>
      <c r="U965">
        <v>96.312299999999993</v>
      </c>
      <c r="V965">
        <v>1.3982920907438001E-2</v>
      </c>
      <c r="W965">
        <v>0.95304644107819003</v>
      </c>
      <c r="X965">
        <v>0.57987401319748</v>
      </c>
      <c r="Y965">
        <v>161799.21911949999</v>
      </c>
      <c r="AB965" t="e">
        <v>#N/A</v>
      </c>
      <c r="AC965" t="e">
        <v>#N/A</v>
      </c>
    </row>
    <row r="966" spans="1:29">
      <c r="A966" t="s">
        <v>472</v>
      </c>
      <c r="B966" t="s">
        <v>64</v>
      </c>
      <c r="C966">
        <v>9428383</v>
      </c>
      <c r="D966" t="s">
        <v>1164</v>
      </c>
      <c r="E966" t="str">
        <f t="shared" si="15"/>
        <v>Skovby Nymark, Skovby1c</v>
      </c>
      <c r="F966">
        <v>0.25046087750607249</v>
      </c>
      <c r="G966" t="s">
        <v>3213</v>
      </c>
      <c r="K966">
        <v>0.25046087750607249</v>
      </c>
      <c r="M966">
        <v>308.29856130256525</v>
      </c>
      <c r="N966">
        <v>87.531497319621238</v>
      </c>
      <c r="O966">
        <v>395.83005862218647</v>
      </c>
      <c r="P966">
        <v>4376.5748659810624</v>
      </c>
      <c r="T966">
        <v>133531.06348705001</v>
      </c>
      <c r="U966">
        <v>2.5009000000000001</v>
      </c>
      <c r="V966">
        <v>2.3339912295340999E-2</v>
      </c>
      <c r="W966">
        <v>0.83151066303252996</v>
      </c>
      <c r="X966">
        <v>0.32777788658262003</v>
      </c>
      <c r="Y966">
        <v>3339.5251184859999</v>
      </c>
      <c r="AB966" t="e">
        <v>#N/A</v>
      </c>
      <c r="AC966" t="e">
        <v>#N/A</v>
      </c>
    </row>
    <row r="967" spans="1:29">
      <c r="A967" t="s">
        <v>483</v>
      </c>
      <c r="B967" t="s">
        <v>64</v>
      </c>
      <c r="C967">
        <v>9428383</v>
      </c>
      <c r="D967" t="s">
        <v>1164</v>
      </c>
      <c r="E967" t="str">
        <f t="shared" si="15"/>
        <v>Skovby Nymark, Skovby1e</v>
      </c>
      <c r="F967">
        <v>2.5426868032515002</v>
      </c>
      <c r="G967" t="s">
        <v>3213</v>
      </c>
      <c r="K967">
        <v>2.5426868032515002</v>
      </c>
      <c r="M967">
        <v>3129.85681073664</v>
      </c>
      <c r="N967">
        <v>888.6225478390287</v>
      </c>
      <c r="O967">
        <v>4018.4793585756688</v>
      </c>
      <c r="P967">
        <v>44431.127391951435</v>
      </c>
      <c r="T967">
        <v>33902.49071002</v>
      </c>
      <c r="U967">
        <v>100</v>
      </c>
      <c r="V967">
        <v>0.89995336532592995</v>
      </c>
      <c r="W967">
        <v>3.1570911407471001</v>
      </c>
      <c r="X967">
        <v>2.4050812940976001</v>
      </c>
      <c r="Y967">
        <v>33902.490710008002</v>
      </c>
      <c r="AB967" t="e">
        <v>#N/A</v>
      </c>
      <c r="AC967" t="e">
        <v>#N/A</v>
      </c>
    </row>
    <row r="968" spans="1:29">
      <c r="A968" t="s">
        <v>1165</v>
      </c>
      <c r="B968" t="s">
        <v>64</v>
      </c>
      <c r="C968">
        <v>9428383</v>
      </c>
      <c r="D968" t="s">
        <v>1164</v>
      </c>
      <c r="E968" t="str">
        <f t="shared" si="15"/>
        <v>Skovby Nymark, Skovby8d</v>
      </c>
      <c r="F968">
        <v>1.5594151974265225</v>
      </c>
      <c r="G968" t="s">
        <v>3212</v>
      </c>
      <c r="K968">
        <v>0.55941519742652246</v>
      </c>
      <c r="M968">
        <v>1919.5231871224933</v>
      </c>
      <c r="N968">
        <v>544.98709951380272</v>
      </c>
      <c r="O968">
        <v>2464.5102866362959</v>
      </c>
      <c r="P968">
        <v>27249.354975690134</v>
      </c>
      <c r="T968">
        <v>7458.8692990202999</v>
      </c>
      <c r="U968">
        <v>100</v>
      </c>
      <c r="V968">
        <v>1.6974004507064999</v>
      </c>
      <c r="W968">
        <v>2.8516747951507999</v>
      </c>
      <c r="X968">
        <v>2.3868155709623999</v>
      </c>
      <c r="Y968">
        <v>7458.8692990162999</v>
      </c>
      <c r="AB968" t="e">
        <v>#N/A</v>
      </c>
      <c r="AC968" t="e">
        <v>#N/A</v>
      </c>
    </row>
    <row r="969" spans="1:29">
      <c r="A969" t="s">
        <v>3149</v>
      </c>
      <c r="B969" t="s">
        <v>8</v>
      </c>
      <c r="C969">
        <v>100042561</v>
      </c>
      <c r="D969" t="s">
        <v>3150</v>
      </c>
      <c r="E969" t="str">
        <f t="shared" si="15"/>
        <v>Bogense Markjorder119b</v>
      </c>
      <c r="F969">
        <v>8.454618607467751E-2</v>
      </c>
      <c r="K969">
        <v>8.454618607467751E-2</v>
      </c>
      <c r="M969">
        <v>104.07001600403676</v>
      </c>
      <c r="N969">
        <v>29.547346210189684</v>
      </c>
      <c r="O969">
        <v>133.61736221422643</v>
      </c>
      <c r="P969">
        <v>1477.367310509484</v>
      </c>
      <c r="T969">
        <v>1127.2824809957001</v>
      </c>
      <c r="U969">
        <v>100</v>
      </c>
      <c r="V969">
        <v>1.2810668945313</v>
      </c>
      <c r="W969">
        <v>1.8724497556685999</v>
      </c>
      <c r="X969">
        <v>1.5141477777676999</v>
      </c>
      <c r="Y969">
        <v>1127.2824810021</v>
      </c>
      <c r="AB969" t="e">
        <v>#N/A</v>
      </c>
      <c r="AC969" t="e">
        <v>#N/A</v>
      </c>
    </row>
    <row r="970" spans="1:29">
      <c r="A970" t="s">
        <v>2503</v>
      </c>
      <c r="B970" t="s">
        <v>8</v>
      </c>
      <c r="C970">
        <v>100042561</v>
      </c>
      <c r="D970" t="s">
        <v>3150</v>
      </c>
      <c r="E970" t="str">
        <f t="shared" si="15"/>
        <v>Bogense Markjorder137b</v>
      </c>
      <c r="F970">
        <v>2.4424396571667922E-2</v>
      </c>
      <c r="K970">
        <v>2.4424396571667922E-2</v>
      </c>
      <c r="M970">
        <v>30.06460090177541</v>
      </c>
      <c r="N970">
        <v>8.535880031780545</v>
      </c>
      <c r="O970">
        <v>38.600480933555957</v>
      </c>
      <c r="P970">
        <v>426.79400158902718</v>
      </c>
      <c r="T970">
        <v>328.84878299945001</v>
      </c>
      <c r="U970">
        <v>99.029899999999998</v>
      </c>
      <c r="V970">
        <v>0.36544835567473999</v>
      </c>
      <c r="W970">
        <v>2.1366534233093</v>
      </c>
      <c r="X970">
        <v>1.4384626419497999</v>
      </c>
      <c r="Y970">
        <v>325.65876925155999</v>
      </c>
      <c r="AB970" t="e">
        <v>#N/A</v>
      </c>
      <c r="AC970" t="e">
        <v>#N/A</v>
      </c>
    </row>
    <row r="971" spans="1:29">
      <c r="A971" t="s">
        <v>3151</v>
      </c>
      <c r="B971" t="s">
        <v>8</v>
      </c>
      <c r="C971">
        <v>100042561</v>
      </c>
      <c r="D971" t="s">
        <v>3150</v>
      </c>
      <c r="E971" t="str">
        <f t="shared" si="15"/>
        <v>Bogense Markjorder137c</v>
      </c>
      <c r="F971">
        <v>1.0491832795095009</v>
      </c>
      <c r="K971">
        <v>1.0491832795095009</v>
      </c>
      <c r="M971">
        <v>1291.4659520333425</v>
      </c>
      <c r="N971">
        <v>366.67037316417094</v>
      </c>
      <c r="O971">
        <v>1658.1363251975135</v>
      </c>
      <c r="P971">
        <v>18333.518658208544</v>
      </c>
      <c r="T971">
        <v>14223.268055457</v>
      </c>
      <c r="U971">
        <v>98.353700000000003</v>
      </c>
      <c r="V971">
        <v>0.25305932760239003</v>
      </c>
      <c r="W971">
        <v>2.0790395736693998</v>
      </c>
      <c r="X971">
        <v>1.4378790822762999</v>
      </c>
      <c r="Y971">
        <v>13989.117345176999</v>
      </c>
      <c r="AB971" t="e">
        <v>#N/A</v>
      </c>
      <c r="AC971" t="e">
        <v>#N/A</v>
      </c>
    </row>
    <row r="972" spans="1:29">
      <c r="A972" t="s">
        <v>3152</v>
      </c>
      <c r="B972" t="s">
        <v>8</v>
      </c>
      <c r="C972">
        <v>100042561</v>
      </c>
      <c r="D972" t="s">
        <v>3150</v>
      </c>
      <c r="E972" t="str">
        <f t="shared" si="15"/>
        <v>Bogense Markjorder137e</v>
      </c>
      <c r="F972">
        <v>0.76035984171689497</v>
      </c>
      <c r="K972">
        <v>0.76035984171689497</v>
      </c>
      <c r="M972">
        <v>935.94595534339066</v>
      </c>
      <c r="N972">
        <v>265.731862436585</v>
      </c>
      <c r="O972">
        <v>1201.6778177799756</v>
      </c>
      <c r="P972">
        <v>13286.59312182925</v>
      </c>
      <c r="T972">
        <v>10160.728683484</v>
      </c>
      <c r="U972">
        <v>99.777600000000007</v>
      </c>
      <c r="V972">
        <v>0.36713051795959001</v>
      </c>
      <c r="W972">
        <v>2.1448538303375</v>
      </c>
      <c r="X972">
        <v>1.5648282063154</v>
      </c>
      <c r="Y972">
        <v>10138.132835981</v>
      </c>
      <c r="AB972" t="e">
        <v>#N/A</v>
      </c>
      <c r="AC972" t="e">
        <v>#N/A</v>
      </c>
    </row>
    <row r="973" spans="1:29">
      <c r="A973" t="s">
        <v>67</v>
      </c>
      <c r="B973" t="s">
        <v>3153</v>
      </c>
      <c r="C973">
        <v>100042561</v>
      </c>
      <c r="D973" t="s">
        <v>3150</v>
      </c>
      <c r="E973" t="str">
        <f t="shared" si="15"/>
        <v>Gyldensteens Strand, Bogense Jorder1</v>
      </c>
      <c r="F973">
        <v>0.98529001241268843</v>
      </c>
      <c r="K973">
        <v>0.98529001241268843</v>
      </c>
      <c r="M973">
        <v>1212.8181307887244</v>
      </c>
      <c r="N973">
        <v>344.34084452355165</v>
      </c>
      <c r="O973">
        <v>1557.158975312276</v>
      </c>
      <c r="P973">
        <v>17217.042226177582</v>
      </c>
      <c r="T973">
        <v>13142.430852981999</v>
      </c>
      <c r="U973">
        <v>99.9602</v>
      </c>
      <c r="V973">
        <v>1.3543457984924001</v>
      </c>
      <c r="W973">
        <v>2.09312748909</v>
      </c>
      <c r="X973">
        <v>1.8055991603882</v>
      </c>
      <c r="Y973">
        <v>13137.194199101999</v>
      </c>
      <c r="AB973" t="e">
        <v>#N/A</v>
      </c>
      <c r="AC973" t="e">
        <v>#N/A</v>
      </c>
    </row>
    <row r="974" spans="1:29">
      <c r="A974" t="s">
        <v>78</v>
      </c>
      <c r="B974" t="s">
        <v>3153</v>
      </c>
      <c r="C974">
        <v>100042561</v>
      </c>
      <c r="D974" t="s">
        <v>3150</v>
      </c>
      <c r="E974" t="str">
        <f t="shared" si="15"/>
        <v>Gyldensteens Strand, Bogense Jorder2</v>
      </c>
      <c r="F974">
        <v>0.57806470103111207</v>
      </c>
      <c r="K974">
        <v>0.57806470103111207</v>
      </c>
      <c r="M974">
        <v>711.55430517633818</v>
      </c>
      <c r="N974">
        <v>202.02304380909015</v>
      </c>
      <c r="O974">
        <v>913.57734898542833</v>
      </c>
      <c r="P974">
        <v>10101.152190454506</v>
      </c>
      <c r="T974">
        <v>8932.6100124604</v>
      </c>
      <c r="U974">
        <v>86.285300000000007</v>
      </c>
      <c r="V974">
        <v>0.36786645650864003</v>
      </c>
      <c r="W974">
        <v>2.0169048309325999</v>
      </c>
      <c r="X974">
        <v>1.6210861255528</v>
      </c>
      <c r="Y974">
        <v>7707.5258855715001</v>
      </c>
      <c r="AB974" t="e">
        <v>#N/A</v>
      </c>
      <c r="AC974" t="e">
        <v>#N/A</v>
      </c>
    </row>
    <row r="975" spans="1:29">
      <c r="A975" t="s">
        <v>2551</v>
      </c>
      <c r="B975" t="s">
        <v>8</v>
      </c>
      <c r="C975">
        <v>5444236</v>
      </c>
      <c r="D975" t="s">
        <v>2552</v>
      </c>
      <c r="E975" t="str">
        <f t="shared" si="15"/>
        <v>Bogense Markjorder29y</v>
      </c>
      <c r="F975">
        <v>1</v>
      </c>
      <c r="G975" t="s">
        <v>3212</v>
      </c>
      <c r="M975">
        <v>1230.9250225919634</v>
      </c>
      <c r="N975">
        <v>349.48171623130651</v>
      </c>
      <c r="O975">
        <v>1580.40673882327</v>
      </c>
      <c r="P975">
        <v>17474.085811565325</v>
      </c>
      <c r="Q975" t="e">
        <v>#N/A</v>
      </c>
      <c r="R975" t="e">
        <v>#N/A</v>
      </c>
      <c r="T975">
        <v>873.36359800626997</v>
      </c>
      <c r="U975">
        <v>0</v>
      </c>
      <c r="V975">
        <v>0</v>
      </c>
      <c r="W975">
        <v>0</v>
      </c>
      <c r="X975">
        <v>0</v>
      </c>
      <c r="Y975">
        <v>0</v>
      </c>
      <c r="AB975" t="e">
        <v>#N/A</v>
      </c>
      <c r="AC975" t="e">
        <v>#N/A</v>
      </c>
    </row>
    <row r="976" spans="1:29">
      <c r="A976" t="s">
        <v>2561</v>
      </c>
      <c r="B976" t="s">
        <v>8</v>
      </c>
      <c r="C976">
        <v>5444241</v>
      </c>
      <c r="D976" t="s">
        <v>2562</v>
      </c>
      <c r="E976" t="str">
        <f t="shared" si="15"/>
        <v>Bogense Markjorder29ab</v>
      </c>
      <c r="F976">
        <v>1</v>
      </c>
      <c r="G976" t="s">
        <v>3212</v>
      </c>
      <c r="M976">
        <v>1230.9250225919634</v>
      </c>
      <c r="N976">
        <v>349.48171623130651</v>
      </c>
      <c r="O976">
        <v>1580.40673882327</v>
      </c>
      <c r="P976">
        <v>17474.085811565325</v>
      </c>
      <c r="Q976" t="e">
        <v>#N/A</v>
      </c>
      <c r="R976" t="e">
        <v>#N/A</v>
      </c>
      <c r="T976">
        <v>890.61766299450005</v>
      </c>
      <c r="U976">
        <v>0</v>
      </c>
      <c r="V976">
        <v>0</v>
      </c>
      <c r="W976">
        <v>0</v>
      </c>
      <c r="X976">
        <v>0</v>
      </c>
      <c r="Y976">
        <v>0</v>
      </c>
      <c r="AB976" t="e">
        <v>#N/A</v>
      </c>
      <c r="AC976" t="e">
        <v>#N/A</v>
      </c>
    </row>
    <row r="977" spans="1:29">
      <c r="A977" t="s">
        <v>2559</v>
      </c>
      <c r="B977" t="s">
        <v>8</v>
      </c>
      <c r="C977">
        <v>5444240</v>
      </c>
      <c r="D977" t="s">
        <v>2560</v>
      </c>
      <c r="E977" t="str">
        <f t="shared" si="15"/>
        <v>Bogense Markjorder29aa</v>
      </c>
      <c r="F977">
        <v>1</v>
      </c>
      <c r="G977" t="s">
        <v>3212</v>
      </c>
      <c r="M977">
        <v>1230.9250225919634</v>
      </c>
      <c r="N977">
        <v>349.48171623130651</v>
      </c>
      <c r="O977">
        <v>1580.40673882327</v>
      </c>
      <c r="P977">
        <v>17474.085811565325</v>
      </c>
      <c r="Q977">
        <v>2.387</v>
      </c>
      <c r="R977" t="e">
        <v>#N/A</v>
      </c>
      <c r="T977">
        <v>796.26330950143995</v>
      </c>
      <c r="U977">
        <v>15.273400000000001</v>
      </c>
      <c r="V977">
        <v>4.5102804899215997E-2</v>
      </c>
      <c r="W977">
        <v>0.13888299465178999</v>
      </c>
      <c r="X977">
        <v>8.6706124157423001E-2</v>
      </c>
      <c r="Y977">
        <v>121.61648031339294</v>
      </c>
      <c r="AB977">
        <v>2.387</v>
      </c>
      <c r="AC977" t="s">
        <v>3228</v>
      </c>
    </row>
    <row r="978" spans="1:29">
      <c r="A978" t="s">
        <v>2563</v>
      </c>
      <c r="B978" t="s">
        <v>8</v>
      </c>
      <c r="C978">
        <v>5444242</v>
      </c>
      <c r="D978" t="s">
        <v>2564</v>
      </c>
      <c r="E978" t="str">
        <f t="shared" si="15"/>
        <v>Bogense Markjorder29ac</v>
      </c>
      <c r="F978">
        <v>1</v>
      </c>
      <c r="G978" t="s">
        <v>3212</v>
      </c>
      <c r="M978">
        <v>1230.9250225919634</v>
      </c>
      <c r="N978">
        <v>349.48171623130651</v>
      </c>
      <c r="O978">
        <v>1580.40673882327</v>
      </c>
      <c r="P978">
        <v>17474.085811565325</v>
      </c>
      <c r="Q978" t="e">
        <v>#N/A</v>
      </c>
      <c r="R978" t="e">
        <v>#N/A</v>
      </c>
      <c r="T978">
        <v>1671.3234385239</v>
      </c>
      <c r="U978">
        <v>0</v>
      </c>
      <c r="V978">
        <v>0</v>
      </c>
      <c r="W978">
        <v>0</v>
      </c>
      <c r="X978">
        <v>0</v>
      </c>
      <c r="Y978">
        <v>0</v>
      </c>
      <c r="AB978" t="e">
        <v>#N/A</v>
      </c>
      <c r="AC978" t="e">
        <v>#N/A</v>
      </c>
    </row>
    <row r="979" spans="1:29">
      <c r="A979" t="s">
        <v>2557</v>
      </c>
      <c r="B979" t="s">
        <v>8</v>
      </c>
      <c r="C979">
        <v>5444239</v>
      </c>
      <c r="D979" t="s">
        <v>2558</v>
      </c>
      <c r="E979" t="str">
        <f t="shared" si="15"/>
        <v>Bogense Markjorder29ø</v>
      </c>
      <c r="F979">
        <v>2.25</v>
      </c>
      <c r="G979" t="s">
        <v>3212</v>
      </c>
      <c r="H979" t="s">
        <v>3212</v>
      </c>
      <c r="I979" t="s">
        <v>3212</v>
      </c>
      <c r="M979">
        <v>2769.5813008319178</v>
      </c>
      <c r="N979">
        <v>786.33386152043965</v>
      </c>
      <c r="O979">
        <v>3555.9151623523576</v>
      </c>
      <c r="P979">
        <v>39316.693076021984</v>
      </c>
      <c r="Q979">
        <v>2.1429999999999998</v>
      </c>
      <c r="R979" t="s">
        <v>3228</v>
      </c>
      <c r="T979">
        <v>788.66285850464999</v>
      </c>
      <c r="U979">
        <v>97.133899999999997</v>
      </c>
      <c r="V979">
        <v>4.5102804899215997E-2</v>
      </c>
      <c r="W979">
        <v>0.30972695350647</v>
      </c>
      <c r="X979">
        <v>0.15016571292443001</v>
      </c>
      <c r="Y979">
        <v>766.05899231704814</v>
      </c>
      <c r="AB979" t="e">
        <v>#N/A</v>
      </c>
      <c r="AC979" t="e">
        <v>#N/A</v>
      </c>
    </row>
    <row r="980" spans="1:29">
      <c r="A980" t="s">
        <v>2555</v>
      </c>
      <c r="B980" t="s">
        <v>8</v>
      </c>
      <c r="C980">
        <v>5444238</v>
      </c>
      <c r="D980" t="s">
        <v>2556</v>
      </c>
      <c r="E980" t="str">
        <f t="shared" si="15"/>
        <v>Bogense Markjorder29æ</v>
      </c>
      <c r="F980">
        <v>2.25</v>
      </c>
      <c r="G980" t="s">
        <v>3212</v>
      </c>
      <c r="H980" t="s">
        <v>3212</v>
      </c>
      <c r="I980" t="s">
        <v>3212</v>
      </c>
      <c r="M980">
        <v>2769.5813008319178</v>
      </c>
      <c r="N980">
        <v>786.33386152043965</v>
      </c>
      <c r="O980">
        <v>3555.9151623523576</v>
      </c>
      <c r="P980">
        <v>39316.693076021984</v>
      </c>
      <c r="Q980">
        <v>2.0609999999999999</v>
      </c>
      <c r="R980" t="s">
        <v>3228</v>
      </c>
      <c r="T980">
        <v>788.77677250225997</v>
      </c>
      <c r="U980">
        <v>100</v>
      </c>
      <c r="V980">
        <v>0.18798092007636999</v>
      </c>
      <c r="W980">
        <v>0.64857620000839</v>
      </c>
      <c r="X980">
        <v>0.33084811128321001</v>
      </c>
      <c r="Y980">
        <v>788.77677250225997</v>
      </c>
      <c r="AB980" t="e">
        <v>#N/A</v>
      </c>
      <c r="AC980" t="e">
        <v>#N/A</v>
      </c>
    </row>
    <row r="981" spans="1:29">
      <c r="A981" t="s">
        <v>2545</v>
      </c>
      <c r="B981" t="s">
        <v>8</v>
      </c>
      <c r="C981">
        <v>5444233</v>
      </c>
      <c r="D981" t="s">
        <v>2546</v>
      </c>
      <c r="E981" t="str">
        <f t="shared" si="15"/>
        <v>Bogense Markjorder29u</v>
      </c>
      <c r="F981">
        <v>2.25</v>
      </c>
      <c r="G981" t="s">
        <v>3212</v>
      </c>
      <c r="H981" t="s">
        <v>3212</v>
      </c>
      <c r="I981" t="s">
        <v>3212</v>
      </c>
      <c r="M981">
        <v>2769.5813008319178</v>
      </c>
      <c r="N981">
        <v>786.33386152043965</v>
      </c>
      <c r="O981">
        <v>3555.9151623523576</v>
      </c>
      <c r="P981">
        <v>39316.693076021984</v>
      </c>
      <c r="Q981">
        <v>2.06</v>
      </c>
      <c r="R981" t="s">
        <v>3228</v>
      </c>
      <c r="T981">
        <v>835.86531249697998</v>
      </c>
      <c r="U981">
        <v>100</v>
      </c>
      <c r="V981">
        <v>0.19691736996174</v>
      </c>
      <c r="W981">
        <v>0.49255627393723</v>
      </c>
      <c r="X981">
        <v>0.29230642912298999</v>
      </c>
      <c r="Y981">
        <v>835.86531249697998</v>
      </c>
      <c r="AB981" t="e">
        <v>#N/A</v>
      </c>
      <c r="AC981" t="e">
        <v>#N/A</v>
      </c>
    </row>
    <row r="982" spans="1:29">
      <c r="A982" t="s">
        <v>2543</v>
      </c>
      <c r="B982" t="s">
        <v>8</v>
      </c>
      <c r="C982">
        <v>5444232</v>
      </c>
      <c r="D982" t="s">
        <v>2544</v>
      </c>
      <c r="E982" t="str">
        <f t="shared" si="15"/>
        <v>Bogense Markjorder29t</v>
      </c>
      <c r="F982">
        <v>2.25</v>
      </c>
      <c r="G982" t="s">
        <v>3212</v>
      </c>
      <c r="H982" t="s">
        <v>3212</v>
      </c>
      <c r="I982" t="s">
        <v>3212</v>
      </c>
      <c r="M982">
        <v>2769.5813008319178</v>
      </c>
      <c r="N982">
        <v>786.33386152043965</v>
      </c>
      <c r="O982">
        <v>3555.9151623523576</v>
      </c>
      <c r="P982">
        <v>39316.693076021984</v>
      </c>
      <c r="Q982">
        <v>2.04</v>
      </c>
      <c r="R982" t="s">
        <v>3228</v>
      </c>
      <c r="T982">
        <v>1002.3861839985</v>
      </c>
      <c r="U982">
        <v>99.999099999999999</v>
      </c>
      <c r="V982">
        <v>4.4261727482080002E-2</v>
      </c>
      <c r="W982">
        <v>0.44724318385124001</v>
      </c>
      <c r="X982">
        <v>0.25584132268920001</v>
      </c>
      <c r="Y982">
        <v>1002.3771625228439</v>
      </c>
      <c r="AB982" t="e">
        <v>#N/A</v>
      </c>
      <c r="AC982" t="e">
        <v>#N/A</v>
      </c>
    </row>
    <row r="983" spans="1:29">
      <c r="A983" t="s">
        <v>2553</v>
      </c>
      <c r="B983" t="s">
        <v>8</v>
      </c>
      <c r="C983">
        <v>5444237</v>
      </c>
      <c r="D983" t="s">
        <v>2554</v>
      </c>
      <c r="E983" t="str">
        <f t="shared" si="15"/>
        <v>Bogense Markjorder29z</v>
      </c>
      <c r="F983">
        <v>1</v>
      </c>
      <c r="G983" t="s">
        <v>3212</v>
      </c>
      <c r="M983">
        <v>1230.9250225919634</v>
      </c>
      <c r="N983">
        <v>349.48171623130651</v>
      </c>
      <c r="O983">
        <v>1580.40673882327</v>
      </c>
      <c r="P983">
        <v>17474.085811565325</v>
      </c>
      <c r="Q983" t="e">
        <v>#N/A</v>
      </c>
      <c r="R983" t="e">
        <v>#N/A</v>
      </c>
      <c r="T983">
        <v>739.66653549418004</v>
      </c>
      <c r="U983">
        <v>2.7229000000000001</v>
      </c>
      <c r="V983">
        <v>1.0618609376251999E-2</v>
      </c>
      <c r="W983">
        <v>4.9308195710182003E-2</v>
      </c>
      <c r="X983">
        <v>2.4601529818028E-2</v>
      </c>
      <c r="Y983">
        <v>20.140380094971029</v>
      </c>
      <c r="AB983" t="e">
        <v>#N/A</v>
      </c>
      <c r="AC983" t="e">
        <v>#N/A</v>
      </c>
    </row>
    <row r="984" spans="1:29">
      <c r="A984" t="s">
        <v>2549</v>
      </c>
      <c r="B984" t="s">
        <v>8</v>
      </c>
      <c r="C984">
        <v>5444235</v>
      </c>
      <c r="D984" t="s">
        <v>2550</v>
      </c>
      <c r="E984" t="str">
        <f t="shared" si="15"/>
        <v>Bogense Markjorder29x</v>
      </c>
      <c r="F984">
        <v>1</v>
      </c>
      <c r="G984" t="s">
        <v>3212</v>
      </c>
      <c r="M984">
        <v>1230.9250225919634</v>
      </c>
      <c r="N984">
        <v>349.48171623130651</v>
      </c>
      <c r="O984">
        <v>1580.40673882327</v>
      </c>
      <c r="P984">
        <v>17474.085811565325</v>
      </c>
      <c r="Q984">
        <v>2.399</v>
      </c>
      <c r="R984" t="s">
        <v>3228</v>
      </c>
      <c r="T984">
        <v>718.39485550828999</v>
      </c>
      <c r="U984">
        <v>31.944299999999998</v>
      </c>
      <c r="V984">
        <v>6.087301671505E-2</v>
      </c>
      <c r="W984">
        <v>0.29700565338134999</v>
      </c>
      <c r="X984">
        <v>0.18797945883125</v>
      </c>
      <c r="Y984">
        <v>229.48620782813467</v>
      </c>
      <c r="AB984" t="e">
        <v>#N/A</v>
      </c>
      <c r="AC984" t="e">
        <v>#N/A</v>
      </c>
    </row>
    <row r="985" spans="1:29">
      <c r="A985" t="s">
        <v>2547</v>
      </c>
      <c r="B985" t="s">
        <v>8</v>
      </c>
      <c r="C985">
        <v>5444234</v>
      </c>
      <c r="D985" t="s">
        <v>2548</v>
      </c>
      <c r="E985" t="str">
        <f t="shared" si="15"/>
        <v>Bogense Markjorder29v</v>
      </c>
      <c r="F985">
        <v>1</v>
      </c>
      <c r="G985" t="s">
        <v>3212</v>
      </c>
      <c r="M985">
        <v>1230.9250225919634</v>
      </c>
      <c r="N985">
        <v>349.48171623130651</v>
      </c>
      <c r="O985">
        <v>1580.40673882327</v>
      </c>
      <c r="P985">
        <v>17474.085811565325</v>
      </c>
      <c r="Q985" t="e">
        <v>#N/A</v>
      </c>
      <c r="R985" t="e">
        <v>#N/A</v>
      </c>
      <c r="T985">
        <v>824.94555799555997</v>
      </c>
      <c r="U985">
        <v>1.4371</v>
      </c>
      <c r="V985">
        <v>6.3921920955180997E-2</v>
      </c>
      <c r="W985">
        <v>0.1783085167408</v>
      </c>
      <c r="X985">
        <v>0.13799685878413001</v>
      </c>
      <c r="Y985">
        <v>11.855292613954193</v>
      </c>
      <c r="AB985" t="e">
        <v>#N/A</v>
      </c>
      <c r="AC985" t="e">
        <v>#N/A</v>
      </c>
    </row>
    <row r="986" spans="1:29">
      <c r="A986" t="s">
        <v>1182</v>
      </c>
      <c r="B986" t="s">
        <v>8</v>
      </c>
      <c r="C986">
        <v>5443745</v>
      </c>
      <c r="D986" t="s">
        <v>1183</v>
      </c>
      <c r="E986" t="str">
        <f t="shared" si="15"/>
        <v>Bogense Markjorder8aa</v>
      </c>
      <c r="F986">
        <v>1</v>
      </c>
      <c r="G986" t="s">
        <v>3212</v>
      </c>
      <c r="M986">
        <v>1230.9250225919634</v>
      </c>
      <c r="N986">
        <v>349.48171623130651</v>
      </c>
      <c r="O986">
        <v>1580.40673882327</v>
      </c>
      <c r="P986">
        <v>17474.085811565325</v>
      </c>
      <c r="Q986" t="e">
        <v>#N/A</v>
      </c>
      <c r="R986" t="e">
        <v>#N/A</v>
      </c>
      <c r="T986">
        <v>567.97670949952999</v>
      </c>
      <c r="U986">
        <v>0</v>
      </c>
      <c r="V986">
        <v>0</v>
      </c>
      <c r="W986">
        <v>0</v>
      </c>
      <c r="X986">
        <v>0</v>
      </c>
      <c r="Y986">
        <v>0</v>
      </c>
      <c r="AB986" t="e">
        <v>#N/A</v>
      </c>
      <c r="AC986" t="e">
        <v>#N/A</v>
      </c>
    </row>
    <row r="987" spans="1:29">
      <c r="A987" t="s">
        <v>1184</v>
      </c>
      <c r="B987" t="s">
        <v>8</v>
      </c>
      <c r="C987">
        <v>5443742</v>
      </c>
      <c r="D987" t="s">
        <v>1185</v>
      </c>
      <c r="E987" t="str">
        <f t="shared" si="15"/>
        <v>Bogense Markjorder8z</v>
      </c>
      <c r="F987">
        <v>1</v>
      </c>
      <c r="G987" t="s">
        <v>3212</v>
      </c>
      <c r="M987">
        <v>1230.9250225919634</v>
      </c>
      <c r="N987">
        <v>349.48171623130651</v>
      </c>
      <c r="O987">
        <v>1580.40673882327</v>
      </c>
      <c r="P987">
        <v>17474.085811565325</v>
      </c>
      <c r="Q987" t="e">
        <v>#N/A</v>
      </c>
      <c r="R987" t="e">
        <v>#N/A</v>
      </c>
      <c r="T987">
        <v>1917.4562339708</v>
      </c>
      <c r="U987">
        <v>0</v>
      </c>
      <c r="V987">
        <v>0</v>
      </c>
      <c r="W987">
        <v>0</v>
      </c>
      <c r="X987">
        <v>0</v>
      </c>
      <c r="Y987">
        <v>0</v>
      </c>
      <c r="AB987" t="e">
        <v>#N/A</v>
      </c>
      <c r="AC987" t="e">
        <v>#N/A</v>
      </c>
    </row>
    <row r="988" spans="1:29">
      <c r="A988" t="s">
        <v>1166</v>
      </c>
      <c r="B988" t="s">
        <v>8</v>
      </c>
      <c r="C988">
        <v>5444752</v>
      </c>
      <c r="D988" t="s">
        <v>1167</v>
      </c>
      <c r="E988" t="str">
        <f t="shared" si="15"/>
        <v>Bogense Markjorder115r</v>
      </c>
      <c r="F988">
        <v>1</v>
      </c>
      <c r="G988" t="s">
        <v>3212</v>
      </c>
      <c r="M988">
        <v>1230.9250225919634</v>
      </c>
      <c r="N988">
        <v>349.48171623130651</v>
      </c>
      <c r="O988">
        <v>1580.40673882327</v>
      </c>
      <c r="P988">
        <v>17474.085811565325</v>
      </c>
      <c r="Q988" t="e">
        <v>#N/A</v>
      </c>
      <c r="R988" t="e">
        <v>#N/A</v>
      </c>
      <c r="T988">
        <v>604.48551349228001</v>
      </c>
      <c r="U988">
        <v>0</v>
      </c>
      <c r="V988">
        <v>0</v>
      </c>
      <c r="W988">
        <v>0</v>
      </c>
      <c r="X988">
        <v>0</v>
      </c>
      <c r="Y988">
        <v>0</v>
      </c>
      <c r="AB988" t="e">
        <v>#N/A</v>
      </c>
      <c r="AC988" t="e">
        <v>#N/A</v>
      </c>
    </row>
    <row r="989" spans="1:29">
      <c r="A989" t="s">
        <v>1168</v>
      </c>
      <c r="B989" t="s">
        <v>8</v>
      </c>
      <c r="C989">
        <v>5444757</v>
      </c>
      <c r="D989" t="s">
        <v>1169</v>
      </c>
      <c r="E989" t="str">
        <f t="shared" si="15"/>
        <v>Bogense Markjorder115x</v>
      </c>
      <c r="F989">
        <v>1</v>
      </c>
      <c r="G989" t="s">
        <v>3212</v>
      </c>
      <c r="M989">
        <v>1230.9250225919634</v>
      </c>
      <c r="N989">
        <v>349.48171623130651</v>
      </c>
      <c r="O989">
        <v>1580.40673882327</v>
      </c>
      <c r="P989">
        <v>17474.085811565325</v>
      </c>
      <c r="Q989" t="e">
        <v>#N/A</v>
      </c>
      <c r="R989" t="e">
        <v>#N/A</v>
      </c>
      <c r="T989">
        <v>895.65617299943995</v>
      </c>
      <c r="U989">
        <v>0</v>
      </c>
      <c r="V989">
        <v>0</v>
      </c>
      <c r="W989">
        <v>0</v>
      </c>
      <c r="X989">
        <v>0</v>
      </c>
      <c r="Y989">
        <v>0</v>
      </c>
      <c r="AB989" t="e">
        <v>#N/A</v>
      </c>
      <c r="AC989" t="e">
        <v>#N/A</v>
      </c>
    </row>
    <row r="990" spans="1:29">
      <c r="A990" t="s">
        <v>1170</v>
      </c>
      <c r="B990" t="s">
        <v>8</v>
      </c>
      <c r="C990">
        <v>5444761</v>
      </c>
      <c r="D990" t="s">
        <v>1171</v>
      </c>
      <c r="E990" t="str">
        <f t="shared" si="15"/>
        <v>Bogense Markjorder115ø</v>
      </c>
      <c r="F990">
        <v>1</v>
      </c>
      <c r="G990" t="s">
        <v>3212</v>
      </c>
      <c r="M990">
        <v>1230.9250225919634</v>
      </c>
      <c r="N990">
        <v>349.48171623130651</v>
      </c>
      <c r="O990">
        <v>1580.40673882327</v>
      </c>
      <c r="P990">
        <v>17474.085811565325</v>
      </c>
      <c r="Q990" t="e">
        <v>#N/A</v>
      </c>
      <c r="R990" t="e">
        <v>#N/A</v>
      </c>
      <c r="T990">
        <v>722.99511300880999</v>
      </c>
      <c r="U990">
        <v>0</v>
      </c>
      <c r="V990">
        <v>0</v>
      </c>
      <c r="W990">
        <v>0</v>
      </c>
      <c r="X990">
        <v>0</v>
      </c>
      <c r="Y990">
        <v>0</v>
      </c>
      <c r="AB990" t="e">
        <v>#N/A</v>
      </c>
      <c r="AC990" t="e">
        <v>#N/A</v>
      </c>
    </row>
    <row r="991" spans="1:29">
      <c r="A991" t="s">
        <v>1172</v>
      </c>
      <c r="B991" t="s">
        <v>8</v>
      </c>
      <c r="C991">
        <v>5444762</v>
      </c>
      <c r="D991" t="s">
        <v>1173</v>
      </c>
      <c r="E991" t="str">
        <f t="shared" si="15"/>
        <v>Bogense Markjorder115aa</v>
      </c>
      <c r="F991">
        <v>1</v>
      </c>
      <c r="G991" t="s">
        <v>3212</v>
      </c>
      <c r="M991">
        <v>1230.9250225919634</v>
      </c>
      <c r="N991">
        <v>349.48171623130651</v>
      </c>
      <c r="O991">
        <v>1580.40673882327</v>
      </c>
      <c r="P991">
        <v>17474.085811565325</v>
      </c>
      <c r="Q991" t="e">
        <v>#N/A</v>
      </c>
      <c r="R991" t="e">
        <v>#N/A</v>
      </c>
      <c r="T991">
        <v>656.04086900703999</v>
      </c>
      <c r="U991">
        <v>0</v>
      </c>
      <c r="V991">
        <v>0</v>
      </c>
      <c r="W991">
        <v>0</v>
      </c>
      <c r="X991">
        <v>0</v>
      </c>
      <c r="Y991">
        <v>0</v>
      </c>
      <c r="AB991" t="e">
        <v>#N/A</v>
      </c>
      <c r="AC991" t="e">
        <v>#N/A</v>
      </c>
    </row>
    <row r="992" spans="1:29">
      <c r="A992" t="s">
        <v>1174</v>
      </c>
      <c r="B992" t="s">
        <v>8</v>
      </c>
      <c r="C992">
        <v>5444764</v>
      </c>
      <c r="D992" t="s">
        <v>1175</v>
      </c>
      <c r="E992" t="str">
        <f t="shared" si="15"/>
        <v>Bogense Markjorder115ac</v>
      </c>
      <c r="F992">
        <v>1</v>
      </c>
      <c r="G992" t="s">
        <v>3212</v>
      </c>
      <c r="M992">
        <v>1230.9250225919634</v>
      </c>
      <c r="N992">
        <v>349.48171623130651</v>
      </c>
      <c r="O992">
        <v>1580.40673882327</v>
      </c>
      <c r="P992">
        <v>17474.085811565325</v>
      </c>
      <c r="Q992" t="e">
        <v>#N/A</v>
      </c>
      <c r="R992" t="e">
        <v>#N/A</v>
      </c>
      <c r="T992">
        <v>724.25073149317996</v>
      </c>
      <c r="U992">
        <v>0</v>
      </c>
      <c r="V992">
        <v>0</v>
      </c>
      <c r="W992">
        <v>0</v>
      </c>
      <c r="X992">
        <v>0</v>
      </c>
      <c r="Y992">
        <v>0</v>
      </c>
      <c r="AB992" t="e">
        <v>#N/A</v>
      </c>
      <c r="AC992" t="e">
        <v>#N/A</v>
      </c>
    </row>
    <row r="993" spans="1:29">
      <c r="A993" t="s">
        <v>1176</v>
      </c>
      <c r="B993" t="s">
        <v>8</v>
      </c>
      <c r="C993">
        <v>5444756</v>
      </c>
      <c r="D993" t="s">
        <v>1177</v>
      </c>
      <c r="E993" t="str">
        <f t="shared" si="15"/>
        <v>Bogense Markjorder115v</v>
      </c>
      <c r="F993">
        <v>1</v>
      </c>
      <c r="G993" t="s">
        <v>3212</v>
      </c>
      <c r="M993">
        <v>1230.9250225919634</v>
      </c>
      <c r="N993">
        <v>349.48171623130651</v>
      </c>
      <c r="O993">
        <v>1580.40673882327</v>
      </c>
      <c r="P993">
        <v>17474.085811565325</v>
      </c>
      <c r="Q993" t="e">
        <v>#N/A</v>
      </c>
      <c r="R993" t="e">
        <v>#N/A</v>
      </c>
      <c r="T993">
        <v>685.71333999167996</v>
      </c>
      <c r="U993">
        <v>0</v>
      </c>
      <c r="V993">
        <v>0</v>
      </c>
      <c r="W993">
        <v>0</v>
      </c>
      <c r="X993">
        <v>0</v>
      </c>
      <c r="Y993">
        <v>0</v>
      </c>
      <c r="AB993" t="e">
        <v>#N/A</v>
      </c>
      <c r="AC993" t="e">
        <v>#N/A</v>
      </c>
    </row>
    <row r="994" spans="1:29">
      <c r="A994" t="s">
        <v>1178</v>
      </c>
      <c r="B994" t="s">
        <v>8</v>
      </c>
      <c r="C994">
        <v>5444760</v>
      </c>
      <c r="D994" t="s">
        <v>1179</v>
      </c>
      <c r="E994" t="str">
        <f t="shared" si="15"/>
        <v>Bogense Markjorder115æ</v>
      </c>
      <c r="F994">
        <v>1</v>
      </c>
      <c r="G994" t="s">
        <v>3212</v>
      </c>
      <c r="M994">
        <v>1230.9250225919634</v>
      </c>
      <c r="N994">
        <v>349.48171623130651</v>
      </c>
      <c r="O994">
        <v>1580.40673882327</v>
      </c>
      <c r="P994">
        <v>17474.085811565325</v>
      </c>
      <c r="Q994" t="e">
        <v>#N/A</v>
      </c>
      <c r="R994" t="e">
        <v>#N/A</v>
      </c>
      <c r="T994">
        <v>736.23687800830999</v>
      </c>
      <c r="U994">
        <v>0</v>
      </c>
      <c r="V994">
        <v>0</v>
      </c>
      <c r="W994">
        <v>0</v>
      </c>
      <c r="X994">
        <v>0</v>
      </c>
      <c r="Y994">
        <v>0</v>
      </c>
      <c r="AB994" t="e">
        <v>#N/A</v>
      </c>
      <c r="AC994" t="e">
        <v>#N/A</v>
      </c>
    </row>
    <row r="995" spans="1:29">
      <c r="A995" t="s">
        <v>1180</v>
      </c>
      <c r="B995" t="s">
        <v>8</v>
      </c>
      <c r="C995">
        <v>5443747</v>
      </c>
      <c r="D995" t="s">
        <v>1181</v>
      </c>
      <c r="E995" t="str">
        <f t="shared" si="15"/>
        <v>Bogense Markjorder8ac</v>
      </c>
      <c r="F995">
        <v>1</v>
      </c>
      <c r="G995" t="s">
        <v>3212</v>
      </c>
      <c r="M995">
        <v>1230.9250225919634</v>
      </c>
      <c r="N995">
        <v>349.48171623130651</v>
      </c>
      <c r="O995">
        <v>1580.40673882327</v>
      </c>
      <c r="P995">
        <v>17474.085811565325</v>
      </c>
      <c r="Q995" t="e">
        <v>#N/A</v>
      </c>
      <c r="R995" t="e">
        <v>#N/A</v>
      </c>
      <c r="T995">
        <v>614.52231149520003</v>
      </c>
      <c r="U995">
        <v>0</v>
      </c>
      <c r="V995">
        <v>0</v>
      </c>
      <c r="W995">
        <v>0</v>
      </c>
      <c r="X995">
        <v>0</v>
      </c>
      <c r="Y995">
        <v>0</v>
      </c>
      <c r="AB995" t="e">
        <v>#N/A</v>
      </c>
      <c r="AC995" t="e">
        <v>#N/A</v>
      </c>
    </row>
    <row r="996" spans="1:29">
      <c r="A996" t="s">
        <v>2128</v>
      </c>
      <c r="B996" t="s">
        <v>8</v>
      </c>
      <c r="C996">
        <v>5443917</v>
      </c>
      <c r="D996" t="s">
        <v>2129</v>
      </c>
      <c r="E996" t="str">
        <f t="shared" si="15"/>
        <v>Bogense Markjorder12fa</v>
      </c>
      <c r="F996">
        <v>2.25</v>
      </c>
      <c r="G996" t="s">
        <v>3212</v>
      </c>
      <c r="H996" t="s">
        <v>3212</v>
      </c>
      <c r="I996" t="s">
        <v>3212</v>
      </c>
      <c r="M996">
        <v>2769.5813008319178</v>
      </c>
      <c r="N996">
        <v>786.33386152043965</v>
      </c>
      <c r="O996">
        <v>3555.9151623523576</v>
      </c>
      <c r="P996">
        <v>39316.693076021984</v>
      </c>
      <c r="Q996">
        <v>2.133</v>
      </c>
      <c r="R996" t="s">
        <v>3228</v>
      </c>
      <c r="T996">
        <v>1222.0952735008</v>
      </c>
      <c r="U996">
        <v>100</v>
      </c>
      <c r="V996">
        <v>0.25263878703116999</v>
      </c>
      <c r="W996">
        <v>0.78073060512543002</v>
      </c>
      <c r="X996">
        <v>0.39059279337104003</v>
      </c>
      <c r="Y996">
        <v>1222.0952735008</v>
      </c>
      <c r="AB996" t="e">
        <v>#N/A</v>
      </c>
      <c r="AC996" t="e">
        <v>#N/A</v>
      </c>
    </row>
    <row r="997" spans="1:29">
      <c r="A997" t="s">
        <v>2130</v>
      </c>
      <c r="B997" t="s">
        <v>8</v>
      </c>
      <c r="C997">
        <v>5443916</v>
      </c>
      <c r="D997" t="s">
        <v>2131</v>
      </c>
      <c r="E997" t="str">
        <f t="shared" si="15"/>
        <v>Bogense Markjorder12eø</v>
      </c>
      <c r="F997">
        <v>1.25</v>
      </c>
      <c r="G997" t="s">
        <v>3212</v>
      </c>
      <c r="H997" t="s">
        <v>3212</v>
      </c>
      <c r="M997">
        <v>1538.6562782399542</v>
      </c>
      <c r="N997">
        <v>436.85214528913315</v>
      </c>
      <c r="O997">
        <v>1975.5084235290874</v>
      </c>
      <c r="P997">
        <v>21842.607264456656</v>
      </c>
      <c r="Q997">
        <v>2.282</v>
      </c>
      <c r="R997" t="s">
        <v>3228</v>
      </c>
      <c r="T997">
        <v>1085.4740540062</v>
      </c>
      <c r="U997">
        <v>100</v>
      </c>
      <c r="V997">
        <v>0.23098102211952001</v>
      </c>
      <c r="W997">
        <v>0.87125158309937001</v>
      </c>
      <c r="X997">
        <v>0.45136559993591002</v>
      </c>
      <c r="Y997">
        <v>1085.4740540062</v>
      </c>
      <c r="AB997" t="e">
        <v>#N/A</v>
      </c>
      <c r="AC997" t="e">
        <v>#N/A</v>
      </c>
    </row>
    <row r="998" spans="1:29">
      <c r="A998" t="s">
        <v>2132</v>
      </c>
      <c r="B998" t="s">
        <v>8</v>
      </c>
      <c r="C998">
        <v>5443902</v>
      </c>
      <c r="D998" t="s">
        <v>2133</v>
      </c>
      <c r="E998" t="str">
        <f t="shared" si="15"/>
        <v>Bogense Markjorder12em</v>
      </c>
      <c r="F998">
        <v>2.25</v>
      </c>
      <c r="G998" t="s">
        <v>3212</v>
      </c>
      <c r="H998" t="s">
        <v>3212</v>
      </c>
      <c r="I998" t="s">
        <v>3212</v>
      </c>
      <c r="M998">
        <v>2769.5813008319178</v>
      </c>
      <c r="N998">
        <v>786.33386152043965</v>
      </c>
      <c r="O998">
        <v>3555.9151623523576</v>
      </c>
      <c r="P998">
        <v>39316.693076021984</v>
      </c>
      <c r="Q998">
        <v>2.0569999999999999</v>
      </c>
      <c r="R998" t="s">
        <v>3228</v>
      </c>
      <c r="T998">
        <v>1070.8596454926001</v>
      </c>
      <c r="U998">
        <v>100</v>
      </c>
      <c r="V998">
        <v>0.26441386342049</v>
      </c>
      <c r="W998">
        <v>0.55984252691268999</v>
      </c>
      <c r="X998">
        <v>0.39517420157790001</v>
      </c>
      <c r="Y998">
        <v>1070.8596454926001</v>
      </c>
      <c r="AB998" t="e">
        <v>#N/A</v>
      </c>
      <c r="AC998" t="e">
        <v>#N/A</v>
      </c>
    </row>
    <row r="999" spans="1:29">
      <c r="A999" t="s">
        <v>2134</v>
      </c>
      <c r="B999" t="s">
        <v>8</v>
      </c>
      <c r="C999">
        <v>5443903</v>
      </c>
      <c r="D999" t="s">
        <v>2135</v>
      </c>
      <c r="E999" t="str">
        <f t="shared" si="15"/>
        <v>Bogense Markjorder12en</v>
      </c>
      <c r="F999">
        <v>2.25</v>
      </c>
      <c r="G999" t="s">
        <v>3212</v>
      </c>
      <c r="H999" t="s">
        <v>3212</v>
      </c>
      <c r="I999" t="s">
        <v>3212</v>
      </c>
      <c r="M999">
        <v>2769.5813008319178</v>
      </c>
      <c r="N999">
        <v>786.33386152043965</v>
      </c>
      <c r="O999">
        <v>3555.9151623523576</v>
      </c>
      <c r="P999">
        <v>39316.693076021984</v>
      </c>
      <c r="Q999">
        <v>2.0009999999999999</v>
      </c>
      <c r="R999" t="s">
        <v>3228</v>
      </c>
      <c r="T999">
        <v>951.82729099993003</v>
      </c>
      <c r="U999">
        <v>100</v>
      </c>
      <c r="V999">
        <v>0.25947254896164001</v>
      </c>
      <c r="W999">
        <v>0.58591592311858998</v>
      </c>
      <c r="X999">
        <v>0.44058079375914999</v>
      </c>
      <c r="Y999">
        <v>951.82729099993003</v>
      </c>
      <c r="AB999" t="e">
        <v>#N/A</v>
      </c>
      <c r="AC999" t="e">
        <v>#N/A</v>
      </c>
    </row>
    <row r="1000" spans="1:29">
      <c r="A1000" t="s">
        <v>2136</v>
      </c>
      <c r="B1000" t="s">
        <v>8</v>
      </c>
      <c r="C1000">
        <v>5443897</v>
      </c>
      <c r="D1000" t="s">
        <v>2137</v>
      </c>
      <c r="E1000" t="str">
        <f t="shared" si="15"/>
        <v>Bogense Markjorder12eg</v>
      </c>
      <c r="F1000">
        <v>2.25</v>
      </c>
      <c r="G1000" t="s">
        <v>3212</v>
      </c>
      <c r="H1000" t="s">
        <v>3212</v>
      </c>
      <c r="I1000" t="s">
        <v>3212</v>
      </c>
      <c r="M1000">
        <v>2769.5813008319178</v>
      </c>
      <c r="N1000">
        <v>786.33386152043965</v>
      </c>
      <c r="O1000">
        <v>3555.9151623523576</v>
      </c>
      <c r="P1000">
        <v>39316.693076021984</v>
      </c>
      <c r="Q1000">
        <v>1.9970000000000001</v>
      </c>
      <c r="R1000" t="s">
        <v>3228</v>
      </c>
      <c r="T1000">
        <v>951.81282449774994</v>
      </c>
      <c r="U1000">
        <v>100</v>
      </c>
      <c r="V1000">
        <v>0.16348452866077001</v>
      </c>
      <c r="W1000">
        <v>0.57025086879730003</v>
      </c>
      <c r="X1000">
        <v>0.38055160419737999</v>
      </c>
      <c r="Y1000">
        <v>951.81282449774994</v>
      </c>
      <c r="AB1000" t="e">
        <v>#N/A</v>
      </c>
      <c r="AC1000" t="e">
        <v>#N/A</v>
      </c>
    </row>
    <row r="1001" spans="1:29">
      <c r="A1001" t="s">
        <v>2138</v>
      </c>
      <c r="B1001" t="s">
        <v>8</v>
      </c>
      <c r="C1001">
        <v>5443896</v>
      </c>
      <c r="D1001" t="s">
        <v>2139</v>
      </c>
      <c r="E1001" t="str">
        <f t="shared" si="15"/>
        <v>Bogense Markjorder12ef</v>
      </c>
      <c r="F1001">
        <v>2.25</v>
      </c>
      <c r="G1001" t="s">
        <v>3212</v>
      </c>
      <c r="H1001" t="s">
        <v>3212</v>
      </c>
      <c r="I1001" t="s">
        <v>3212</v>
      </c>
      <c r="M1001">
        <v>2769.5813008319178</v>
      </c>
      <c r="N1001">
        <v>786.33386152043965</v>
      </c>
      <c r="O1001">
        <v>3555.9151623523576</v>
      </c>
      <c r="P1001">
        <v>39316.693076021984</v>
      </c>
      <c r="Q1001">
        <v>1.752</v>
      </c>
      <c r="R1001" t="s">
        <v>3228</v>
      </c>
      <c r="T1001">
        <v>859.77991648969999</v>
      </c>
      <c r="U1001">
        <v>100</v>
      </c>
      <c r="V1001">
        <v>0.44987156987190002</v>
      </c>
      <c r="W1001">
        <v>0.60200154781341997</v>
      </c>
      <c r="X1001">
        <v>0.54255867897304999</v>
      </c>
      <c r="Y1001">
        <v>859.77991648969999</v>
      </c>
      <c r="AB1001" t="e">
        <v>#N/A</v>
      </c>
      <c r="AC1001" t="e">
        <v>#N/A</v>
      </c>
    </row>
    <row r="1002" spans="1:29">
      <c r="A1002" t="s">
        <v>2140</v>
      </c>
      <c r="B1002" t="s">
        <v>8</v>
      </c>
      <c r="C1002">
        <v>5443882</v>
      </c>
      <c r="D1002" t="s">
        <v>2141</v>
      </c>
      <c r="E1002" t="str">
        <f t="shared" si="15"/>
        <v>Bogense Markjorder12ds</v>
      </c>
      <c r="F1002">
        <v>2.25</v>
      </c>
      <c r="G1002" t="s">
        <v>3212</v>
      </c>
      <c r="H1002" t="s">
        <v>3212</v>
      </c>
      <c r="I1002" t="s">
        <v>3212</v>
      </c>
      <c r="M1002">
        <v>2769.5813008319178</v>
      </c>
      <c r="N1002">
        <v>786.33386152043965</v>
      </c>
      <c r="O1002">
        <v>3555.9151623523576</v>
      </c>
      <c r="P1002">
        <v>39316.693076021984</v>
      </c>
      <c r="Q1002">
        <v>2.0950000000000002</v>
      </c>
      <c r="R1002" t="s">
        <v>3228</v>
      </c>
      <c r="T1002">
        <v>1155.7287589960999</v>
      </c>
      <c r="U1002">
        <v>94.808499999999995</v>
      </c>
      <c r="V1002">
        <v>6.7706771194934998E-2</v>
      </c>
      <c r="W1002">
        <v>0.43000110983848999</v>
      </c>
      <c r="X1002">
        <v>0.23851797759904</v>
      </c>
      <c r="Y1002">
        <v>1095.7291004728174</v>
      </c>
      <c r="AB1002" t="e">
        <v>#N/A</v>
      </c>
      <c r="AC1002" t="e">
        <v>#N/A</v>
      </c>
    </row>
    <row r="1003" spans="1:29">
      <c r="A1003" t="s">
        <v>2142</v>
      </c>
      <c r="B1003" t="s">
        <v>8</v>
      </c>
      <c r="C1003">
        <v>5443883</v>
      </c>
      <c r="D1003" t="s">
        <v>2143</v>
      </c>
      <c r="E1003" t="str">
        <f t="shared" si="15"/>
        <v>Bogense Markjorder12dt</v>
      </c>
      <c r="F1003">
        <v>2.25</v>
      </c>
      <c r="G1003" t="s">
        <v>3212</v>
      </c>
      <c r="H1003" t="s">
        <v>3212</v>
      </c>
      <c r="I1003" t="s">
        <v>3212</v>
      </c>
      <c r="M1003">
        <v>2769.5813008319178</v>
      </c>
      <c r="N1003">
        <v>786.33386152043965</v>
      </c>
      <c r="O1003">
        <v>3555.9151623523576</v>
      </c>
      <c r="P1003">
        <v>39316.693076021984</v>
      </c>
      <c r="Q1003">
        <v>1.9710000000000001</v>
      </c>
      <c r="R1003" t="s">
        <v>3228</v>
      </c>
      <c r="T1003">
        <v>917.82583399010002</v>
      </c>
      <c r="U1003">
        <v>100</v>
      </c>
      <c r="V1003">
        <v>0.31582477688789001</v>
      </c>
      <c r="W1003">
        <v>0.4869841337204</v>
      </c>
      <c r="X1003">
        <v>0.41297545273075997</v>
      </c>
      <c r="Y1003">
        <v>917.82583399010002</v>
      </c>
      <c r="AB1003" t="e">
        <v>#N/A</v>
      </c>
      <c r="AC1003" t="e">
        <v>#N/A</v>
      </c>
    </row>
    <row r="1004" spans="1:29">
      <c r="A1004" t="s">
        <v>2144</v>
      </c>
      <c r="B1004" t="s">
        <v>8</v>
      </c>
      <c r="C1004">
        <v>5443915</v>
      </c>
      <c r="D1004" t="s">
        <v>2145</v>
      </c>
      <c r="E1004" t="str">
        <f t="shared" si="15"/>
        <v>Bogense Markjorder12eæ</v>
      </c>
      <c r="F1004">
        <v>2.25</v>
      </c>
      <c r="G1004" t="s">
        <v>3212</v>
      </c>
      <c r="H1004" t="s">
        <v>3212</v>
      </c>
      <c r="I1004" t="s">
        <v>3212</v>
      </c>
      <c r="M1004">
        <v>2769.5813008319178</v>
      </c>
      <c r="N1004">
        <v>786.33386152043965</v>
      </c>
      <c r="O1004">
        <v>3555.9151623523576</v>
      </c>
      <c r="P1004">
        <v>39316.693076021984</v>
      </c>
      <c r="Q1004">
        <v>2.0419999999999998</v>
      </c>
      <c r="R1004" t="s">
        <v>3228</v>
      </c>
      <c r="T1004">
        <v>1085.5141345060999</v>
      </c>
      <c r="U1004">
        <v>100</v>
      </c>
      <c r="V1004">
        <v>0.22908860445022999</v>
      </c>
      <c r="W1004">
        <v>0.95125913619994995</v>
      </c>
      <c r="X1004">
        <v>0.48130420642265997</v>
      </c>
      <c r="Y1004">
        <v>1085.5141345060999</v>
      </c>
      <c r="AB1004" t="e">
        <v>#N/A</v>
      </c>
      <c r="AC1004" t="e">
        <v>#N/A</v>
      </c>
    </row>
    <row r="1005" spans="1:29">
      <c r="A1005" t="s">
        <v>2160</v>
      </c>
      <c r="B1005" t="s">
        <v>8</v>
      </c>
      <c r="C1005">
        <v>5443894</v>
      </c>
      <c r="D1005" t="s">
        <v>2161</v>
      </c>
      <c r="E1005" t="str">
        <f t="shared" si="15"/>
        <v>Bogense Markjorder12ed</v>
      </c>
      <c r="F1005">
        <v>2.25</v>
      </c>
      <c r="G1005" t="s">
        <v>3212</v>
      </c>
      <c r="H1005" t="s">
        <v>3212</v>
      </c>
      <c r="I1005" t="s">
        <v>3212</v>
      </c>
      <c r="M1005">
        <v>2769.5813008319178</v>
      </c>
      <c r="N1005">
        <v>786.33386152043965</v>
      </c>
      <c r="O1005">
        <v>3555.9151623523576</v>
      </c>
      <c r="P1005">
        <v>39316.693076021984</v>
      </c>
      <c r="Q1005">
        <v>1.903</v>
      </c>
      <c r="R1005" t="s">
        <v>3228</v>
      </c>
      <c r="T1005">
        <v>1049.1339114939999</v>
      </c>
      <c r="U1005">
        <v>100</v>
      </c>
      <c r="V1005">
        <v>0.34294953942299</v>
      </c>
      <c r="W1005">
        <v>0.61219960451125999</v>
      </c>
      <c r="X1005">
        <v>0.49211244163762002</v>
      </c>
      <c r="Y1005">
        <v>1049.1339114939999</v>
      </c>
      <c r="AB1005" t="e">
        <v>#N/A</v>
      </c>
      <c r="AC1005" t="e">
        <v>#N/A</v>
      </c>
    </row>
    <row r="1006" spans="1:29">
      <c r="A1006" t="s">
        <v>2162</v>
      </c>
      <c r="B1006" t="s">
        <v>8</v>
      </c>
      <c r="C1006">
        <v>5443893</v>
      </c>
      <c r="D1006" t="s">
        <v>2163</v>
      </c>
      <c r="E1006" t="str">
        <f t="shared" si="15"/>
        <v>Bogense Markjorder12ec</v>
      </c>
      <c r="F1006">
        <v>2.25</v>
      </c>
      <c r="G1006" t="s">
        <v>3212</v>
      </c>
      <c r="H1006" t="s">
        <v>3212</v>
      </c>
      <c r="I1006" t="s">
        <v>3212</v>
      </c>
      <c r="M1006">
        <v>2769.5813008319178</v>
      </c>
      <c r="N1006">
        <v>786.33386152043965</v>
      </c>
      <c r="O1006">
        <v>3555.9151623523576</v>
      </c>
      <c r="P1006">
        <v>39316.693076021984</v>
      </c>
      <c r="Q1006">
        <v>1.8360000000000001</v>
      </c>
      <c r="R1006" t="s">
        <v>3228</v>
      </c>
      <c r="T1006">
        <v>883.77705449458006</v>
      </c>
      <c r="U1006">
        <v>100</v>
      </c>
      <c r="V1006">
        <v>0.45407694578170998</v>
      </c>
      <c r="W1006">
        <v>0.70566439628600997</v>
      </c>
      <c r="X1006">
        <v>0.62585832773506</v>
      </c>
      <c r="Y1006">
        <v>883.77705449458006</v>
      </c>
      <c r="AB1006" t="e">
        <v>#N/A</v>
      </c>
      <c r="AC1006" t="e">
        <v>#N/A</v>
      </c>
    </row>
    <row r="1007" spans="1:29">
      <c r="A1007" t="s">
        <v>2164</v>
      </c>
      <c r="B1007" t="s">
        <v>8</v>
      </c>
      <c r="C1007">
        <v>5443886</v>
      </c>
      <c r="D1007" t="s">
        <v>2165</v>
      </c>
      <c r="E1007" t="str">
        <f t="shared" si="15"/>
        <v>Bogense Markjorder12dx</v>
      </c>
      <c r="F1007">
        <v>2.25</v>
      </c>
      <c r="G1007" t="s">
        <v>3212</v>
      </c>
      <c r="H1007" t="s">
        <v>3212</v>
      </c>
      <c r="I1007" t="s">
        <v>3212</v>
      </c>
      <c r="M1007">
        <v>2769.5813008319178</v>
      </c>
      <c r="N1007">
        <v>786.33386152043965</v>
      </c>
      <c r="O1007">
        <v>3555.9151623523576</v>
      </c>
      <c r="P1007">
        <v>39316.693076021984</v>
      </c>
      <c r="Q1007">
        <v>1.9910000000000001</v>
      </c>
      <c r="R1007" t="s">
        <v>3228</v>
      </c>
      <c r="T1007">
        <v>883.76108349698995</v>
      </c>
      <c r="U1007">
        <v>100</v>
      </c>
      <c r="V1007">
        <v>0.33653631806374001</v>
      </c>
      <c r="W1007">
        <v>0.64784026145935003</v>
      </c>
      <c r="X1007">
        <v>0.45175283661846</v>
      </c>
      <c r="Y1007">
        <v>883.76108349698995</v>
      </c>
      <c r="AB1007" t="e">
        <v>#N/A</v>
      </c>
      <c r="AC1007" t="e">
        <v>#N/A</v>
      </c>
    </row>
    <row r="1008" spans="1:29">
      <c r="A1008" t="s">
        <v>2166</v>
      </c>
      <c r="B1008" t="s">
        <v>8</v>
      </c>
      <c r="C1008">
        <v>5443885</v>
      </c>
      <c r="D1008" t="s">
        <v>2167</v>
      </c>
      <c r="E1008" t="str">
        <f t="shared" si="15"/>
        <v>Bogense Markjorder12dv</v>
      </c>
      <c r="F1008">
        <v>2.25</v>
      </c>
      <c r="G1008" t="s">
        <v>3212</v>
      </c>
      <c r="H1008" t="s">
        <v>3212</v>
      </c>
      <c r="I1008" t="s">
        <v>3212</v>
      </c>
      <c r="M1008">
        <v>2769.5813008319178</v>
      </c>
      <c r="N1008">
        <v>786.33386152043965</v>
      </c>
      <c r="O1008">
        <v>3555.9151623523576</v>
      </c>
      <c r="P1008">
        <v>39316.693076021984</v>
      </c>
      <c r="Q1008">
        <v>2.0939999999999999</v>
      </c>
      <c r="R1008" t="s">
        <v>3228</v>
      </c>
      <c r="T1008">
        <v>1189.2836399847999</v>
      </c>
      <c r="U1008">
        <v>100</v>
      </c>
      <c r="V1008">
        <v>0.24401773512363001</v>
      </c>
      <c r="W1008">
        <v>0.43368080258369002</v>
      </c>
      <c r="X1008">
        <v>0.32280063945366999</v>
      </c>
      <c r="Y1008">
        <v>1189.2836399847999</v>
      </c>
      <c r="AB1008" t="e">
        <v>#N/A</v>
      </c>
      <c r="AC1008" t="e">
        <v>#N/A</v>
      </c>
    </row>
    <row r="1009" spans="1:29">
      <c r="A1009" t="s">
        <v>2146</v>
      </c>
      <c r="B1009" t="s">
        <v>8</v>
      </c>
      <c r="C1009">
        <v>5443914</v>
      </c>
      <c r="D1009" t="s">
        <v>2147</v>
      </c>
      <c r="E1009" t="str">
        <f t="shared" si="15"/>
        <v>Bogense Markjorder12ez</v>
      </c>
      <c r="F1009">
        <v>2.25</v>
      </c>
      <c r="G1009" t="s">
        <v>3212</v>
      </c>
      <c r="H1009" t="s">
        <v>3212</v>
      </c>
      <c r="I1009" t="s">
        <v>3212</v>
      </c>
      <c r="M1009">
        <v>2769.5813008319178</v>
      </c>
      <c r="N1009">
        <v>786.33386152043965</v>
      </c>
      <c r="O1009">
        <v>3555.9151623523576</v>
      </c>
      <c r="P1009">
        <v>39316.693076021984</v>
      </c>
      <c r="Q1009">
        <v>1.83</v>
      </c>
      <c r="R1009" t="s">
        <v>3228</v>
      </c>
      <c r="T1009">
        <v>1178.9431914976999</v>
      </c>
      <c r="U1009">
        <v>100</v>
      </c>
      <c r="V1009">
        <v>0.55406010150909002</v>
      </c>
      <c r="W1009">
        <v>0.95788264274597001</v>
      </c>
      <c r="X1009">
        <v>0.66698590384200995</v>
      </c>
      <c r="Y1009">
        <v>1178.9431914976999</v>
      </c>
      <c r="AB1009" t="e">
        <v>#N/A</v>
      </c>
      <c r="AC1009" t="e">
        <v>#N/A</v>
      </c>
    </row>
    <row r="1010" spans="1:29">
      <c r="A1010" t="s">
        <v>2148</v>
      </c>
      <c r="B1010" t="s">
        <v>8</v>
      </c>
      <c r="C1010">
        <v>5443904</v>
      </c>
      <c r="D1010" t="s">
        <v>2149</v>
      </c>
      <c r="E1010" t="str">
        <f t="shared" si="15"/>
        <v>Bogense Markjorder12eo</v>
      </c>
      <c r="F1010">
        <v>2.25</v>
      </c>
      <c r="G1010" t="s">
        <v>3212</v>
      </c>
      <c r="H1010" t="s">
        <v>3212</v>
      </c>
      <c r="I1010" t="s">
        <v>3212</v>
      </c>
      <c r="M1010">
        <v>2769.5813008319178</v>
      </c>
      <c r="N1010">
        <v>786.33386152043965</v>
      </c>
      <c r="O1010">
        <v>3555.9151623523576</v>
      </c>
      <c r="P1010">
        <v>39316.693076021984</v>
      </c>
      <c r="Q1010">
        <v>1.865</v>
      </c>
      <c r="R1010" t="s">
        <v>3228</v>
      </c>
      <c r="T1010">
        <v>951.83138749879004</v>
      </c>
      <c r="U1010">
        <v>100</v>
      </c>
      <c r="V1010">
        <v>0.28838458657264998</v>
      </c>
      <c r="W1010">
        <v>0.70671576261519997</v>
      </c>
      <c r="X1010">
        <v>0.53779875821444001</v>
      </c>
      <c r="Y1010">
        <v>951.83138749879004</v>
      </c>
      <c r="AB1010" t="e">
        <v>#N/A</v>
      </c>
      <c r="AC1010" t="e">
        <v>#N/A</v>
      </c>
    </row>
    <row r="1011" spans="1:29">
      <c r="A1011" t="s">
        <v>2150</v>
      </c>
      <c r="B1011" t="s">
        <v>8</v>
      </c>
      <c r="C1011">
        <v>5443913</v>
      </c>
      <c r="D1011" t="s">
        <v>2151</v>
      </c>
      <c r="E1011" t="str">
        <f t="shared" si="15"/>
        <v>Bogense Markjorder12ey</v>
      </c>
      <c r="F1011">
        <v>2.25</v>
      </c>
      <c r="G1011" t="s">
        <v>3212</v>
      </c>
      <c r="H1011" t="s">
        <v>3212</v>
      </c>
      <c r="I1011" t="s">
        <v>3212</v>
      </c>
      <c r="M1011">
        <v>2769.5813008319178</v>
      </c>
      <c r="N1011">
        <v>786.33386152043965</v>
      </c>
      <c r="O1011">
        <v>3555.9151623523576</v>
      </c>
      <c r="P1011">
        <v>39316.693076021984</v>
      </c>
      <c r="Q1011">
        <v>1.6419999999999999</v>
      </c>
      <c r="R1011" t="s">
        <v>3228</v>
      </c>
      <c r="T1011">
        <v>987.78139900984002</v>
      </c>
      <c r="U1011">
        <v>100</v>
      </c>
      <c r="V1011">
        <v>0.59253942966461004</v>
      </c>
      <c r="W1011">
        <v>0.88828343153</v>
      </c>
      <c r="X1011">
        <v>0.71411816361024005</v>
      </c>
      <c r="Y1011">
        <v>987.78139900984002</v>
      </c>
      <c r="AB1011" t="e">
        <v>#N/A</v>
      </c>
      <c r="AC1011" t="e">
        <v>#N/A</v>
      </c>
    </row>
    <row r="1012" spans="1:29">
      <c r="A1012" t="s">
        <v>2152</v>
      </c>
      <c r="B1012" t="s">
        <v>8</v>
      </c>
      <c r="C1012">
        <v>5443895</v>
      </c>
      <c r="D1012" t="s">
        <v>2153</v>
      </c>
      <c r="E1012" t="str">
        <f t="shared" si="15"/>
        <v>Bogense Markjorder12ee</v>
      </c>
      <c r="F1012">
        <v>2.25</v>
      </c>
      <c r="G1012" t="s">
        <v>3212</v>
      </c>
      <c r="H1012" t="s">
        <v>3212</v>
      </c>
      <c r="I1012" t="s">
        <v>3212</v>
      </c>
      <c r="M1012">
        <v>2769.5813008319178</v>
      </c>
      <c r="N1012">
        <v>786.33386152043965</v>
      </c>
      <c r="O1012">
        <v>3555.9151623523576</v>
      </c>
      <c r="P1012">
        <v>39316.693076021984</v>
      </c>
      <c r="Q1012">
        <v>2.0019999999999998</v>
      </c>
      <c r="R1012" t="s">
        <v>3228</v>
      </c>
      <c r="T1012">
        <v>951.81991199872004</v>
      </c>
      <c r="U1012">
        <v>100</v>
      </c>
      <c r="V1012">
        <v>0.44839966297150002</v>
      </c>
      <c r="W1012">
        <v>0.60526072978973</v>
      </c>
      <c r="X1012">
        <v>0.50391119453405997</v>
      </c>
      <c r="Y1012">
        <v>951.81991199872004</v>
      </c>
      <c r="AB1012" t="e">
        <v>#N/A</v>
      </c>
      <c r="AC1012" t="e">
        <v>#N/A</v>
      </c>
    </row>
    <row r="1013" spans="1:29">
      <c r="A1013" t="s">
        <v>2154</v>
      </c>
      <c r="B1013" t="s">
        <v>8</v>
      </c>
      <c r="C1013">
        <v>5443906</v>
      </c>
      <c r="D1013" t="s">
        <v>2155</v>
      </c>
      <c r="E1013" t="str">
        <f t="shared" si="15"/>
        <v>Bogense Markjorder12eq</v>
      </c>
      <c r="F1013">
        <v>2.25</v>
      </c>
      <c r="G1013" t="s">
        <v>3212</v>
      </c>
      <c r="H1013" t="s">
        <v>3212</v>
      </c>
      <c r="I1013" t="s">
        <v>3212</v>
      </c>
      <c r="M1013">
        <v>2769.5813008319178</v>
      </c>
      <c r="N1013">
        <v>786.33386152043965</v>
      </c>
      <c r="O1013">
        <v>3555.9151623523576</v>
      </c>
      <c r="P1013">
        <v>39316.693076021984</v>
      </c>
      <c r="Q1013">
        <v>1.6970000000000001</v>
      </c>
      <c r="R1013" t="s">
        <v>3228</v>
      </c>
      <c r="T1013">
        <v>909.80728451010998</v>
      </c>
      <c r="U1013">
        <v>100</v>
      </c>
      <c r="V1013">
        <v>0.57634866237640003</v>
      </c>
      <c r="W1013">
        <v>0.76569634675980003</v>
      </c>
      <c r="X1013">
        <v>0.67582559386888996</v>
      </c>
      <c r="Y1013">
        <v>909.80728451010998</v>
      </c>
      <c r="AB1013" t="e">
        <v>#N/A</v>
      </c>
      <c r="AC1013" t="e">
        <v>#N/A</v>
      </c>
    </row>
    <row r="1014" spans="1:29">
      <c r="A1014" t="s">
        <v>2156</v>
      </c>
      <c r="B1014" t="s">
        <v>8</v>
      </c>
      <c r="C1014">
        <v>5443884</v>
      </c>
      <c r="D1014" t="s">
        <v>2157</v>
      </c>
      <c r="E1014" t="str">
        <f t="shared" si="15"/>
        <v>Bogense Markjorder12du</v>
      </c>
      <c r="F1014">
        <v>2.25</v>
      </c>
      <c r="G1014" t="s">
        <v>3212</v>
      </c>
      <c r="H1014" t="s">
        <v>3212</v>
      </c>
      <c r="I1014" t="s">
        <v>3212</v>
      </c>
      <c r="M1014">
        <v>2769.5813008319178</v>
      </c>
      <c r="N1014">
        <v>786.33386152043965</v>
      </c>
      <c r="O1014">
        <v>3555.9151623523576</v>
      </c>
      <c r="P1014">
        <v>39316.693076021984</v>
      </c>
      <c r="Q1014">
        <v>1.8759999999999999</v>
      </c>
      <c r="R1014" t="s">
        <v>3228</v>
      </c>
      <c r="T1014">
        <v>951.79422350425</v>
      </c>
      <c r="U1014">
        <v>100</v>
      </c>
      <c r="V1014">
        <v>0.40813305974007003</v>
      </c>
      <c r="W1014">
        <v>0.51074457168579002</v>
      </c>
      <c r="X1014">
        <v>0.46894792610025998</v>
      </c>
      <c r="Y1014">
        <v>951.79422350425</v>
      </c>
      <c r="AB1014" t="e">
        <v>#N/A</v>
      </c>
      <c r="AC1014" t="e">
        <v>#N/A</v>
      </c>
    </row>
    <row r="1015" spans="1:29">
      <c r="A1015" t="s">
        <v>2158</v>
      </c>
      <c r="B1015" t="s">
        <v>8</v>
      </c>
      <c r="C1015">
        <v>5443905</v>
      </c>
      <c r="D1015" t="s">
        <v>2159</v>
      </c>
      <c r="E1015" t="str">
        <f t="shared" si="15"/>
        <v>Bogense Markjorder12ep</v>
      </c>
      <c r="F1015">
        <v>2.25</v>
      </c>
      <c r="G1015" t="s">
        <v>3212</v>
      </c>
      <c r="H1015" t="s">
        <v>3212</v>
      </c>
      <c r="I1015" t="s">
        <v>3212</v>
      </c>
      <c r="M1015">
        <v>2769.5813008319178</v>
      </c>
      <c r="N1015">
        <v>786.33386152043965</v>
      </c>
      <c r="O1015">
        <v>3555.9151623523576</v>
      </c>
      <c r="P1015">
        <v>39316.693076021984</v>
      </c>
      <c r="Q1015">
        <v>1.9830000000000001</v>
      </c>
      <c r="R1015" t="s">
        <v>3228</v>
      </c>
      <c r="T1015">
        <v>1083.2774050085</v>
      </c>
      <c r="U1015">
        <v>100</v>
      </c>
      <c r="V1015">
        <v>0.48635330796241999</v>
      </c>
      <c r="W1015">
        <v>0.77295064926146995</v>
      </c>
      <c r="X1015">
        <v>0.57796793383888001</v>
      </c>
      <c r="Y1015">
        <v>1083.2774050085</v>
      </c>
      <c r="AB1015" t="e">
        <v>#N/A</v>
      </c>
      <c r="AC1015" t="e">
        <v>#N/A</v>
      </c>
    </row>
    <row r="1016" spans="1:29">
      <c r="A1016" t="s">
        <v>1199</v>
      </c>
      <c r="B1016" t="s">
        <v>8</v>
      </c>
      <c r="C1016">
        <v>5443824</v>
      </c>
      <c r="D1016" t="s">
        <v>1200</v>
      </c>
      <c r="E1016" t="str">
        <f t="shared" si="15"/>
        <v>Bogense Markjorder12bm</v>
      </c>
      <c r="F1016">
        <v>1.55</v>
      </c>
      <c r="G1016" t="s">
        <v>3212</v>
      </c>
      <c r="H1016" t="s">
        <v>3212</v>
      </c>
      <c r="J1016" t="s">
        <v>3212</v>
      </c>
      <c r="M1016">
        <v>1907.9337850175434</v>
      </c>
      <c r="N1016">
        <v>541.69666015852511</v>
      </c>
      <c r="O1016">
        <v>2449.6304451760684</v>
      </c>
      <c r="P1016">
        <v>27084.833007926252</v>
      </c>
      <c r="Q1016">
        <v>2.774</v>
      </c>
      <c r="R1016">
        <v>1.4890000000000001</v>
      </c>
      <c r="T1016">
        <v>820.26175149655</v>
      </c>
      <c r="U1016">
        <v>100</v>
      </c>
      <c r="V1016">
        <v>0.73089671134948997</v>
      </c>
      <c r="W1016">
        <v>1.0832031965255999</v>
      </c>
      <c r="X1016">
        <v>0.91283630906058</v>
      </c>
      <c r="Y1016">
        <v>820.26175149655</v>
      </c>
      <c r="AB1016" t="e">
        <v>#N/A</v>
      </c>
      <c r="AC1016" t="e">
        <v>#N/A</v>
      </c>
    </row>
    <row r="1017" spans="1:29">
      <c r="A1017" t="s">
        <v>2846</v>
      </c>
      <c r="B1017" t="s">
        <v>8</v>
      </c>
      <c r="C1017">
        <v>5443782</v>
      </c>
      <c r="D1017" t="s">
        <v>2847</v>
      </c>
      <c r="E1017" t="str">
        <f t="shared" si="15"/>
        <v>Bogense Markjorder12x</v>
      </c>
      <c r="F1017">
        <v>2.25</v>
      </c>
      <c r="G1017" t="s">
        <v>3212</v>
      </c>
      <c r="H1017" t="s">
        <v>3212</v>
      </c>
      <c r="I1017" t="s">
        <v>3212</v>
      </c>
      <c r="M1017">
        <v>2769.5813008319178</v>
      </c>
      <c r="N1017">
        <v>786.33386152043965</v>
      </c>
      <c r="O1017">
        <v>3555.9151623523576</v>
      </c>
      <c r="P1017">
        <v>39316.693076021984</v>
      </c>
      <c r="Q1017">
        <v>1.63</v>
      </c>
      <c r="R1017" t="s">
        <v>3228</v>
      </c>
      <c r="T1017">
        <v>420.21867700516998</v>
      </c>
      <c r="U1017">
        <v>100</v>
      </c>
      <c r="V1017">
        <v>0.62986224889755005</v>
      </c>
      <c r="W1017">
        <v>1.0340001583099001</v>
      </c>
      <c r="X1017">
        <v>0.83869704237350995</v>
      </c>
      <c r="Y1017">
        <v>420.21867700516998</v>
      </c>
      <c r="AB1017" t="e">
        <v>#N/A</v>
      </c>
      <c r="AC1017" t="e">
        <v>#N/A</v>
      </c>
    </row>
    <row r="1018" spans="1:29">
      <c r="A1018" t="s">
        <v>2899</v>
      </c>
      <c r="B1018" t="s">
        <v>8</v>
      </c>
      <c r="C1018">
        <v>9620968</v>
      </c>
      <c r="D1018" t="s">
        <v>2900</v>
      </c>
      <c r="E1018" t="str">
        <f t="shared" si="15"/>
        <v>Bogense Markjorder12fi</v>
      </c>
      <c r="F1018">
        <v>2.25</v>
      </c>
      <c r="G1018" t="s">
        <v>3212</v>
      </c>
      <c r="H1018" t="s">
        <v>3212</v>
      </c>
      <c r="I1018" t="s">
        <v>3212</v>
      </c>
      <c r="M1018">
        <v>2769.5813008319178</v>
      </c>
      <c r="N1018">
        <v>786.33386152043965</v>
      </c>
      <c r="O1018">
        <v>3555.9151623523576</v>
      </c>
      <c r="P1018">
        <v>39316.693076021984</v>
      </c>
      <c r="Q1018">
        <v>1.8169999999999999</v>
      </c>
      <c r="R1018" t="s">
        <v>3228</v>
      </c>
      <c r="T1018">
        <v>519.43212750981002</v>
      </c>
      <c r="U1018">
        <v>100</v>
      </c>
      <c r="V1018">
        <v>0.57151246070862005</v>
      </c>
      <c r="W1018">
        <v>0.98805630207062001</v>
      </c>
      <c r="X1018">
        <v>0.75559353753923997</v>
      </c>
      <c r="Y1018">
        <v>519.43212750981002</v>
      </c>
      <c r="AB1018" t="e">
        <v>#N/A</v>
      </c>
      <c r="AC1018" t="e">
        <v>#N/A</v>
      </c>
    </row>
    <row r="1019" spans="1:29">
      <c r="A1019" t="s">
        <v>1186</v>
      </c>
      <c r="B1019" t="s">
        <v>8</v>
      </c>
      <c r="C1019">
        <v>5443790</v>
      </c>
      <c r="D1019" t="s">
        <v>1187</v>
      </c>
      <c r="E1019" t="str">
        <f t="shared" si="15"/>
        <v>Bogense Markjorder12ad</v>
      </c>
      <c r="F1019">
        <v>1.55</v>
      </c>
      <c r="G1019" t="s">
        <v>3212</v>
      </c>
      <c r="H1019" t="s">
        <v>3212</v>
      </c>
      <c r="J1019" t="s">
        <v>3212</v>
      </c>
      <c r="M1019">
        <v>1907.9337850175434</v>
      </c>
      <c r="N1019">
        <v>541.69666015852511</v>
      </c>
      <c r="O1019">
        <v>2449.6304451760684</v>
      </c>
      <c r="P1019">
        <v>27084.833007926252</v>
      </c>
      <c r="Q1019">
        <v>2.6219999999999999</v>
      </c>
      <c r="R1019">
        <v>1.046</v>
      </c>
      <c r="T1019">
        <v>354.54547050197999</v>
      </c>
      <c r="U1019">
        <v>100</v>
      </c>
      <c r="V1019">
        <v>0.60336828231812001</v>
      </c>
      <c r="W1019">
        <v>0.95872372388839999</v>
      </c>
      <c r="X1019">
        <v>0.82953544633578002</v>
      </c>
      <c r="Y1019">
        <v>354.54547050197999</v>
      </c>
      <c r="AB1019" t="e">
        <v>#N/A</v>
      </c>
      <c r="AC1019" t="e">
        <v>#N/A</v>
      </c>
    </row>
    <row r="1020" spans="1:29">
      <c r="A1020" t="s">
        <v>1188</v>
      </c>
      <c r="B1020" t="s">
        <v>24</v>
      </c>
      <c r="C1020">
        <v>5443145</v>
      </c>
      <c r="D1020" t="s">
        <v>1189</v>
      </c>
      <c r="E1020" t="str">
        <f t="shared" si="15"/>
        <v>Bogense Bygrunde79c</v>
      </c>
      <c r="F1020">
        <v>2.25</v>
      </c>
      <c r="G1020" t="s">
        <v>3212</v>
      </c>
      <c r="H1020" t="s">
        <v>3212</v>
      </c>
      <c r="I1020" t="s">
        <v>3212</v>
      </c>
      <c r="M1020">
        <v>2769.5813008319178</v>
      </c>
      <c r="N1020">
        <v>786.33386152043965</v>
      </c>
      <c r="O1020">
        <v>3555.9151623523576</v>
      </c>
      <c r="P1020">
        <v>39316.693076021984</v>
      </c>
      <c r="Q1020">
        <v>1.7969999999999999</v>
      </c>
      <c r="R1020" t="s">
        <v>3228</v>
      </c>
      <c r="T1020">
        <v>455.28009399108998</v>
      </c>
      <c r="U1020">
        <v>100</v>
      </c>
      <c r="V1020">
        <v>0.66213858127594005</v>
      </c>
      <c r="W1020">
        <v>1.0137091875076001</v>
      </c>
      <c r="X1020">
        <v>0.79162564352676001</v>
      </c>
      <c r="Y1020">
        <v>455.28009399108998</v>
      </c>
      <c r="AB1020" t="e">
        <v>#N/A</v>
      </c>
      <c r="AC1020" t="e">
        <v>#N/A</v>
      </c>
    </row>
    <row r="1021" spans="1:29">
      <c r="A1021" t="s">
        <v>1190</v>
      </c>
      <c r="B1021" t="s">
        <v>8</v>
      </c>
      <c r="C1021">
        <v>5443786</v>
      </c>
      <c r="D1021" t="s">
        <v>1191</v>
      </c>
      <c r="E1021" t="str">
        <f t="shared" si="15"/>
        <v>Bogense Markjorder12ø</v>
      </c>
      <c r="F1021">
        <v>1.55</v>
      </c>
      <c r="G1021" t="s">
        <v>3212</v>
      </c>
      <c r="H1021" t="s">
        <v>3212</v>
      </c>
      <c r="J1021" t="s">
        <v>3212</v>
      </c>
      <c r="M1021">
        <v>1907.9337850175434</v>
      </c>
      <c r="N1021">
        <v>541.69666015852511</v>
      </c>
      <c r="O1021">
        <v>2449.6304451760684</v>
      </c>
      <c r="P1021">
        <v>27084.833007926252</v>
      </c>
      <c r="Q1021">
        <v>2.5670000000000002</v>
      </c>
      <c r="R1021">
        <v>1.78</v>
      </c>
      <c r="T1021">
        <v>446.56628249117</v>
      </c>
      <c r="U1021">
        <v>100</v>
      </c>
      <c r="V1021">
        <v>0.72027814388275002</v>
      </c>
      <c r="W1021">
        <v>0.98742550611496005</v>
      </c>
      <c r="X1021">
        <v>0.87770567137559996</v>
      </c>
      <c r="Y1021">
        <v>446.56628249117</v>
      </c>
      <c r="AB1021" t="e">
        <v>#N/A</v>
      </c>
      <c r="AC1021" t="e">
        <v>#N/A</v>
      </c>
    </row>
    <row r="1022" spans="1:29">
      <c r="A1022" t="s">
        <v>1192</v>
      </c>
      <c r="B1022" t="s">
        <v>8</v>
      </c>
      <c r="C1022">
        <v>5443785</v>
      </c>
      <c r="D1022" t="s">
        <v>1193</v>
      </c>
      <c r="E1022" t="str">
        <f t="shared" si="15"/>
        <v>Bogense Markjorder12æ</v>
      </c>
      <c r="F1022">
        <v>1.55</v>
      </c>
      <c r="G1022" t="s">
        <v>3212</v>
      </c>
      <c r="H1022" t="s">
        <v>3212</v>
      </c>
      <c r="J1022" t="s">
        <v>3212</v>
      </c>
      <c r="M1022">
        <v>1907.9337850175434</v>
      </c>
      <c r="N1022">
        <v>541.69666015852511</v>
      </c>
      <c r="O1022">
        <v>2449.6304451760684</v>
      </c>
      <c r="P1022">
        <v>27084.833007926252</v>
      </c>
      <c r="Q1022">
        <v>3.206</v>
      </c>
      <c r="R1022">
        <v>1.4430000000000001</v>
      </c>
      <c r="T1022">
        <v>360.36494250206999</v>
      </c>
      <c r="U1022">
        <v>100</v>
      </c>
      <c r="V1022">
        <v>0.66750049591063998</v>
      </c>
      <c r="W1022">
        <v>1.011186003685</v>
      </c>
      <c r="X1022">
        <v>0.81564355933148003</v>
      </c>
      <c r="Y1022">
        <v>360.36494250206999</v>
      </c>
      <c r="AB1022" t="e">
        <v>#N/A</v>
      </c>
      <c r="AC1022" t="e">
        <v>#N/A</v>
      </c>
    </row>
    <row r="1023" spans="1:29">
      <c r="A1023" t="s">
        <v>1196</v>
      </c>
      <c r="B1023" t="s">
        <v>8</v>
      </c>
      <c r="C1023">
        <v>5443762</v>
      </c>
      <c r="D1023" t="s">
        <v>1195</v>
      </c>
      <c r="E1023" t="str">
        <f t="shared" si="15"/>
        <v>Bogense Markjorder12b</v>
      </c>
      <c r="F1023">
        <v>1.25</v>
      </c>
      <c r="G1023" t="s">
        <v>3212</v>
      </c>
      <c r="H1023" t="s">
        <v>3212</v>
      </c>
      <c r="M1023">
        <v>1538.6562782399542</v>
      </c>
      <c r="N1023">
        <v>436.85214528913315</v>
      </c>
      <c r="O1023">
        <v>1975.5084235290874</v>
      </c>
      <c r="P1023">
        <v>21842.607264456656</v>
      </c>
      <c r="T1023">
        <v>447.09996399682001</v>
      </c>
      <c r="U1023">
        <v>100</v>
      </c>
      <c r="V1023">
        <v>0.55437546968460005</v>
      </c>
      <c r="W1023">
        <v>0.84938359260559004</v>
      </c>
      <c r="X1023">
        <v>0.72583385815857004</v>
      </c>
      <c r="Y1023">
        <v>447.0999639945</v>
      </c>
      <c r="AB1023" t="e">
        <v>#N/A</v>
      </c>
      <c r="AC1023" t="e">
        <v>#N/A</v>
      </c>
    </row>
    <row r="1024" spans="1:29">
      <c r="A1024" t="s">
        <v>1194</v>
      </c>
      <c r="B1024" t="s">
        <v>8</v>
      </c>
      <c r="C1024">
        <v>5443787</v>
      </c>
      <c r="D1024" t="s">
        <v>1195</v>
      </c>
      <c r="E1024" t="str">
        <f t="shared" si="15"/>
        <v>Bogense Markjorder12aa</v>
      </c>
      <c r="F1024">
        <v>2.5499999999999998</v>
      </c>
      <c r="G1024" t="s">
        <v>3212</v>
      </c>
      <c r="H1024" t="s">
        <v>3212</v>
      </c>
      <c r="I1024" t="s">
        <v>3212</v>
      </c>
      <c r="J1024" t="s">
        <v>3212</v>
      </c>
      <c r="M1024">
        <v>3138.8588076095066</v>
      </c>
      <c r="N1024">
        <v>891.17837638983156</v>
      </c>
      <c r="O1024">
        <v>4030.0371839993381</v>
      </c>
      <c r="P1024">
        <v>44558.918819491577</v>
      </c>
      <c r="Q1024">
        <v>1.9650000000000001</v>
      </c>
      <c r="R1024">
        <v>1.9970000000000001</v>
      </c>
      <c r="T1024">
        <v>736.28103049769004</v>
      </c>
      <c r="U1024">
        <v>100</v>
      </c>
      <c r="V1024">
        <v>0.62849551439285001</v>
      </c>
      <c r="W1024">
        <v>0.90563064813614003</v>
      </c>
      <c r="X1024">
        <v>0.77799757267241998</v>
      </c>
      <c r="Y1024">
        <v>736.28103049769004</v>
      </c>
      <c r="AB1024" t="e">
        <v>#N/A</v>
      </c>
      <c r="AC1024" t="e">
        <v>#N/A</v>
      </c>
    </row>
    <row r="1025" spans="1:29">
      <c r="A1025" t="s">
        <v>1201</v>
      </c>
      <c r="B1025" t="s">
        <v>8</v>
      </c>
      <c r="C1025">
        <v>5443823</v>
      </c>
      <c r="D1025" t="s">
        <v>1198</v>
      </c>
      <c r="E1025" t="str">
        <f t="shared" si="15"/>
        <v>Bogense Markjorder12bl</v>
      </c>
      <c r="F1025">
        <v>2.25</v>
      </c>
      <c r="G1025" t="s">
        <v>3212</v>
      </c>
      <c r="H1025" t="s">
        <v>3212</v>
      </c>
      <c r="I1025" t="s">
        <v>3212</v>
      </c>
      <c r="M1025">
        <v>2769.5813008319178</v>
      </c>
      <c r="N1025">
        <v>786.33386152043965</v>
      </c>
      <c r="O1025">
        <v>3555.9151623523576</v>
      </c>
      <c r="P1025">
        <v>39316.693076021984</v>
      </c>
      <c r="Q1025">
        <v>1.659</v>
      </c>
      <c r="R1025" t="s">
        <v>3228</v>
      </c>
      <c r="T1025">
        <v>493.86751550627002</v>
      </c>
      <c r="U1025">
        <v>100</v>
      </c>
      <c r="V1025">
        <v>0.75507771968841997</v>
      </c>
      <c r="W1025">
        <v>1.0367337465286</v>
      </c>
      <c r="X1025">
        <v>0.86818438999115</v>
      </c>
      <c r="Y1025">
        <v>493.86751550627002</v>
      </c>
      <c r="AB1025" t="e">
        <v>#N/A</v>
      </c>
      <c r="AC1025" t="e">
        <v>#N/A</v>
      </c>
    </row>
    <row r="1026" spans="1:29">
      <c r="A1026" t="s">
        <v>1197</v>
      </c>
      <c r="B1026" t="s">
        <v>8</v>
      </c>
      <c r="C1026">
        <v>5443781</v>
      </c>
      <c r="D1026" t="s">
        <v>1198</v>
      </c>
      <c r="E1026" t="str">
        <f t="shared" ref="E1026:E1089" si="16">CONCATENATE(B1026,A1026)</f>
        <v>Bogense Markjorder12v</v>
      </c>
      <c r="F1026">
        <v>2.25</v>
      </c>
      <c r="G1026" t="s">
        <v>3212</v>
      </c>
      <c r="H1026" t="s">
        <v>3212</v>
      </c>
      <c r="I1026" t="s">
        <v>3212</v>
      </c>
      <c r="M1026">
        <v>2769.5813008319178</v>
      </c>
      <c r="N1026">
        <v>786.33386152043965</v>
      </c>
      <c r="O1026">
        <v>3555.9151623523576</v>
      </c>
      <c r="P1026">
        <v>39316.693076021984</v>
      </c>
      <c r="Q1026">
        <v>1.6819999999999999</v>
      </c>
      <c r="R1026" t="s">
        <v>3228</v>
      </c>
      <c r="T1026">
        <v>338.23470849558998</v>
      </c>
      <c r="U1026">
        <v>100</v>
      </c>
      <c r="V1026">
        <v>0.72101408243178999</v>
      </c>
      <c r="W1026">
        <v>1.0256944894791</v>
      </c>
      <c r="X1026">
        <v>0.85788898413832004</v>
      </c>
      <c r="Y1026">
        <v>338.23470849558998</v>
      </c>
      <c r="AB1026" t="e">
        <v>#N/A</v>
      </c>
      <c r="AC1026" t="e">
        <v>#N/A</v>
      </c>
    </row>
    <row r="1027" spans="1:29">
      <c r="A1027" t="s">
        <v>2168</v>
      </c>
      <c r="B1027" t="s">
        <v>8</v>
      </c>
      <c r="C1027">
        <v>5443912</v>
      </c>
      <c r="D1027" t="s">
        <v>2169</v>
      </c>
      <c r="E1027" t="str">
        <f t="shared" si="16"/>
        <v>Bogense Markjorder12ex</v>
      </c>
      <c r="F1027">
        <v>2.25</v>
      </c>
      <c r="G1027" t="s">
        <v>3212</v>
      </c>
      <c r="H1027" t="s">
        <v>3212</v>
      </c>
      <c r="I1027" t="s">
        <v>3212</v>
      </c>
      <c r="M1027">
        <v>2769.5813008319178</v>
      </c>
      <c r="N1027">
        <v>786.33386152043965</v>
      </c>
      <c r="O1027">
        <v>3555.9151623523576</v>
      </c>
      <c r="P1027">
        <v>39316.693076021984</v>
      </c>
      <c r="Q1027">
        <v>1.75</v>
      </c>
      <c r="R1027" t="s">
        <v>3228</v>
      </c>
      <c r="T1027">
        <v>981.53055949393001</v>
      </c>
      <c r="U1027">
        <v>100</v>
      </c>
      <c r="V1027">
        <v>0.70934408903122004</v>
      </c>
      <c r="W1027">
        <v>0.84749114513396995</v>
      </c>
      <c r="X1027">
        <v>0.76410839466900005</v>
      </c>
      <c r="Y1027">
        <v>981.53055949393001</v>
      </c>
      <c r="AB1027" t="e">
        <v>#N/A</v>
      </c>
      <c r="AC1027" t="e">
        <v>#N/A</v>
      </c>
    </row>
    <row r="1028" spans="1:29">
      <c r="A1028" t="s">
        <v>2184</v>
      </c>
      <c r="B1028" t="s">
        <v>8</v>
      </c>
      <c r="C1028">
        <v>5443891</v>
      </c>
      <c r="D1028" t="s">
        <v>2185</v>
      </c>
      <c r="E1028" t="str">
        <f t="shared" si="16"/>
        <v>Bogense Markjorder12ea</v>
      </c>
      <c r="F1028">
        <v>2.25</v>
      </c>
      <c r="G1028" t="s">
        <v>3212</v>
      </c>
      <c r="H1028" t="s">
        <v>3212</v>
      </c>
      <c r="I1028" t="s">
        <v>3212</v>
      </c>
      <c r="M1028">
        <v>2769.5813008319178</v>
      </c>
      <c r="N1028">
        <v>786.33386152043965</v>
      </c>
      <c r="O1028">
        <v>3555.9151623523576</v>
      </c>
      <c r="P1028">
        <v>39316.693076021984</v>
      </c>
      <c r="Q1028">
        <v>1.9690000000000001</v>
      </c>
      <c r="R1028" t="s">
        <v>3228</v>
      </c>
      <c r="T1028">
        <v>1049.1337999952</v>
      </c>
      <c r="U1028">
        <v>100</v>
      </c>
      <c r="V1028">
        <v>0.43326026201248002</v>
      </c>
      <c r="W1028">
        <v>0.83182609081268</v>
      </c>
      <c r="X1028">
        <v>0.64233170420515995</v>
      </c>
      <c r="Y1028">
        <v>1049.1337999952</v>
      </c>
      <c r="AB1028" t="e">
        <v>#N/A</v>
      </c>
      <c r="AC1028" t="e">
        <v>#N/A</v>
      </c>
    </row>
    <row r="1029" spans="1:29">
      <c r="A1029" t="s">
        <v>2186</v>
      </c>
      <c r="B1029" t="s">
        <v>8</v>
      </c>
      <c r="C1029">
        <v>5443890</v>
      </c>
      <c r="D1029" t="s">
        <v>2187</v>
      </c>
      <c r="E1029" t="str">
        <f t="shared" si="16"/>
        <v>Bogense Markjorder12dø</v>
      </c>
      <c r="F1029">
        <v>2.25</v>
      </c>
      <c r="G1029" t="s">
        <v>3212</v>
      </c>
      <c r="H1029" t="s">
        <v>3212</v>
      </c>
      <c r="I1029" t="s">
        <v>3212</v>
      </c>
      <c r="M1029">
        <v>2769.5813008319178</v>
      </c>
      <c r="N1029">
        <v>786.33386152043965</v>
      </c>
      <c r="O1029">
        <v>3555.9151623523576</v>
      </c>
      <c r="P1029">
        <v>39316.693076021984</v>
      </c>
      <c r="Q1029">
        <v>2.036</v>
      </c>
      <c r="R1029" t="s">
        <v>3228</v>
      </c>
      <c r="T1029">
        <v>883.78835699473996</v>
      </c>
      <c r="U1029">
        <v>100</v>
      </c>
      <c r="V1029">
        <v>0.25968280434607999</v>
      </c>
      <c r="W1029">
        <v>0.66876208782196001</v>
      </c>
      <c r="X1029">
        <v>0.46774085673666999</v>
      </c>
      <c r="Y1029">
        <v>883.78835699473996</v>
      </c>
      <c r="AB1029" t="e">
        <v>#N/A</v>
      </c>
      <c r="AC1029" t="e">
        <v>#N/A</v>
      </c>
    </row>
    <row r="1030" spans="1:29">
      <c r="A1030" t="s">
        <v>2188</v>
      </c>
      <c r="B1030" t="s">
        <v>8</v>
      </c>
      <c r="C1030">
        <v>5443889</v>
      </c>
      <c r="D1030" t="s">
        <v>2189</v>
      </c>
      <c r="E1030" t="str">
        <f t="shared" si="16"/>
        <v>Bogense Markjorder12dæ</v>
      </c>
      <c r="F1030">
        <v>1.25</v>
      </c>
      <c r="G1030" t="s">
        <v>3212</v>
      </c>
      <c r="H1030" t="s">
        <v>3212</v>
      </c>
      <c r="M1030">
        <v>1538.6562782399542</v>
      </c>
      <c r="N1030">
        <v>436.85214528913315</v>
      </c>
      <c r="O1030">
        <v>1975.5084235290874</v>
      </c>
      <c r="P1030">
        <v>21842.607264456656</v>
      </c>
      <c r="Q1030">
        <v>2.3170000000000002</v>
      </c>
      <c r="R1030" t="s">
        <v>3228</v>
      </c>
      <c r="T1030">
        <v>883.74876501429003</v>
      </c>
      <c r="U1030">
        <v>100</v>
      </c>
      <c r="V1030">
        <v>0.1116530969739</v>
      </c>
      <c r="W1030">
        <v>0.4093946814537</v>
      </c>
      <c r="X1030">
        <v>0.21667354393072999</v>
      </c>
      <c r="Y1030">
        <v>883.74876501429003</v>
      </c>
      <c r="AB1030" t="e">
        <v>#N/A</v>
      </c>
      <c r="AC1030" t="e">
        <v>#N/A</v>
      </c>
    </row>
    <row r="1031" spans="1:29">
      <c r="A1031" t="s">
        <v>2190</v>
      </c>
      <c r="B1031" t="s">
        <v>8</v>
      </c>
      <c r="C1031">
        <v>5443888</v>
      </c>
      <c r="D1031" t="s">
        <v>2191</v>
      </c>
      <c r="E1031" t="str">
        <f t="shared" si="16"/>
        <v>Bogense Markjorder12dz</v>
      </c>
      <c r="F1031">
        <v>2.25</v>
      </c>
      <c r="G1031" t="s">
        <v>3212</v>
      </c>
      <c r="H1031" t="s">
        <v>3212</v>
      </c>
      <c r="I1031" t="s">
        <v>3212</v>
      </c>
      <c r="M1031">
        <v>2769.5813008319178</v>
      </c>
      <c r="N1031">
        <v>786.33386152043965</v>
      </c>
      <c r="O1031">
        <v>3555.9151623523576</v>
      </c>
      <c r="P1031">
        <v>39316.693076021984</v>
      </c>
      <c r="Q1031">
        <v>2.0409999999999999</v>
      </c>
      <c r="R1031" t="s">
        <v>3228</v>
      </c>
      <c r="T1031">
        <v>1189.1708095161</v>
      </c>
      <c r="U1031">
        <v>100</v>
      </c>
      <c r="V1031">
        <v>0.13446733355522</v>
      </c>
      <c r="W1031">
        <v>0.63207006454467995</v>
      </c>
      <c r="X1031">
        <v>0.36902050738748998</v>
      </c>
      <c r="Y1031">
        <v>1189.1708095161</v>
      </c>
      <c r="AB1031" t="e">
        <v>#N/A</v>
      </c>
      <c r="AC1031" t="e">
        <v>#N/A</v>
      </c>
    </row>
    <row r="1032" spans="1:29">
      <c r="A1032" t="s">
        <v>2170</v>
      </c>
      <c r="B1032" t="s">
        <v>8</v>
      </c>
      <c r="C1032">
        <v>5443911</v>
      </c>
      <c r="D1032" t="s">
        <v>2171</v>
      </c>
      <c r="E1032" t="str">
        <f t="shared" si="16"/>
        <v>Bogense Markjorder12ev</v>
      </c>
      <c r="F1032">
        <v>2.25</v>
      </c>
      <c r="G1032" t="s">
        <v>3212</v>
      </c>
      <c r="H1032" t="s">
        <v>3212</v>
      </c>
      <c r="I1032" t="s">
        <v>3212</v>
      </c>
      <c r="M1032">
        <v>2769.5813008319178</v>
      </c>
      <c r="N1032">
        <v>786.33386152043965</v>
      </c>
      <c r="O1032">
        <v>3555.9151623523576</v>
      </c>
      <c r="P1032">
        <v>39316.693076021984</v>
      </c>
      <c r="Q1032">
        <v>1.5669999999999999</v>
      </c>
      <c r="R1032" t="s">
        <v>3228</v>
      </c>
      <c r="T1032">
        <v>1178.8659805038001</v>
      </c>
      <c r="U1032">
        <v>100</v>
      </c>
      <c r="V1032">
        <v>0.77883815765381004</v>
      </c>
      <c r="W1032">
        <v>0.89606338739394997</v>
      </c>
      <c r="X1032">
        <v>0.81804229845019005</v>
      </c>
      <c r="Y1032">
        <v>1178.8659805038001</v>
      </c>
      <c r="AB1032" t="e">
        <v>#N/A</v>
      </c>
      <c r="AC1032" t="e">
        <v>#N/A</v>
      </c>
    </row>
    <row r="1033" spans="1:29">
      <c r="A1033" t="s">
        <v>2172</v>
      </c>
      <c r="B1033" t="s">
        <v>8</v>
      </c>
      <c r="C1033">
        <v>5443907</v>
      </c>
      <c r="D1033" t="s">
        <v>2173</v>
      </c>
      <c r="E1033" t="str">
        <f t="shared" si="16"/>
        <v>Bogense Markjorder12er</v>
      </c>
      <c r="F1033">
        <v>2.25</v>
      </c>
      <c r="G1033" t="s">
        <v>3212</v>
      </c>
      <c r="H1033" t="s">
        <v>3212</v>
      </c>
      <c r="I1033" t="s">
        <v>3212</v>
      </c>
      <c r="M1033">
        <v>2769.5813008319178</v>
      </c>
      <c r="N1033">
        <v>786.33386152043965</v>
      </c>
      <c r="O1033">
        <v>3555.9151623523576</v>
      </c>
      <c r="P1033">
        <v>39316.693076021984</v>
      </c>
      <c r="Q1033">
        <v>1.7210000000000001</v>
      </c>
      <c r="R1033" t="s">
        <v>3228</v>
      </c>
      <c r="T1033">
        <v>909.82750301222995</v>
      </c>
      <c r="U1033">
        <v>100</v>
      </c>
      <c r="V1033">
        <v>0.67790883779526001</v>
      </c>
      <c r="W1033">
        <v>0.86830782890320002</v>
      </c>
      <c r="X1033">
        <v>0.77365725612109004</v>
      </c>
      <c r="Y1033">
        <v>909.82750301222995</v>
      </c>
      <c r="AB1033" t="e">
        <v>#N/A</v>
      </c>
      <c r="AC1033" t="e">
        <v>#N/A</v>
      </c>
    </row>
    <row r="1034" spans="1:29">
      <c r="A1034" t="s">
        <v>2174</v>
      </c>
      <c r="B1034" t="s">
        <v>8</v>
      </c>
      <c r="C1034">
        <v>5443910</v>
      </c>
      <c r="D1034" t="s">
        <v>2175</v>
      </c>
      <c r="E1034" t="str">
        <f t="shared" si="16"/>
        <v>Bogense Markjorder12eu</v>
      </c>
      <c r="F1034">
        <v>2.25</v>
      </c>
      <c r="G1034" t="s">
        <v>3212</v>
      </c>
      <c r="H1034" t="s">
        <v>3212</v>
      </c>
      <c r="I1034" t="s">
        <v>3212</v>
      </c>
      <c r="M1034">
        <v>2769.5813008319178</v>
      </c>
      <c r="N1034">
        <v>786.33386152043965</v>
      </c>
      <c r="O1034">
        <v>3555.9151623523576</v>
      </c>
      <c r="P1034">
        <v>39316.693076021984</v>
      </c>
      <c r="Q1034">
        <v>1.522</v>
      </c>
      <c r="R1034" t="s">
        <v>3228</v>
      </c>
      <c r="T1034">
        <v>987.73524600652001</v>
      </c>
      <c r="U1034">
        <v>100</v>
      </c>
      <c r="V1034">
        <v>0.76580148935318004</v>
      </c>
      <c r="W1034">
        <v>0.93180924654007002</v>
      </c>
      <c r="X1034">
        <v>0.86545771482455003</v>
      </c>
      <c r="Y1034">
        <v>987.73524600652001</v>
      </c>
      <c r="AB1034" t="e">
        <v>#N/A</v>
      </c>
      <c r="AC1034" t="e">
        <v>#N/A</v>
      </c>
    </row>
    <row r="1035" spans="1:29">
      <c r="A1035" t="s">
        <v>2176</v>
      </c>
      <c r="B1035" t="s">
        <v>8</v>
      </c>
      <c r="C1035">
        <v>5443892</v>
      </c>
      <c r="D1035" t="s">
        <v>2177</v>
      </c>
      <c r="E1035" t="str">
        <f t="shared" si="16"/>
        <v>Bogense Markjorder12eb</v>
      </c>
      <c r="F1035">
        <v>2.25</v>
      </c>
      <c r="G1035" t="s">
        <v>3212</v>
      </c>
      <c r="H1035" t="s">
        <v>3212</v>
      </c>
      <c r="I1035" t="s">
        <v>3212</v>
      </c>
      <c r="M1035">
        <v>2769.5813008319178</v>
      </c>
      <c r="N1035">
        <v>786.33386152043965</v>
      </c>
      <c r="O1035">
        <v>3555.9151623523576</v>
      </c>
      <c r="P1035">
        <v>39316.693076021984</v>
      </c>
      <c r="Q1035">
        <v>1.75</v>
      </c>
      <c r="R1035" t="s">
        <v>3228</v>
      </c>
      <c r="T1035">
        <v>883.83220999576997</v>
      </c>
      <c r="U1035">
        <v>100</v>
      </c>
      <c r="V1035">
        <v>0.64784026145935003</v>
      </c>
      <c r="W1035">
        <v>0.80522698163985995</v>
      </c>
      <c r="X1035">
        <v>0.71920068891903999</v>
      </c>
      <c r="Y1035">
        <v>883.83220999576997</v>
      </c>
      <c r="AB1035" t="e">
        <v>#N/A</v>
      </c>
      <c r="AC1035" t="e">
        <v>#N/A</v>
      </c>
    </row>
    <row r="1036" spans="1:29">
      <c r="A1036" t="s">
        <v>2178</v>
      </c>
      <c r="B1036" t="s">
        <v>8</v>
      </c>
      <c r="C1036">
        <v>5443909</v>
      </c>
      <c r="D1036" t="s">
        <v>2179</v>
      </c>
      <c r="E1036" t="str">
        <f t="shared" si="16"/>
        <v>Bogense Markjorder12et</v>
      </c>
      <c r="F1036">
        <v>2.25</v>
      </c>
      <c r="G1036" t="s">
        <v>3212</v>
      </c>
      <c r="H1036" t="s">
        <v>3212</v>
      </c>
      <c r="I1036" t="s">
        <v>3212</v>
      </c>
      <c r="M1036">
        <v>2769.5813008319178</v>
      </c>
      <c r="N1036">
        <v>786.33386152043965</v>
      </c>
      <c r="O1036">
        <v>3555.9151623523576</v>
      </c>
      <c r="P1036">
        <v>39316.693076021984</v>
      </c>
      <c r="Q1036">
        <v>1.77</v>
      </c>
      <c r="R1036" t="s">
        <v>3228</v>
      </c>
      <c r="T1036">
        <v>909.78977300551003</v>
      </c>
      <c r="U1036">
        <v>100</v>
      </c>
      <c r="V1036">
        <v>0.59127777814865001</v>
      </c>
      <c r="W1036">
        <v>0.80039077997207997</v>
      </c>
      <c r="X1036">
        <v>0.7372724287572</v>
      </c>
      <c r="Y1036">
        <v>909.78977300551003</v>
      </c>
      <c r="AB1036" t="e">
        <v>#N/A</v>
      </c>
      <c r="AC1036" t="e">
        <v>#N/A</v>
      </c>
    </row>
    <row r="1037" spans="1:29">
      <c r="A1037" t="s">
        <v>2180</v>
      </c>
      <c r="B1037" t="s">
        <v>8</v>
      </c>
      <c r="C1037">
        <v>5443887</v>
      </c>
      <c r="D1037" t="s">
        <v>2181</v>
      </c>
      <c r="E1037" t="str">
        <f t="shared" si="16"/>
        <v>Bogense Markjorder12dy</v>
      </c>
      <c r="F1037">
        <v>2.25</v>
      </c>
      <c r="G1037" t="s">
        <v>3212</v>
      </c>
      <c r="H1037" t="s">
        <v>3212</v>
      </c>
      <c r="I1037" t="s">
        <v>3212</v>
      </c>
      <c r="M1037">
        <v>2769.5813008319178</v>
      </c>
      <c r="N1037">
        <v>786.33386152043965</v>
      </c>
      <c r="O1037">
        <v>3555.9151623523576</v>
      </c>
      <c r="P1037">
        <v>39316.693076021984</v>
      </c>
      <c r="Q1037">
        <v>1.7629999999999999</v>
      </c>
      <c r="R1037" t="s">
        <v>3228</v>
      </c>
      <c r="T1037">
        <v>883.80817599693</v>
      </c>
      <c r="U1037">
        <v>100</v>
      </c>
      <c r="V1037">
        <v>0.34473681449889998</v>
      </c>
      <c r="W1037">
        <v>0.70240521430969005</v>
      </c>
      <c r="X1037">
        <v>0.51576157670581002</v>
      </c>
      <c r="Y1037">
        <v>883.80817599693</v>
      </c>
      <c r="AB1037" t="e">
        <v>#N/A</v>
      </c>
      <c r="AC1037" t="e">
        <v>#N/A</v>
      </c>
    </row>
    <row r="1038" spans="1:29">
      <c r="A1038" t="s">
        <v>2182</v>
      </c>
      <c r="B1038" t="s">
        <v>8</v>
      </c>
      <c r="C1038">
        <v>5443908</v>
      </c>
      <c r="D1038" t="s">
        <v>2183</v>
      </c>
      <c r="E1038" t="str">
        <f t="shared" si="16"/>
        <v>Bogense Markjorder12es</v>
      </c>
      <c r="F1038">
        <v>2.25</v>
      </c>
      <c r="G1038" t="s">
        <v>3212</v>
      </c>
      <c r="H1038" t="s">
        <v>3212</v>
      </c>
      <c r="I1038" t="s">
        <v>3212</v>
      </c>
      <c r="M1038">
        <v>2769.5813008319178</v>
      </c>
      <c r="N1038">
        <v>786.33386152043965</v>
      </c>
      <c r="O1038">
        <v>3555.9151623523576</v>
      </c>
      <c r="P1038">
        <v>39316.693076021984</v>
      </c>
      <c r="Q1038">
        <v>1.639</v>
      </c>
      <c r="R1038" t="s">
        <v>3228</v>
      </c>
      <c r="T1038">
        <v>1083.1738655129</v>
      </c>
      <c r="U1038">
        <v>100</v>
      </c>
      <c r="V1038">
        <v>0.60704797506331998</v>
      </c>
      <c r="W1038">
        <v>0.86841297149658003</v>
      </c>
      <c r="X1038">
        <v>0.79521823080279996</v>
      </c>
      <c r="Y1038">
        <v>1083.1738655129</v>
      </c>
      <c r="AB1038" t="e">
        <v>#N/A</v>
      </c>
      <c r="AC1038" t="e">
        <v>#N/A</v>
      </c>
    </row>
    <row r="1039" spans="1:29">
      <c r="A1039" t="s">
        <v>1202</v>
      </c>
      <c r="B1039" t="s">
        <v>64</v>
      </c>
      <c r="C1039">
        <v>7979601</v>
      </c>
      <c r="D1039" t="s">
        <v>1203</v>
      </c>
      <c r="E1039" t="str">
        <f t="shared" si="16"/>
        <v>Skovby Nymark, Skovby48f</v>
      </c>
      <c r="F1039">
        <v>1.54715352583639</v>
      </c>
      <c r="G1039" t="s">
        <v>3212</v>
      </c>
      <c r="K1039">
        <v>0.54715352583638999</v>
      </c>
      <c r="M1039">
        <v>1904.4299887433942</v>
      </c>
      <c r="N1039">
        <v>540.70186948261858</v>
      </c>
      <c r="O1039">
        <v>2445.1318582260128</v>
      </c>
      <c r="P1039">
        <v>27035.093474130928</v>
      </c>
      <c r="T1039">
        <v>7295.3803444852001</v>
      </c>
      <c r="U1039">
        <v>100</v>
      </c>
      <c r="V1039">
        <v>1.1274650096893</v>
      </c>
      <c r="W1039">
        <v>2.3467125892639</v>
      </c>
      <c r="X1039">
        <v>1.9879864631197</v>
      </c>
      <c r="Y1039">
        <v>7295.3803444957002</v>
      </c>
      <c r="AB1039" t="e">
        <v>#N/A</v>
      </c>
      <c r="AC1039" t="e">
        <v>#N/A</v>
      </c>
    </row>
    <row r="1040" spans="1:29">
      <c r="A1040" t="s">
        <v>1206</v>
      </c>
      <c r="B1040" t="s">
        <v>8</v>
      </c>
      <c r="C1040">
        <v>5443586</v>
      </c>
      <c r="D1040" t="s">
        <v>1205</v>
      </c>
      <c r="E1040" t="str">
        <f t="shared" si="16"/>
        <v>Bogense Markjorder1ø</v>
      </c>
      <c r="F1040">
        <v>1</v>
      </c>
      <c r="G1040" t="s">
        <v>3212</v>
      </c>
      <c r="M1040">
        <v>1230.9250225919634</v>
      </c>
      <c r="N1040">
        <v>349.48171623130651</v>
      </c>
      <c r="O1040">
        <v>1580.40673882327</v>
      </c>
      <c r="P1040">
        <v>17474.085811565325</v>
      </c>
      <c r="Q1040" t="e">
        <v>#N/A</v>
      </c>
      <c r="R1040" t="e">
        <v>#N/A</v>
      </c>
      <c r="T1040">
        <v>425.36242149376</v>
      </c>
      <c r="U1040">
        <v>0</v>
      </c>
      <c r="V1040">
        <v>0</v>
      </c>
      <c r="W1040">
        <v>0</v>
      </c>
      <c r="X1040">
        <v>0</v>
      </c>
      <c r="Y1040">
        <v>0</v>
      </c>
      <c r="AB1040" t="e">
        <v>#N/A</v>
      </c>
      <c r="AC1040" t="e">
        <v>#N/A</v>
      </c>
    </row>
    <row r="1041" spans="1:29">
      <c r="A1041" t="s">
        <v>1207</v>
      </c>
      <c r="B1041" t="s">
        <v>8</v>
      </c>
      <c r="C1041">
        <v>5443603</v>
      </c>
      <c r="D1041" t="s">
        <v>1208</v>
      </c>
      <c r="E1041" t="str">
        <f t="shared" si="16"/>
        <v>Bogense Markjorder1ar</v>
      </c>
      <c r="F1041">
        <v>1</v>
      </c>
      <c r="G1041" t="s">
        <v>3212</v>
      </c>
      <c r="M1041">
        <v>1230.9250225919634</v>
      </c>
      <c r="N1041">
        <v>349.48171623130651</v>
      </c>
      <c r="O1041">
        <v>1580.40673882327</v>
      </c>
      <c r="P1041">
        <v>17474.085811565325</v>
      </c>
      <c r="Q1041" t="e">
        <v>#N/A</v>
      </c>
      <c r="R1041" t="e">
        <v>#N/A</v>
      </c>
      <c r="T1041">
        <v>7682.2841770071</v>
      </c>
      <c r="U1041">
        <v>13.068099999999999</v>
      </c>
      <c r="V1041">
        <v>4.8151712864637E-2</v>
      </c>
      <c r="W1041">
        <v>0.20291005074978</v>
      </c>
      <c r="X1041">
        <v>0.12007121965015</v>
      </c>
      <c r="Y1041">
        <v>1003.9285785354648</v>
      </c>
      <c r="AB1041" t="e">
        <v>#N/A</v>
      </c>
      <c r="AC1041" t="e">
        <v>#N/A</v>
      </c>
    </row>
    <row r="1042" spans="1:29">
      <c r="A1042" t="s">
        <v>2440</v>
      </c>
      <c r="B1042" t="s">
        <v>8</v>
      </c>
      <c r="C1042">
        <v>5444043</v>
      </c>
      <c r="D1042" t="s">
        <v>2441</v>
      </c>
      <c r="E1042" t="str">
        <f t="shared" si="16"/>
        <v>Bogense Markjorder19cx</v>
      </c>
      <c r="F1042">
        <v>2.25</v>
      </c>
      <c r="G1042" t="s">
        <v>3212</v>
      </c>
      <c r="H1042" t="s">
        <v>3212</v>
      </c>
      <c r="I1042" t="s">
        <v>3212</v>
      </c>
      <c r="M1042">
        <v>2769.5813008319178</v>
      </c>
      <c r="N1042">
        <v>786.33386152043965</v>
      </c>
      <c r="O1042">
        <v>3555.9151623523576</v>
      </c>
      <c r="P1042">
        <v>39316.693076021984</v>
      </c>
      <c r="Q1042">
        <v>1.819</v>
      </c>
      <c r="R1042" t="s">
        <v>3228</v>
      </c>
      <c r="T1042">
        <v>799.43947498785997</v>
      </c>
      <c r="U1042">
        <v>100</v>
      </c>
      <c r="V1042">
        <v>0.48498657345772</v>
      </c>
      <c r="W1042">
        <v>1.3489838838577</v>
      </c>
      <c r="X1042">
        <v>0.76079529449343997</v>
      </c>
      <c r="Y1042">
        <v>799.43947498785997</v>
      </c>
      <c r="AB1042" t="e">
        <v>#N/A</v>
      </c>
      <c r="AC1042" t="e">
        <v>#N/A</v>
      </c>
    </row>
    <row r="1043" spans="1:29">
      <c r="A1043" t="s">
        <v>2430</v>
      </c>
      <c r="B1043" t="s">
        <v>8</v>
      </c>
      <c r="C1043">
        <v>5444038</v>
      </c>
      <c r="D1043" t="s">
        <v>2431</v>
      </c>
      <c r="E1043" t="str">
        <f t="shared" si="16"/>
        <v>Bogense Markjorder19cr</v>
      </c>
      <c r="F1043">
        <v>2.25</v>
      </c>
      <c r="G1043" t="s">
        <v>3212</v>
      </c>
      <c r="H1043" t="s">
        <v>3212</v>
      </c>
      <c r="I1043" t="s">
        <v>3212</v>
      </c>
      <c r="M1043">
        <v>2769.5813008319178</v>
      </c>
      <c r="N1043">
        <v>786.33386152043965</v>
      </c>
      <c r="O1043">
        <v>3555.9151623523576</v>
      </c>
      <c r="P1043">
        <v>39316.693076021984</v>
      </c>
      <c r="Q1043">
        <v>2.165</v>
      </c>
      <c r="R1043" t="s">
        <v>3228</v>
      </c>
      <c r="T1043">
        <v>813.41298300383005</v>
      </c>
      <c r="U1043">
        <v>94.9178</v>
      </c>
      <c r="V1043">
        <v>3.9951201528310998E-2</v>
      </c>
      <c r="W1043">
        <v>0.61556392908096003</v>
      </c>
      <c r="X1043">
        <v>0.28003050067826002</v>
      </c>
      <c r="Y1043">
        <v>772.07370838160932</v>
      </c>
      <c r="AB1043" t="e">
        <v>#N/A</v>
      </c>
      <c r="AC1043" t="e">
        <v>#N/A</v>
      </c>
    </row>
    <row r="1044" spans="1:29">
      <c r="A1044" t="s">
        <v>2438</v>
      </c>
      <c r="B1044" t="s">
        <v>8</v>
      </c>
      <c r="C1044">
        <v>5444042</v>
      </c>
      <c r="D1044" t="s">
        <v>2439</v>
      </c>
      <c r="E1044" t="str">
        <f t="shared" si="16"/>
        <v>Bogense Markjorder19cv</v>
      </c>
      <c r="F1044">
        <v>2.25</v>
      </c>
      <c r="G1044" t="s">
        <v>3212</v>
      </c>
      <c r="H1044" t="s">
        <v>3212</v>
      </c>
      <c r="I1044" t="s">
        <v>3212</v>
      </c>
      <c r="M1044">
        <v>2769.5813008319178</v>
      </c>
      <c r="N1044">
        <v>786.33386152043965</v>
      </c>
      <c r="O1044">
        <v>3555.9151623523576</v>
      </c>
      <c r="P1044">
        <v>39316.693076021984</v>
      </c>
      <c r="Q1044">
        <v>1.78</v>
      </c>
      <c r="R1044" t="s">
        <v>3228</v>
      </c>
      <c r="T1044">
        <v>881.00099000265004</v>
      </c>
      <c r="U1044">
        <v>100</v>
      </c>
      <c r="V1044">
        <v>0.48582765460013999</v>
      </c>
      <c r="W1044">
        <v>1.0855162143707</v>
      </c>
      <c r="X1044">
        <v>0.67943819531340999</v>
      </c>
      <c r="Y1044">
        <v>881.00099000265004</v>
      </c>
      <c r="AB1044" t="e">
        <v>#N/A</v>
      </c>
      <c r="AC1044" t="e">
        <v>#N/A</v>
      </c>
    </row>
    <row r="1045" spans="1:29">
      <c r="A1045" t="s">
        <v>2432</v>
      </c>
      <c r="B1045" t="s">
        <v>8</v>
      </c>
      <c r="C1045">
        <v>5444039</v>
      </c>
      <c r="D1045" t="s">
        <v>2433</v>
      </c>
      <c r="E1045" t="str">
        <f t="shared" si="16"/>
        <v>Bogense Markjorder19cs</v>
      </c>
      <c r="F1045">
        <v>1.25</v>
      </c>
      <c r="G1045" t="s">
        <v>3212</v>
      </c>
      <c r="H1045" t="s">
        <v>3212</v>
      </c>
      <c r="M1045">
        <v>1538.6562782399542</v>
      </c>
      <c r="N1045">
        <v>436.85214528913315</v>
      </c>
      <c r="O1045">
        <v>1975.5084235290874</v>
      </c>
      <c r="P1045">
        <v>21842.607264456656</v>
      </c>
      <c r="Q1045">
        <v>2.4380000000000002</v>
      </c>
      <c r="R1045" t="s">
        <v>3228</v>
      </c>
      <c r="T1045">
        <v>825.03228449564995</v>
      </c>
      <c r="U1045">
        <v>43.491300000000003</v>
      </c>
      <c r="V1045">
        <v>5.4039258509873997E-2</v>
      </c>
      <c r="W1045">
        <v>0.39888122677803001</v>
      </c>
      <c r="X1045">
        <v>0.19741217357417001</v>
      </c>
      <c r="Y1045">
        <v>358.81726594685665</v>
      </c>
      <c r="AB1045" t="e">
        <v>#N/A</v>
      </c>
      <c r="AC1045" t="e">
        <v>#N/A</v>
      </c>
    </row>
    <row r="1046" spans="1:29">
      <c r="A1046" t="s">
        <v>2436</v>
      </c>
      <c r="B1046" t="s">
        <v>8</v>
      </c>
      <c r="C1046">
        <v>5444041</v>
      </c>
      <c r="D1046" t="s">
        <v>2437</v>
      </c>
      <c r="E1046" t="str">
        <f t="shared" si="16"/>
        <v>Bogense Markjorder19cu</v>
      </c>
      <c r="F1046">
        <v>2.25</v>
      </c>
      <c r="G1046" t="s">
        <v>3212</v>
      </c>
      <c r="H1046" t="s">
        <v>3212</v>
      </c>
      <c r="I1046" t="s">
        <v>3212</v>
      </c>
      <c r="M1046">
        <v>2769.5813008319178</v>
      </c>
      <c r="N1046">
        <v>786.33386152043965</v>
      </c>
      <c r="O1046">
        <v>3555.9151623523576</v>
      </c>
      <c r="P1046">
        <v>39316.693076021984</v>
      </c>
      <c r="Q1046">
        <v>1.9690000000000001</v>
      </c>
      <c r="R1046" t="s">
        <v>3228</v>
      </c>
      <c r="T1046">
        <v>890.36254549933005</v>
      </c>
      <c r="U1046">
        <v>100</v>
      </c>
      <c r="V1046">
        <v>0.30825507640839001</v>
      </c>
      <c r="W1046">
        <v>0.80070620775223</v>
      </c>
      <c r="X1046">
        <v>0.48232223138324998</v>
      </c>
      <c r="Y1046">
        <v>890.36254549933005</v>
      </c>
      <c r="AB1046" t="e">
        <v>#N/A</v>
      </c>
      <c r="AC1046" t="e">
        <v>#N/A</v>
      </c>
    </row>
    <row r="1047" spans="1:29">
      <c r="A1047" t="s">
        <v>2434</v>
      </c>
      <c r="B1047" t="s">
        <v>8</v>
      </c>
      <c r="C1047">
        <v>5444040</v>
      </c>
      <c r="D1047" t="s">
        <v>2435</v>
      </c>
      <c r="E1047" t="str">
        <f t="shared" si="16"/>
        <v>Bogense Markjorder19ct</v>
      </c>
      <c r="F1047">
        <v>1.25</v>
      </c>
      <c r="G1047" t="s">
        <v>3212</v>
      </c>
      <c r="H1047" t="s">
        <v>3212</v>
      </c>
      <c r="I1047" t="s">
        <v>3213</v>
      </c>
      <c r="M1047">
        <v>1538.6562782399542</v>
      </c>
      <c r="N1047">
        <v>436.85214528913315</v>
      </c>
      <c r="O1047">
        <v>1975.5084235290874</v>
      </c>
      <c r="P1047">
        <v>21842.607264456656</v>
      </c>
      <c r="Q1047">
        <v>2.323</v>
      </c>
      <c r="R1047" t="s">
        <v>3228</v>
      </c>
      <c r="T1047">
        <v>825.49253000963995</v>
      </c>
      <c r="U1047">
        <v>96.554100000000005</v>
      </c>
      <c r="V1047">
        <v>7.2648108005524001E-2</v>
      </c>
      <c r="W1047">
        <v>0.36019161343575001</v>
      </c>
      <c r="X1047">
        <v>0.23261106263657</v>
      </c>
      <c r="Y1047">
        <v>797.0468829180378</v>
      </c>
      <c r="AB1047" t="e">
        <v>#N/A</v>
      </c>
      <c r="AC1047" t="e">
        <v>#N/A</v>
      </c>
    </row>
    <row r="1048" spans="1:29">
      <c r="A1048" t="s">
        <v>939</v>
      </c>
      <c r="B1048" t="s">
        <v>15</v>
      </c>
      <c r="C1048">
        <v>1354903</v>
      </c>
      <c r="D1048" t="s">
        <v>1671</v>
      </c>
      <c r="E1048" t="str">
        <f t="shared" si="16"/>
        <v>Bogense Strand, Bogense Jorder25b</v>
      </c>
      <c r="F1048">
        <v>0.93470394626474995</v>
      </c>
      <c r="G1048" t="s">
        <v>3213</v>
      </c>
      <c r="K1048">
        <v>0.93470394626474995</v>
      </c>
      <c r="M1048">
        <v>1150.5504761727348</v>
      </c>
      <c r="N1048">
        <v>326.66193930877972</v>
      </c>
      <c r="O1048">
        <v>1477.2124154815144</v>
      </c>
      <c r="P1048">
        <v>16333.096965438985</v>
      </c>
      <c r="T1048">
        <v>12462.719283529999</v>
      </c>
      <c r="U1048">
        <v>100</v>
      </c>
      <c r="V1048">
        <v>1.4515954256057999</v>
      </c>
      <c r="W1048">
        <v>2.7853348255157</v>
      </c>
      <c r="X1048">
        <v>2.1571840564142999</v>
      </c>
      <c r="Y1048">
        <v>12462.719283533999</v>
      </c>
      <c r="AB1048" t="e">
        <v>#N/A</v>
      </c>
      <c r="AC1048" t="e">
        <v>#N/A</v>
      </c>
    </row>
    <row r="1049" spans="1:29">
      <c r="A1049" t="s">
        <v>3084</v>
      </c>
      <c r="B1049" t="s">
        <v>8</v>
      </c>
      <c r="C1049">
        <v>100005929</v>
      </c>
      <c r="D1049" t="s">
        <v>3085</v>
      </c>
      <c r="E1049" t="str">
        <f t="shared" si="16"/>
        <v>Bogense Markjorder91cø</v>
      </c>
      <c r="F1049">
        <v>1</v>
      </c>
      <c r="G1049" t="s">
        <v>3212</v>
      </c>
      <c r="K1049">
        <v>0</v>
      </c>
      <c r="M1049">
        <v>1230.9250225919634</v>
      </c>
      <c r="N1049">
        <v>349.48171623130651</v>
      </c>
      <c r="O1049">
        <v>1580.40673882327</v>
      </c>
      <c r="P1049">
        <v>17474.085811565325</v>
      </c>
      <c r="T1049">
        <v>1187.8881149967999</v>
      </c>
      <c r="U1049">
        <v>0</v>
      </c>
      <c r="V1049">
        <v>0</v>
      </c>
      <c r="W1049">
        <v>0</v>
      </c>
      <c r="X1049">
        <v>0</v>
      </c>
      <c r="Y1049">
        <v>0</v>
      </c>
      <c r="AB1049" t="e">
        <v>#N/A</v>
      </c>
      <c r="AC1049" t="e">
        <v>#N/A</v>
      </c>
    </row>
    <row r="1050" spans="1:29">
      <c r="A1050" t="s">
        <v>2674</v>
      </c>
      <c r="B1050" t="s">
        <v>8</v>
      </c>
      <c r="C1050">
        <v>5443957</v>
      </c>
      <c r="D1050" t="s">
        <v>2675</v>
      </c>
      <c r="E1050" t="str">
        <f t="shared" si="16"/>
        <v>Bogense Markjorder19o</v>
      </c>
      <c r="F1050">
        <v>2.25</v>
      </c>
      <c r="G1050" t="s">
        <v>3212</v>
      </c>
      <c r="H1050" t="s">
        <v>3212</v>
      </c>
      <c r="I1050" t="s">
        <v>3212</v>
      </c>
      <c r="M1050">
        <v>2769.5813008319178</v>
      </c>
      <c r="N1050">
        <v>786.33386152043965</v>
      </c>
      <c r="O1050">
        <v>3555.9151623523576</v>
      </c>
      <c r="P1050">
        <v>39316.693076021984</v>
      </c>
      <c r="Q1050">
        <v>2.0790000000000002</v>
      </c>
      <c r="R1050" t="s">
        <v>3228</v>
      </c>
      <c r="T1050">
        <v>5478.9213985065999</v>
      </c>
      <c r="U1050">
        <v>79.531899999999993</v>
      </c>
      <c r="V1050">
        <v>1.366751617752E-3</v>
      </c>
      <c r="W1050">
        <v>0.74004346132277998</v>
      </c>
      <c r="X1050">
        <v>0.302665650896</v>
      </c>
      <c r="Y1050">
        <v>4357.4902877388695</v>
      </c>
      <c r="AB1050" t="e">
        <v>#N/A</v>
      </c>
      <c r="AC1050" t="e">
        <v>#N/A</v>
      </c>
    </row>
    <row r="1051" spans="1:29">
      <c r="A1051" t="s">
        <v>2518</v>
      </c>
      <c r="B1051" t="s">
        <v>8</v>
      </c>
      <c r="C1051">
        <v>5444049</v>
      </c>
      <c r="D1051" t="s">
        <v>2519</v>
      </c>
      <c r="E1051" t="str">
        <f t="shared" si="16"/>
        <v>Bogense Markjorder19db</v>
      </c>
      <c r="F1051">
        <v>2.25</v>
      </c>
      <c r="G1051" t="s">
        <v>3212</v>
      </c>
      <c r="H1051" t="s">
        <v>3212</v>
      </c>
      <c r="I1051" t="s">
        <v>3212</v>
      </c>
      <c r="M1051">
        <v>2769.5813008319178</v>
      </c>
      <c r="N1051">
        <v>786.33386152043965</v>
      </c>
      <c r="O1051">
        <v>3555.9151623523576</v>
      </c>
      <c r="P1051">
        <v>39316.693076021984</v>
      </c>
      <c r="Q1051">
        <v>1.0489999999999999</v>
      </c>
      <c r="R1051" t="s">
        <v>3228</v>
      </c>
      <c r="T1051">
        <v>875.09830499314</v>
      </c>
      <c r="U1051">
        <v>100</v>
      </c>
      <c r="V1051">
        <v>0.95546454191207997</v>
      </c>
      <c r="W1051">
        <v>1.6392608880996999</v>
      </c>
      <c r="X1051">
        <v>1.3179869893434999</v>
      </c>
      <c r="Y1051">
        <v>875.09830499314</v>
      </c>
      <c r="AB1051" t="e">
        <v>#N/A</v>
      </c>
      <c r="AC1051" t="e">
        <v>#N/A</v>
      </c>
    </row>
    <row r="1052" spans="1:29">
      <c r="A1052" t="s">
        <v>1359</v>
      </c>
      <c r="B1052" t="s">
        <v>8</v>
      </c>
      <c r="C1052">
        <v>5443951</v>
      </c>
      <c r="D1052" t="s">
        <v>1360</v>
      </c>
      <c r="E1052" t="str">
        <f t="shared" si="16"/>
        <v>Bogense Markjorder19h</v>
      </c>
      <c r="F1052">
        <v>1.25</v>
      </c>
      <c r="G1052" t="s">
        <v>3212</v>
      </c>
      <c r="H1052" t="s">
        <v>3212</v>
      </c>
      <c r="M1052">
        <v>1538.6562782399542</v>
      </c>
      <c r="N1052">
        <v>436.85214528913315</v>
      </c>
      <c r="O1052">
        <v>1975.5084235290874</v>
      </c>
      <c r="P1052">
        <v>21842.607264456656</v>
      </c>
      <c r="Q1052">
        <v>2.2909999999999999</v>
      </c>
      <c r="R1052" t="s">
        <v>3228</v>
      </c>
      <c r="T1052">
        <v>3015.4552055247</v>
      </c>
      <c r="U1052">
        <v>100</v>
      </c>
      <c r="V1052">
        <v>0.29658511281013</v>
      </c>
      <c r="W1052">
        <v>1.0147604942321999</v>
      </c>
      <c r="X1052">
        <v>0.60085775812654996</v>
      </c>
      <c r="Y1052">
        <v>3015.4552055247</v>
      </c>
      <c r="AB1052" t="e">
        <v>#N/A</v>
      </c>
      <c r="AC1052" t="e">
        <v>#N/A</v>
      </c>
    </row>
    <row r="1053" spans="1:29">
      <c r="A1053" t="s">
        <v>1209</v>
      </c>
      <c r="B1053" t="s">
        <v>24</v>
      </c>
      <c r="C1053">
        <v>5443120</v>
      </c>
      <c r="D1053" t="s">
        <v>1210</v>
      </c>
      <c r="E1053" t="str">
        <f t="shared" si="16"/>
        <v>Bogense Bygrunde71c</v>
      </c>
      <c r="F1053">
        <v>1</v>
      </c>
      <c r="G1053" t="s">
        <v>3212</v>
      </c>
      <c r="M1053">
        <v>1230.9250225919634</v>
      </c>
      <c r="N1053">
        <v>349.48171623130651</v>
      </c>
      <c r="O1053">
        <v>1580.40673882327</v>
      </c>
      <c r="P1053">
        <v>17474.085811565325</v>
      </c>
      <c r="Q1053">
        <v>2.5910000000000002</v>
      </c>
      <c r="R1053" t="e">
        <v>#N/A</v>
      </c>
      <c r="T1053">
        <v>345.57778598345999</v>
      </c>
      <c r="U1053">
        <v>7.5937999999999999</v>
      </c>
      <c r="V1053">
        <v>5.3093045949936003E-2</v>
      </c>
      <c r="W1053">
        <v>0.12132549285888999</v>
      </c>
      <c r="X1053">
        <v>8.2305483520031003E-2</v>
      </c>
      <c r="Y1053">
        <v>26.242485912011986</v>
      </c>
      <c r="AB1053">
        <v>2.5910000000000002</v>
      </c>
      <c r="AC1053">
        <v>0</v>
      </c>
    </row>
    <row r="1054" spans="1:29">
      <c r="A1054" t="s">
        <v>2275</v>
      </c>
      <c r="B1054" t="s">
        <v>8</v>
      </c>
      <c r="C1054">
        <v>5443690</v>
      </c>
      <c r="D1054" t="s">
        <v>2276</v>
      </c>
      <c r="E1054" t="str">
        <f t="shared" si="16"/>
        <v>Bogense Markjorder4ag</v>
      </c>
      <c r="F1054">
        <v>1.25</v>
      </c>
      <c r="G1054" t="s">
        <v>3212</v>
      </c>
      <c r="H1054" t="s">
        <v>3212</v>
      </c>
      <c r="M1054">
        <v>1538.6562782399542</v>
      </c>
      <c r="N1054">
        <v>436.85214528913315</v>
      </c>
      <c r="O1054">
        <v>1975.5084235290874</v>
      </c>
      <c r="P1054">
        <v>21842.607264456656</v>
      </c>
      <c r="Q1054">
        <v>1.319</v>
      </c>
      <c r="R1054" t="s">
        <v>3228</v>
      </c>
      <c r="T1054">
        <v>1193.8426109978</v>
      </c>
      <c r="U1054">
        <v>100</v>
      </c>
      <c r="V1054">
        <v>0.87430053949356001</v>
      </c>
      <c r="W1054">
        <v>1.578808426857</v>
      </c>
      <c r="X1054">
        <v>1.3221666634767999</v>
      </c>
      <c r="Y1054">
        <v>1193.8426109978</v>
      </c>
      <c r="AB1054" t="e">
        <v>#N/A</v>
      </c>
      <c r="AC1054" t="e">
        <v>#N/A</v>
      </c>
    </row>
    <row r="1055" spans="1:29">
      <c r="A1055" t="s">
        <v>1361</v>
      </c>
      <c r="B1055" t="s">
        <v>8</v>
      </c>
      <c r="C1055">
        <v>5443949</v>
      </c>
      <c r="D1055" t="s">
        <v>1362</v>
      </c>
      <c r="E1055" t="str">
        <f t="shared" si="16"/>
        <v>Bogense Markjorder19f</v>
      </c>
      <c r="F1055">
        <v>1.25</v>
      </c>
      <c r="G1055" t="s">
        <v>3212</v>
      </c>
      <c r="H1055" t="s">
        <v>3212</v>
      </c>
      <c r="M1055">
        <v>1538.6562782399542</v>
      </c>
      <c r="N1055">
        <v>436.85214528913315</v>
      </c>
      <c r="O1055">
        <v>1975.5084235290874</v>
      </c>
      <c r="P1055">
        <v>21842.607264456656</v>
      </c>
      <c r="Q1055">
        <v>2.016</v>
      </c>
      <c r="R1055" t="s">
        <v>3228</v>
      </c>
      <c r="T1055">
        <v>1015.3729700069</v>
      </c>
      <c r="U1055">
        <v>100</v>
      </c>
      <c r="V1055">
        <v>0.36692026257514998</v>
      </c>
      <c r="W1055">
        <v>0.55448061227797996</v>
      </c>
      <c r="X1055">
        <v>0.47199092118025998</v>
      </c>
      <c r="Y1055">
        <v>1015.3729700069</v>
      </c>
      <c r="AB1055" t="e">
        <v>#N/A</v>
      </c>
      <c r="AC1055" t="e">
        <v>#N/A</v>
      </c>
    </row>
    <row r="1056" spans="1:29">
      <c r="A1056" t="s">
        <v>1363</v>
      </c>
      <c r="B1056" t="s">
        <v>8</v>
      </c>
      <c r="C1056">
        <v>5443674</v>
      </c>
      <c r="D1056" t="s">
        <v>1364</v>
      </c>
      <c r="E1056" t="str">
        <f t="shared" si="16"/>
        <v>Bogense Markjorder4o</v>
      </c>
      <c r="F1056">
        <v>2.25</v>
      </c>
      <c r="G1056" t="s">
        <v>3212</v>
      </c>
      <c r="H1056" t="s">
        <v>3212</v>
      </c>
      <c r="I1056" t="s">
        <v>3212</v>
      </c>
      <c r="M1056">
        <v>2769.5813008319178</v>
      </c>
      <c r="N1056">
        <v>786.33386152043965</v>
      </c>
      <c r="O1056">
        <v>3555.9151623523576</v>
      </c>
      <c r="P1056">
        <v>39316.693076021984</v>
      </c>
      <c r="Q1056">
        <v>1.31</v>
      </c>
      <c r="R1056" t="s">
        <v>3228</v>
      </c>
      <c r="T1056">
        <v>3757.8719614923002</v>
      </c>
      <c r="U1056">
        <v>100</v>
      </c>
      <c r="V1056">
        <v>0.75938826799393</v>
      </c>
      <c r="W1056">
        <v>1.5361237525939999</v>
      </c>
      <c r="X1056">
        <v>1.3073871882779999</v>
      </c>
      <c r="Y1056">
        <v>3757.8719614923002</v>
      </c>
      <c r="AB1056" t="e">
        <v>#N/A</v>
      </c>
      <c r="AC1056" t="e">
        <v>#N/A</v>
      </c>
    </row>
    <row r="1057" spans="1:29">
      <c r="A1057" t="s">
        <v>1365</v>
      </c>
      <c r="B1057" t="s">
        <v>8</v>
      </c>
      <c r="C1057">
        <v>5443669</v>
      </c>
      <c r="D1057" t="s">
        <v>1366</v>
      </c>
      <c r="E1057" t="str">
        <f t="shared" si="16"/>
        <v>Bogense Markjorder4i</v>
      </c>
      <c r="F1057">
        <v>2.25</v>
      </c>
      <c r="G1057" t="s">
        <v>3212</v>
      </c>
      <c r="H1057" t="s">
        <v>3212</v>
      </c>
      <c r="I1057" t="s">
        <v>3212</v>
      </c>
      <c r="M1057">
        <v>2769.5813008319178</v>
      </c>
      <c r="N1057">
        <v>786.33386152043965</v>
      </c>
      <c r="O1057">
        <v>3555.9151623523576</v>
      </c>
      <c r="P1057">
        <v>39316.693076021984</v>
      </c>
      <c r="Q1057">
        <v>1.5169999999999999</v>
      </c>
      <c r="R1057" t="s">
        <v>3228</v>
      </c>
      <c r="T1057">
        <v>1976.9998990152999</v>
      </c>
      <c r="U1057">
        <v>100</v>
      </c>
      <c r="V1057">
        <v>0.46858555078505998</v>
      </c>
      <c r="W1057">
        <v>1.3838886022568</v>
      </c>
      <c r="X1057">
        <v>1.0393781955168999</v>
      </c>
      <c r="Y1057">
        <v>1976.9998990152999</v>
      </c>
      <c r="AB1057" t="e">
        <v>#N/A</v>
      </c>
      <c r="AC1057" t="e">
        <v>#N/A</v>
      </c>
    </row>
    <row r="1058" spans="1:29">
      <c r="A1058" t="s">
        <v>1230</v>
      </c>
      <c r="B1058" t="s">
        <v>8</v>
      </c>
      <c r="C1058">
        <v>5444337</v>
      </c>
      <c r="D1058" t="s">
        <v>1231</v>
      </c>
      <c r="E1058" t="str">
        <f t="shared" si="16"/>
        <v>Bogense Markjorder31bf</v>
      </c>
      <c r="F1058">
        <v>1</v>
      </c>
      <c r="G1058" t="s">
        <v>3212</v>
      </c>
      <c r="M1058">
        <v>1230.9250225919634</v>
      </c>
      <c r="N1058">
        <v>349.48171623130651</v>
      </c>
      <c r="O1058">
        <v>1580.40673882327</v>
      </c>
      <c r="P1058">
        <v>17474.085811565325</v>
      </c>
      <c r="Q1058" t="e">
        <v>#N/A</v>
      </c>
      <c r="R1058" t="e">
        <v>#N/A</v>
      </c>
      <c r="T1058">
        <v>1563.9844079981999</v>
      </c>
      <c r="U1058">
        <v>0</v>
      </c>
      <c r="V1058">
        <v>0</v>
      </c>
      <c r="W1058">
        <v>0</v>
      </c>
      <c r="X1058">
        <v>0</v>
      </c>
      <c r="Y1058">
        <v>0</v>
      </c>
      <c r="AB1058" t="e">
        <v>#N/A</v>
      </c>
      <c r="AC1058" t="e">
        <v>#N/A</v>
      </c>
    </row>
    <row r="1059" spans="1:29">
      <c r="A1059" t="s">
        <v>1370</v>
      </c>
      <c r="B1059" t="s">
        <v>8</v>
      </c>
      <c r="C1059">
        <v>5443670</v>
      </c>
      <c r="D1059" t="s">
        <v>1371</v>
      </c>
      <c r="E1059" t="str">
        <f t="shared" si="16"/>
        <v>Bogense Markjorder4k</v>
      </c>
      <c r="F1059">
        <v>2.25</v>
      </c>
      <c r="G1059" t="s">
        <v>3212</v>
      </c>
      <c r="H1059" t="s">
        <v>3212</v>
      </c>
      <c r="I1059" t="s">
        <v>3212</v>
      </c>
      <c r="M1059">
        <v>2769.5813008319178</v>
      </c>
      <c r="N1059">
        <v>786.33386152043965</v>
      </c>
      <c r="O1059">
        <v>3555.9151623523576</v>
      </c>
      <c r="P1059">
        <v>39316.693076021984</v>
      </c>
      <c r="Q1059">
        <v>1.756</v>
      </c>
      <c r="R1059" t="s">
        <v>3228</v>
      </c>
      <c r="T1059">
        <v>1916.7391490006</v>
      </c>
      <c r="U1059">
        <v>100</v>
      </c>
      <c r="V1059">
        <v>0.23928667604923001</v>
      </c>
      <c r="W1059">
        <v>1.1237852573395</v>
      </c>
      <c r="X1059">
        <v>0.73873907486115997</v>
      </c>
      <c r="Y1059">
        <v>1916.7391490006</v>
      </c>
      <c r="AB1059" t="e">
        <v>#N/A</v>
      </c>
      <c r="AC1059" t="e">
        <v>#N/A</v>
      </c>
    </row>
    <row r="1060" spans="1:29">
      <c r="A1060" t="s">
        <v>1372</v>
      </c>
      <c r="B1060" t="s">
        <v>8</v>
      </c>
      <c r="C1060">
        <v>5443948</v>
      </c>
      <c r="D1060" t="s">
        <v>1373</v>
      </c>
      <c r="E1060" t="str">
        <f t="shared" si="16"/>
        <v>Bogense Markjorder19e</v>
      </c>
      <c r="F1060">
        <v>1.25</v>
      </c>
      <c r="G1060" t="s">
        <v>3212</v>
      </c>
      <c r="H1060" t="s">
        <v>3212</v>
      </c>
      <c r="M1060">
        <v>1538.6562782399542</v>
      </c>
      <c r="N1060">
        <v>436.85214528913315</v>
      </c>
      <c r="O1060">
        <v>1975.5084235290874</v>
      </c>
      <c r="P1060">
        <v>21842.607264456656</v>
      </c>
      <c r="Q1060" t="e">
        <v>#N/A</v>
      </c>
      <c r="R1060" t="e">
        <v>#N/A</v>
      </c>
      <c r="T1060">
        <v>8828.5092084825992</v>
      </c>
      <c r="U1060">
        <v>71.301000000000002</v>
      </c>
      <c r="V1060">
        <v>5.0464677624403997E-3</v>
      </c>
      <c r="W1060">
        <v>0.80270373821259</v>
      </c>
      <c r="X1060">
        <v>0.45905783521513999</v>
      </c>
      <c r="Y1060">
        <v>6294.8153507401785</v>
      </c>
      <c r="AB1060" t="e">
        <v>#N/A</v>
      </c>
      <c r="AC1060" t="e">
        <v>#N/A</v>
      </c>
    </row>
    <row r="1061" spans="1:29">
      <c r="A1061" t="s">
        <v>1377</v>
      </c>
      <c r="B1061" t="s">
        <v>8</v>
      </c>
      <c r="C1061">
        <v>7626476</v>
      </c>
      <c r="D1061" t="s">
        <v>1375</v>
      </c>
      <c r="E1061" t="str">
        <f t="shared" si="16"/>
        <v>Bogense Markjorder14b</v>
      </c>
      <c r="F1061">
        <v>7.3672498037075744</v>
      </c>
      <c r="K1061">
        <v>7.3672498037075744</v>
      </c>
      <c r="M1061">
        <v>9068.5321310693835</v>
      </c>
      <c r="N1061">
        <v>2574.7191053044789</v>
      </c>
      <c r="O1061">
        <v>11643.251236373862</v>
      </c>
      <c r="P1061">
        <v>128735.95526522395</v>
      </c>
      <c r="T1061">
        <v>276489.25731760002</v>
      </c>
      <c r="U1061">
        <v>35.5276</v>
      </c>
      <c r="V1061">
        <v>6.3080847030506004E-4</v>
      </c>
      <c r="W1061">
        <v>0.67475479841232</v>
      </c>
      <c r="X1061">
        <v>0.42477143182554</v>
      </c>
      <c r="Y1061">
        <v>98229.915704476007</v>
      </c>
      <c r="AB1061" t="e">
        <v>#N/A</v>
      </c>
      <c r="AC1061" t="e">
        <v>#N/A</v>
      </c>
    </row>
    <row r="1062" spans="1:29">
      <c r="A1062" t="s">
        <v>468</v>
      </c>
      <c r="B1062" t="s">
        <v>8</v>
      </c>
      <c r="C1062">
        <v>7626476</v>
      </c>
      <c r="D1062" t="s">
        <v>1375</v>
      </c>
      <c r="E1062" t="str">
        <f t="shared" si="16"/>
        <v>Bogense Markjorder40c</v>
      </c>
      <c r="F1062">
        <v>2.2835484885584267</v>
      </c>
      <c r="K1062">
        <v>2.2835484885584267</v>
      </c>
      <c r="M1062">
        <v>2810.8769748686254</v>
      </c>
      <c r="N1062">
        <v>798.05844487880495</v>
      </c>
      <c r="O1062">
        <v>3608.9354197474304</v>
      </c>
      <c r="P1062">
        <v>39902.922243940244</v>
      </c>
      <c r="T1062">
        <v>33531.175380526001</v>
      </c>
      <c r="U1062">
        <v>90.802999999999997</v>
      </c>
      <c r="V1062">
        <v>1.2721303850411999E-2</v>
      </c>
      <c r="W1062">
        <v>0.56257599592208996</v>
      </c>
      <c r="X1062">
        <v>0.33886489453622998</v>
      </c>
      <c r="Y1062">
        <v>30447.310249413</v>
      </c>
      <c r="AB1062" t="e">
        <v>#N/A</v>
      </c>
      <c r="AC1062" t="e">
        <v>#N/A</v>
      </c>
    </row>
    <row r="1063" spans="1:29">
      <c r="A1063" t="s">
        <v>1374</v>
      </c>
      <c r="B1063" t="s">
        <v>8</v>
      </c>
      <c r="C1063">
        <v>7626476</v>
      </c>
      <c r="D1063" t="s">
        <v>1375</v>
      </c>
      <c r="E1063" t="str">
        <f t="shared" si="16"/>
        <v>Bogense Markjorder129b</v>
      </c>
      <c r="F1063">
        <v>1</v>
      </c>
      <c r="G1063" t="s">
        <v>3212</v>
      </c>
      <c r="M1063">
        <v>1230.9250225919634</v>
      </c>
      <c r="N1063">
        <v>349.48171623130651</v>
      </c>
      <c r="O1063">
        <v>1580.40673882327</v>
      </c>
      <c r="P1063">
        <v>17474.085811565325</v>
      </c>
      <c r="Q1063" t="e">
        <v>#N/A</v>
      </c>
      <c r="R1063" t="e">
        <v>#N/A</v>
      </c>
      <c r="T1063">
        <v>21955.105645505999</v>
      </c>
      <c r="U1063">
        <v>18.0838</v>
      </c>
      <c r="V1063">
        <v>2.5652877986431E-2</v>
      </c>
      <c r="W1063">
        <v>0.30036994814873003</v>
      </c>
      <c r="X1063">
        <v>0.14572002585064001</v>
      </c>
      <c r="Y1063">
        <v>3970.3173947220139</v>
      </c>
      <c r="AB1063" t="e">
        <v>#N/A</v>
      </c>
      <c r="AC1063" t="e">
        <v>#N/A</v>
      </c>
    </row>
    <row r="1064" spans="1:29">
      <c r="A1064" t="s">
        <v>1376</v>
      </c>
      <c r="B1064" t="s">
        <v>8</v>
      </c>
      <c r="C1064">
        <v>7626476</v>
      </c>
      <c r="D1064" t="s">
        <v>1375</v>
      </c>
      <c r="E1064" t="str">
        <f t="shared" si="16"/>
        <v>Bogense Markjorder13b</v>
      </c>
      <c r="F1064">
        <v>1.25</v>
      </c>
      <c r="G1064" t="s">
        <v>3212</v>
      </c>
      <c r="H1064" t="s">
        <v>3212</v>
      </c>
      <c r="M1064">
        <v>1538.6562782399542</v>
      </c>
      <c r="N1064">
        <v>436.85214528913315</v>
      </c>
      <c r="O1064">
        <v>1975.5084235290874</v>
      </c>
      <c r="P1064">
        <v>21842.607264456656</v>
      </c>
      <c r="Q1064" t="e">
        <v>#N/A</v>
      </c>
      <c r="R1064" t="e">
        <v>#N/A</v>
      </c>
      <c r="T1064">
        <v>1278.1876090062999</v>
      </c>
      <c r="U1064">
        <v>41.310499999999998</v>
      </c>
      <c r="V1064">
        <v>1.5244537964463E-2</v>
      </c>
      <c r="W1064">
        <v>0.35777354240416998</v>
      </c>
      <c r="X1064">
        <v>0.15217334035551</v>
      </c>
      <c r="Y1064">
        <v>528.02569221854753</v>
      </c>
      <c r="AB1064" t="e">
        <v>#N/A</v>
      </c>
      <c r="AC1064" t="e">
        <v>#N/A</v>
      </c>
    </row>
    <row r="1065" spans="1:29">
      <c r="A1065" t="s">
        <v>1232</v>
      </c>
      <c r="B1065" t="s">
        <v>8</v>
      </c>
      <c r="C1065">
        <v>5444292</v>
      </c>
      <c r="D1065" t="s">
        <v>1233</v>
      </c>
      <c r="E1065" t="str">
        <f t="shared" si="16"/>
        <v>Bogense Markjorder31n</v>
      </c>
      <c r="F1065">
        <v>1</v>
      </c>
      <c r="G1065" t="s">
        <v>3212</v>
      </c>
      <c r="M1065">
        <v>1230.9250225919634</v>
      </c>
      <c r="N1065">
        <v>349.48171623130651</v>
      </c>
      <c r="O1065">
        <v>1580.40673882327</v>
      </c>
      <c r="P1065">
        <v>17474.085811565325</v>
      </c>
      <c r="Q1065" t="e">
        <v>#N/A</v>
      </c>
      <c r="R1065" t="e">
        <v>#N/A</v>
      </c>
      <c r="T1065">
        <v>664.86843451225002</v>
      </c>
      <c r="U1065">
        <v>0</v>
      </c>
      <c r="V1065">
        <v>0</v>
      </c>
      <c r="W1065">
        <v>0</v>
      </c>
      <c r="X1065">
        <v>0</v>
      </c>
      <c r="Y1065">
        <v>0</v>
      </c>
      <c r="AB1065" t="e">
        <v>#N/A</v>
      </c>
      <c r="AC1065" t="e">
        <v>#N/A</v>
      </c>
    </row>
    <row r="1066" spans="1:29">
      <c r="A1066" t="s">
        <v>1234</v>
      </c>
      <c r="B1066" t="s">
        <v>8</v>
      </c>
      <c r="C1066">
        <v>5444291</v>
      </c>
      <c r="D1066" t="s">
        <v>1235</v>
      </c>
      <c r="E1066" t="str">
        <f t="shared" si="16"/>
        <v>Bogense Markjorder31m</v>
      </c>
      <c r="F1066">
        <v>1</v>
      </c>
      <c r="G1066" t="s">
        <v>3212</v>
      </c>
      <c r="M1066">
        <v>1230.9250225919634</v>
      </c>
      <c r="N1066">
        <v>349.48171623130651</v>
      </c>
      <c r="O1066">
        <v>1580.40673882327</v>
      </c>
      <c r="P1066">
        <v>17474.085811565325</v>
      </c>
      <c r="Q1066" t="e">
        <v>#N/A</v>
      </c>
      <c r="R1066" t="e">
        <v>#N/A</v>
      </c>
      <c r="T1066">
        <v>402.55942149177997</v>
      </c>
      <c r="U1066">
        <v>0</v>
      </c>
      <c r="V1066">
        <v>0</v>
      </c>
      <c r="W1066">
        <v>0</v>
      </c>
      <c r="X1066">
        <v>0</v>
      </c>
      <c r="Y1066">
        <v>0</v>
      </c>
      <c r="AB1066" t="e">
        <v>#N/A</v>
      </c>
      <c r="AC1066" t="e">
        <v>#N/A</v>
      </c>
    </row>
    <row r="1067" spans="1:29">
      <c r="A1067" t="s">
        <v>1236</v>
      </c>
      <c r="B1067" t="s">
        <v>8</v>
      </c>
      <c r="C1067">
        <v>5444290</v>
      </c>
      <c r="D1067" t="s">
        <v>1237</v>
      </c>
      <c r="E1067" t="str">
        <f t="shared" si="16"/>
        <v>Bogense Markjorder31l</v>
      </c>
      <c r="F1067">
        <v>1</v>
      </c>
      <c r="G1067" t="s">
        <v>3212</v>
      </c>
      <c r="H1067" t="s">
        <v>3213</v>
      </c>
      <c r="M1067">
        <v>1230.9250225919634</v>
      </c>
      <c r="N1067">
        <v>349.48171623130651</v>
      </c>
      <c r="O1067">
        <v>1580.40673882327</v>
      </c>
      <c r="P1067">
        <v>17474.085811565325</v>
      </c>
      <c r="Q1067">
        <v>2.7959999999999998</v>
      </c>
      <c r="R1067">
        <v>2.5369999999999999</v>
      </c>
      <c r="T1067">
        <v>1567.337053492</v>
      </c>
      <c r="U1067">
        <v>11.0824</v>
      </c>
      <c r="V1067">
        <v>3.1014749780296998E-2</v>
      </c>
      <c r="W1067">
        <v>0.20522302389145</v>
      </c>
      <c r="X1067">
        <v>0.10188281680618</v>
      </c>
      <c r="Y1067">
        <v>173.6985616161974</v>
      </c>
      <c r="AB1067" t="e">
        <v>#N/A</v>
      </c>
      <c r="AC1067" t="e">
        <v>#N/A</v>
      </c>
    </row>
    <row r="1068" spans="1:29">
      <c r="A1068" t="s">
        <v>1211</v>
      </c>
      <c r="B1068" t="s">
        <v>24</v>
      </c>
      <c r="C1068">
        <v>5443108</v>
      </c>
      <c r="D1068" t="s">
        <v>1212</v>
      </c>
      <c r="E1068" t="str">
        <f t="shared" si="16"/>
        <v>Bogense Bygrunde68f</v>
      </c>
      <c r="F1068">
        <v>1.25</v>
      </c>
      <c r="G1068" t="s">
        <v>3212</v>
      </c>
      <c r="H1068" t="s">
        <v>3212</v>
      </c>
      <c r="M1068">
        <v>1538.6562782399542</v>
      </c>
      <c r="N1068">
        <v>436.85214528913315</v>
      </c>
      <c r="O1068">
        <v>1975.5084235290874</v>
      </c>
      <c r="P1068">
        <v>21842.607264456656</v>
      </c>
      <c r="T1068">
        <v>138.78689299568001</v>
      </c>
      <c r="U1068">
        <v>100</v>
      </c>
      <c r="V1068">
        <v>1.3324776887894001</v>
      </c>
      <c r="W1068">
        <v>1.5544171333312999</v>
      </c>
      <c r="X1068">
        <v>1.4718786102754</v>
      </c>
      <c r="Y1068">
        <v>138.78689299598</v>
      </c>
      <c r="AB1068" t="e">
        <v>#N/A</v>
      </c>
      <c r="AC1068" t="e">
        <v>#N/A</v>
      </c>
    </row>
    <row r="1069" spans="1:29">
      <c r="A1069" t="s">
        <v>1213</v>
      </c>
      <c r="B1069" t="s">
        <v>24</v>
      </c>
      <c r="C1069">
        <v>5443109</v>
      </c>
      <c r="D1069" t="s">
        <v>1212</v>
      </c>
      <c r="E1069" t="str">
        <f t="shared" si="16"/>
        <v>Bogense Bygrunde68g</v>
      </c>
      <c r="F1069">
        <v>1</v>
      </c>
      <c r="G1069" t="s">
        <v>3212</v>
      </c>
      <c r="M1069">
        <v>1230.9250225919634</v>
      </c>
      <c r="N1069">
        <v>349.48171623130651</v>
      </c>
      <c r="O1069">
        <v>1580.40673882327</v>
      </c>
      <c r="P1069">
        <v>17474.085811565325</v>
      </c>
      <c r="T1069">
        <v>122.45280599933</v>
      </c>
      <c r="U1069">
        <v>100</v>
      </c>
      <c r="V1069">
        <v>1.2966268062591999</v>
      </c>
      <c r="W1069">
        <v>1.5244537591934</v>
      </c>
      <c r="X1069">
        <v>1.4506105622467</v>
      </c>
      <c r="Y1069">
        <v>122.45280600013</v>
      </c>
      <c r="AB1069" t="e">
        <v>#N/A</v>
      </c>
      <c r="AC1069" t="e">
        <v>#N/A</v>
      </c>
    </row>
    <row r="1070" spans="1:29">
      <c r="A1070" t="s">
        <v>1215</v>
      </c>
      <c r="B1070" t="s">
        <v>24</v>
      </c>
      <c r="C1070">
        <v>5443116</v>
      </c>
      <c r="D1070" t="s">
        <v>1212</v>
      </c>
      <c r="E1070" t="str">
        <f t="shared" si="16"/>
        <v>Bogense Bygrunde69g</v>
      </c>
      <c r="F1070">
        <v>1</v>
      </c>
      <c r="G1070" t="s">
        <v>3212</v>
      </c>
      <c r="M1070">
        <v>1230.9250225919634</v>
      </c>
      <c r="N1070">
        <v>349.48171623130651</v>
      </c>
      <c r="O1070">
        <v>1580.40673882327</v>
      </c>
      <c r="P1070">
        <v>17474.085811565325</v>
      </c>
      <c r="T1070">
        <v>150.68197498697</v>
      </c>
      <c r="U1070">
        <v>100</v>
      </c>
      <c r="V1070">
        <v>0.33958521485329002</v>
      </c>
      <c r="W1070">
        <v>1.3613897562027</v>
      </c>
      <c r="X1070">
        <v>0.85810287125774998</v>
      </c>
      <c r="Y1070">
        <v>150.6819749881</v>
      </c>
      <c r="AB1070" t="e">
        <v>#N/A</v>
      </c>
      <c r="AC1070" t="e">
        <v>#N/A</v>
      </c>
    </row>
    <row r="1071" spans="1:29">
      <c r="A1071" t="s">
        <v>1214</v>
      </c>
      <c r="B1071" t="s">
        <v>24</v>
      </c>
      <c r="C1071">
        <v>5443114</v>
      </c>
      <c r="D1071" t="s">
        <v>1212</v>
      </c>
      <c r="E1071" t="str">
        <f t="shared" si="16"/>
        <v>Bogense Bygrunde69e</v>
      </c>
      <c r="F1071">
        <v>2.5499999999999998</v>
      </c>
      <c r="G1071" t="s">
        <v>3212</v>
      </c>
      <c r="H1071" t="s">
        <v>3212</v>
      </c>
      <c r="I1071" t="s">
        <v>3212</v>
      </c>
      <c r="J1071" t="s">
        <v>3212</v>
      </c>
      <c r="M1071">
        <v>3138.8588076095066</v>
      </c>
      <c r="N1071">
        <v>891.17837638983156</v>
      </c>
      <c r="O1071">
        <v>4030.0371839993381</v>
      </c>
      <c r="P1071">
        <v>44558.918819491577</v>
      </c>
      <c r="Q1071">
        <v>1.7110000000000001</v>
      </c>
      <c r="R1071">
        <v>0.91900000000000004</v>
      </c>
      <c r="T1071">
        <v>281.47872150059999</v>
      </c>
      <c r="U1071">
        <v>100</v>
      </c>
      <c r="V1071">
        <v>0.24916933476924999</v>
      </c>
      <c r="W1071">
        <v>1.3927199840546001</v>
      </c>
      <c r="X1071">
        <v>0.85608786234730005</v>
      </c>
      <c r="Y1071">
        <v>281.47872150059999</v>
      </c>
      <c r="AB1071" t="e">
        <v>#N/A</v>
      </c>
      <c r="AC1071" t="e">
        <v>#N/A</v>
      </c>
    </row>
    <row r="1072" spans="1:29">
      <c r="A1072" t="s">
        <v>1238</v>
      </c>
      <c r="B1072" t="s">
        <v>8</v>
      </c>
      <c r="C1072">
        <v>5444287</v>
      </c>
      <c r="D1072" t="s">
        <v>1239</v>
      </c>
      <c r="E1072" t="str">
        <f t="shared" si="16"/>
        <v>Bogense Markjorder31h</v>
      </c>
      <c r="F1072">
        <v>1</v>
      </c>
      <c r="G1072" t="s">
        <v>3212</v>
      </c>
      <c r="M1072">
        <v>1230.9250225919634</v>
      </c>
      <c r="N1072">
        <v>349.48171623130651</v>
      </c>
      <c r="O1072">
        <v>1580.40673882327</v>
      </c>
      <c r="P1072">
        <v>17474.085811565325</v>
      </c>
      <c r="Q1072">
        <v>2.7450000000000001</v>
      </c>
      <c r="R1072" t="e">
        <v>#N/A</v>
      </c>
      <c r="T1072">
        <v>426.24355448717</v>
      </c>
      <c r="U1072">
        <v>4.0050999999999997</v>
      </c>
      <c r="V1072">
        <v>1.8083175644279002E-2</v>
      </c>
      <c r="W1072">
        <v>3.7217698991299002E-2</v>
      </c>
      <c r="X1072">
        <v>2.3725406784149999E-2</v>
      </c>
      <c r="Y1072">
        <v>17.071480600765643</v>
      </c>
      <c r="AB1072">
        <v>2.7450000000000001</v>
      </c>
      <c r="AC1072">
        <v>0</v>
      </c>
    </row>
    <row r="1073" spans="1:29">
      <c r="A1073" t="s">
        <v>1240</v>
      </c>
      <c r="B1073" t="s">
        <v>8</v>
      </c>
      <c r="C1073">
        <v>5444284</v>
      </c>
      <c r="D1073" t="s">
        <v>1241</v>
      </c>
      <c r="E1073" t="str">
        <f t="shared" si="16"/>
        <v>Bogense Markjorder31e</v>
      </c>
      <c r="F1073">
        <v>1.25</v>
      </c>
      <c r="G1073" t="s">
        <v>3212</v>
      </c>
      <c r="H1073" t="s">
        <v>3212</v>
      </c>
      <c r="M1073">
        <v>1538.6562782399542</v>
      </c>
      <c r="N1073">
        <v>436.85214528913315</v>
      </c>
      <c r="O1073">
        <v>1975.5084235290874</v>
      </c>
      <c r="P1073">
        <v>21842.607264456656</v>
      </c>
      <c r="Q1073">
        <v>2.577</v>
      </c>
      <c r="R1073" t="s">
        <v>3228</v>
      </c>
      <c r="T1073">
        <v>409.91030801092001</v>
      </c>
      <c r="U1073">
        <v>71.816100000000006</v>
      </c>
      <c r="V1073">
        <v>1.7136963084339998E-2</v>
      </c>
      <c r="W1073">
        <v>0.14003947377205</v>
      </c>
      <c r="X1073">
        <v>5.6064484660562998E-2</v>
      </c>
      <c r="Y1073">
        <v>294.38159671143035</v>
      </c>
      <c r="AB1073" t="e">
        <v>#N/A</v>
      </c>
      <c r="AC1073" t="e">
        <v>#N/A</v>
      </c>
    </row>
    <row r="1074" spans="1:29">
      <c r="A1074" t="s">
        <v>1249</v>
      </c>
      <c r="B1074" t="s">
        <v>8</v>
      </c>
      <c r="C1074">
        <v>5444867</v>
      </c>
      <c r="D1074" t="s">
        <v>1250</v>
      </c>
      <c r="E1074" t="str">
        <f t="shared" si="16"/>
        <v>Bogense Markjorder145g</v>
      </c>
      <c r="F1074">
        <v>1.55</v>
      </c>
      <c r="G1074" t="s">
        <v>3212</v>
      </c>
      <c r="H1074" t="s">
        <v>3212</v>
      </c>
      <c r="J1074" t="s">
        <v>3212</v>
      </c>
      <c r="M1074">
        <v>1907.9337850175434</v>
      </c>
      <c r="N1074">
        <v>541.69666015852511</v>
      </c>
      <c r="O1074">
        <v>2449.6304451760684</v>
      </c>
      <c r="P1074">
        <v>27084.833007926252</v>
      </c>
      <c r="Q1074">
        <v>2.4540000000000002</v>
      </c>
      <c r="R1074">
        <v>1.526</v>
      </c>
      <c r="T1074">
        <v>5181.6518350002998</v>
      </c>
      <c r="U1074">
        <v>99.447500000000005</v>
      </c>
      <c r="V1074">
        <v>0.14088055491446999</v>
      </c>
      <c r="W1074">
        <v>1.8362834453582999</v>
      </c>
      <c r="X1074">
        <v>1.1884240953172001</v>
      </c>
      <c r="Y1074">
        <v>5153.0232086119231</v>
      </c>
      <c r="AB1074" t="e">
        <v>#N/A</v>
      </c>
      <c r="AC1074" t="e">
        <v>#N/A</v>
      </c>
    </row>
    <row r="1075" spans="1:29">
      <c r="A1075" t="s">
        <v>240</v>
      </c>
      <c r="B1075" t="s">
        <v>8</v>
      </c>
      <c r="C1075">
        <v>5444466</v>
      </c>
      <c r="D1075" t="s">
        <v>1242</v>
      </c>
      <c r="E1075" t="str">
        <f t="shared" si="16"/>
        <v>Bogense Markjorder49a</v>
      </c>
      <c r="F1075">
        <v>2.25</v>
      </c>
      <c r="G1075" t="s">
        <v>3212</v>
      </c>
      <c r="H1075" t="s">
        <v>3212</v>
      </c>
      <c r="I1075" t="s">
        <v>3212</v>
      </c>
      <c r="M1075">
        <v>2769.5813008319178</v>
      </c>
      <c r="N1075">
        <v>786.33386152043965</v>
      </c>
      <c r="O1075">
        <v>3555.9151623523576</v>
      </c>
      <c r="P1075">
        <v>39316.693076021984</v>
      </c>
      <c r="Q1075">
        <v>2.0699999999999998</v>
      </c>
      <c r="R1075" t="s">
        <v>3228</v>
      </c>
      <c r="T1075">
        <v>1421.3346995042</v>
      </c>
      <c r="U1075">
        <v>99.076599999999999</v>
      </c>
      <c r="V1075">
        <v>2.7650436386465999E-2</v>
      </c>
      <c r="W1075">
        <v>0.32823067903518999</v>
      </c>
      <c r="X1075">
        <v>0.18291425326922001</v>
      </c>
      <c r="Y1075">
        <v>1408.2100948889783</v>
      </c>
      <c r="AB1075" t="e">
        <v>#N/A</v>
      </c>
      <c r="AC1075" t="e">
        <v>#N/A</v>
      </c>
    </row>
    <row r="1076" spans="1:29">
      <c r="A1076" t="s">
        <v>1243</v>
      </c>
      <c r="B1076" t="s">
        <v>8</v>
      </c>
      <c r="C1076">
        <v>5444473</v>
      </c>
      <c r="D1076" t="s">
        <v>1244</v>
      </c>
      <c r="E1076" t="str">
        <f t="shared" si="16"/>
        <v>Bogense Markjorder49h</v>
      </c>
      <c r="F1076">
        <v>2.25</v>
      </c>
      <c r="G1076" t="s">
        <v>3212</v>
      </c>
      <c r="H1076" t="s">
        <v>3212</v>
      </c>
      <c r="I1076" t="s">
        <v>3212</v>
      </c>
      <c r="M1076">
        <v>2769.5813008319178</v>
      </c>
      <c r="N1076">
        <v>786.33386152043965</v>
      </c>
      <c r="O1076">
        <v>3555.9151623523576</v>
      </c>
      <c r="P1076">
        <v>39316.693076021984</v>
      </c>
      <c r="Q1076">
        <v>2.6909999999999998</v>
      </c>
      <c r="R1076">
        <v>1.9370000000000001</v>
      </c>
      <c r="T1076">
        <v>588.17590099245001</v>
      </c>
      <c r="U1076">
        <v>97.258200000000002</v>
      </c>
      <c r="V1076">
        <v>6.1608958989381998E-2</v>
      </c>
      <c r="W1076">
        <v>0.39562204480170998</v>
      </c>
      <c r="X1076">
        <v>0.23284717080520001</v>
      </c>
      <c r="Y1076">
        <v>572.04929413903903</v>
      </c>
      <c r="AB1076" t="e">
        <v>#N/A</v>
      </c>
      <c r="AC1076" t="e">
        <v>#N/A</v>
      </c>
    </row>
    <row r="1077" spans="1:29">
      <c r="A1077" t="s">
        <v>1245</v>
      </c>
      <c r="B1077" t="s">
        <v>8</v>
      </c>
      <c r="C1077">
        <v>5444472</v>
      </c>
      <c r="D1077" t="s">
        <v>1246</v>
      </c>
      <c r="E1077" t="str">
        <f t="shared" si="16"/>
        <v>Bogense Markjorder49g</v>
      </c>
      <c r="F1077">
        <v>1.25</v>
      </c>
      <c r="G1077" t="s">
        <v>3212</v>
      </c>
      <c r="H1077" t="s">
        <v>3212</v>
      </c>
      <c r="M1077">
        <v>1538.6562782399542</v>
      </c>
      <c r="N1077">
        <v>436.85214528913315</v>
      </c>
      <c r="O1077">
        <v>1975.5084235290874</v>
      </c>
      <c r="P1077">
        <v>21842.607264456656</v>
      </c>
      <c r="Q1077">
        <v>2.2850000000000001</v>
      </c>
      <c r="R1077" t="s">
        <v>3228</v>
      </c>
      <c r="T1077">
        <v>605.22058250404996</v>
      </c>
      <c r="U1077">
        <v>100</v>
      </c>
      <c r="V1077">
        <v>7.5171343982220001E-2</v>
      </c>
      <c r="W1077">
        <v>0.48740467429161</v>
      </c>
      <c r="X1077">
        <v>0.31014857410462998</v>
      </c>
      <c r="Y1077">
        <v>605.22058250404996</v>
      </c>
      <c r="AB1077" t="e">
        <v>#N/A</v>
      </c>
      <c r="AC1077" t="e">
        <v>#N/A</v>
      </c>
    </row>
    <row r="1078" spans="1:29">
      <c r="A1078" t="s">
        <v>1216</v>
      </c>
      <c r="B1078" t="s">
        <v>24</v>
      </c>
      <c r="C1078">
        <v>5443121</v>
      </c>
      <c r="D1078" t="s">
        <v>1217</v>
      </c>
      <c r="E1078" t="str">
        <f t="shared" si="16"/>
        <v>Bogense Bygrunde71d</v>
      </c>
      <c r="F1078">
        <v>1</v>
      </c>
      <c r="G1078" t="s">
        <v>3212</v>
      </c>
      <c r="M1078">
        <v>1230.9250225919634</v>
      </c>
      <c r="N1078">
        <v>349.48171623130651</v>
      </c>
      <c r="O1078">
        <v>1580.40673882327</v>
      </c>
      <c r="P1078">
        <v>17474.085811565325</v>
      </c>
      <c r="Q1078">
        <v>2.7749999999999999</v>
      </c>
      <c r="R1078" t="s">
        <v>3228</v>
      </c>
      <c r="T1078">
        <v>714.35915351562005</v>
      </c>
      <c r="U1078">
        <v>0.62580000000000002</v>
      </c>
      <c r="V1078">
        <v>6.6129751503468004E-2</v>
      </c>
      <c r="W1078">
        <v>8.7577238678931996E-2</v>
      </c>
      <c r="X1078">
        <v>7.3930750787257998E-2</v>
      </c>
      <c r="Y1078">
        <v>4.4704595827007507</v>
      </c>
      <c r="AB1078" t="e">
        <v>#N/A</v>
      </c>
      <c r="AC1078" t="e">
        <v>#N/A</v>
      </c>
    </row>
    <row r="1079" spans="1:29">
      <c r="A1079" t="s">
        <v>1247</v>
      </c>
      <c r="B1079" t="s">
        <v>8</v>
      </c>
      <c r="C1079">
        <v>5444478</v>
      </c>
      <c r="D1079" t="s">
        <v>1248</v>
      </c>
      <c r="E1079" t="str">
        <f t="shared" si="16"/>
        <v>Bogense Markjorder49n</v>
      </c>
      <c r="F1079">
        <v>1.25</v>
      </c>
      <c r="G1079" t="s">
        <v>3212</v>
      </c>
      <c r="H1079" t="s">
        <v>3212</v>
      </c>
      <c r="M1079">
        <v>1538.6562782399542</v>
      </c>
      <c r="N1079">
        <v>436.85214528913315</v>
      </c>
      <c r="O1079">
        <v>1975.5084235290874</v>
      </c>
      <c r="P1079">
        <v>21842.607264456656</v>
      </c>
      <c r="Q1079">
        <v>2.431</v>
      </c>
      <c r="R1079" t="s">
        <v>3228</v>
      </c>
      <c r="T1079">
        <v>506.09297799046999</v>
      </c>
      <c r="U1079">
        <v>100</v>
      </c>
      <c r="V1079">
        <v>0.10692203044890999</v>
      </c>
      <c r="W1079">
        <v>0.52272993326187001</v>
      </c>
      <c r="X1079">
        <v>0.39388331683756</v>
      </c>
      <c r="Y1079">
        <v>506.09297799046999</v>
      </c>
      <c r="AB1079" t="e">
        <v>#N/A</v>
      </c>
      <c r="AC1079" t="e">
        <v>#N/A</v>
      </c>
    </row>
    <row r="1080" spans="1:29">
      <c r="A1080" t="s">
        <v>254</v>
      </c>
      <c r="B1080" t="s">
        <v>8</v>
      </c>
      <c r="C1080">
        <v>5444471</v>
      </c>
      <c r="D1080" t="s">
        <v>1251</v>
      </c>
      <c r="E1080" t="str">
        <f t="shared" si="16"/>
        <v>Bogense Markjorder49f</v>
      </c>
      <c r="F1080">
        <v>1.25</v>
      </c>
      <c r="G1080" t="s">
        <v>3212</v>
      </c>
      <c r="H1080" t="s">
        <v>3212</v>
      </c>
      <c r="M1080">
        <v>1538.6562782399542</v>
      </c>
      <c r="N1080">
        <v>436.85214528913315</v>
      </c>
      <c r="O1080">
        <v>1975.5084235290874</v>
      </c>
      <c r="P1080">
        <v>21842.607264456656</v>
      </c>
      <c r="Q1080">
        <v>2.407</v>
      </c>
      <c r="R1080" t="s">
        <v>3228</v>
      </c>
      <c r="T1080">
        <v>529.19528600782996</v>
      </c>
      <c r="U1080">
        <v>100</v>
      </c>
      <c r="V1080">
        <v>0.12363845854998</v>
      </c>
      <c r="W1080">
        <v>0.52272993326187001</v>
      </c>
      <c r="X1080">
        <v>0.40543140577418002</v>
      </c>
      <c r="Y1080">
        <v>529.19528600782996</v>
      </c>
      <c r="AB1080" t="e">
        <v>#N/A</v>
      </c>
      <c r="AC1080" t="e">
        <v>#N/A</v>
      </c>
    </row>
    <row r="1081" spans="1:29">
      <c r="A1081" t="s">
        <v>1252</v>
      </c>
      <c r="B1081" t="s">
        <v>8</v>
      </c>
      <c r="C1081">
        <v>5444871</v>
      </c>
      <c r="D1081" t="s">
        <v>1253</v>
      </c>
      <c r="E1081" t="str">
        <f t="shared" si="16"/>
        <v>Bogense Markjorder145l</v>
      </c>
      <c r="F1081">
        <v>2.5499999999999998</v>
      </c>
      <c r="G1081" t="s">
        <v>3212</v>
      </c>
      <c r="H1081" t="s">
        <v>3212</v>
      </c>
      <c r="I1081" t="s">
        <v>3212</v>
      </c>
      <c r="J1081" t="s">
        <v>3212</v>
      </c>
      <c r="M1081">
        <v>3138.8588076095066</v>
      </c>
      <c r="N1081">
        <v>891.17837638983156</v>
      </c>
      <c r="O1081">
        <v>4030.0371839993381</v>
      </c>
      <c r="P1081">
        <v>44558.918819491577</v>
      </c>
      <c r="Q1081">
        <v>2.161</v>
      </c>
      <c r="R1081">
        <v>1.8939999999999999</v>
      </c>
      <c r="T1081">
        <v>503.66908299365002</v>
      </c>
      <c r="U1081">
        <v>77.538700000000006</v>
      </c>
      <c r="V1081">
        <v>6.7391373217106004E-2</v>
      </c>
      <c r="W1081">
        <v>0.74771827459335005</v>
      </c>
      <c r="X1081">
        <v>0.43261136761942998</v>
      </c>
      <c r="Y1081">
        <v>390.53845925519732</v>
      </c>
      <c r="AB1081" t="e">
        <v>#N/A</v>
      </c>
      <c r="AC1081" t="e">
        <v>#N/A</v>
      </c>
    </row>
    <row r="1082" spans="1:29">
      <c r="A1082" t="s">
        <v>1254</v>
      </c>
      <c r="B1082" t="s">
        <v>8</v>
      </c>
      <c r="C1082">
        <v>5444872</v>
      </c>
      <c r="D1082" t="s">
        <v>1253</v>
      </c>
      <c r="E1082" t="str">
        <f t="shared" si="16"/>
        <v>Bogense Markjorder145m</v>
      </c>
      <c r="F1082">
        <v>2.5499999999999998</v>
      </c>
      <c r="G1082" t="s">
        <v>3212</v>
      </c>
      <c r="H1082" t="s">
        <v>3212</v>
      </c>
      <c r="I1082" t="s">
        <v>3212</v>
      </c>
      <c r="J1082" t="s">
        <v>3212</v>
      </c>
      <c r="M1082">
        <v>3138.8588076095066</v>
      </c>
      <c r="N1082">
        <v>891.17837638983156</v>
      </c>
      <c r="O1082">
        <v>4030.0371839993381</v>
      </c>
      <c r="P1082">
        <v>44558.918819491577</v>
      </c>
      <c r="Q1082">
        <v>2.1720000000000002</v>
      </c>
      <c r="R1082">
        <v>1.762</v>
      </c>
      <c r="T1082">
        <v>481.09578600931002</v>
      </c>
      <c r="U1082">
        <v>68.6721</v>
      </c>
      <c r="V1082">
        <v>0.16453586518763999</v>
      </c>
      <c r="W1082">
        <v>0.72196024656295998</v>
      </c>
      <c r="X1082">
        <v>0.45000431001787999</v>
      </c>
      <c r="Y1082">
        <v>330.37857926409941</v>
      </c>
      <c r="AB1082" t="e">
        <v>#N/A</v>
      </c>
      <c r="AC1082" t="e">
        <v>#N/A</v>
      </c>
    </row>
    <row r="1083" spans="1:29">
      <c r="A1083" t="s">
        <v>235</v>
      </c>
      <c r="B1083" t="s">
        <v>8</v>
      </c>
      <c r="C1083">
        <v>5444468</v>
      </c>
      <c r="D1083" t="s">
        <v>1255</v>
      </c>
      <c r="E1083" t="str">
        <f t="shared" si="16"/>
        <v>Bogense Markjorder49c</v>
      </c>
      <c r="F1083">
        <v>1.25</v>
      </c>
      <c r="G1083" t="s">
        <v>3212</v>
      </c>
      <c r="H1083" t="s">
        <v>3212</v>
      </c>
      <c r="M1083">
        <v>1538.6562782399542</v>
      </c>
      <c r="N1083">
        <v>436.85214528913315</v>
      </c>
      <c r="O1083">
        <v>1975.5084235290874</v>
      </c>
      <c r="P1083">
        <v>21842.607264456656</v>
      </c>
      <c r="Q1083">
        <v>2.3580000000000001</v>
      </c>
      <c r="R1083" t="s">
        <v>3228</v>
      </c>
      <c r="T1083">
        <v>538.57392200985998</v>
      </c>
      <c r="U1083">
        <v>100</v>
      </c>
      <c r="V1083">
        <v>0.13846245408058</v>
      </c>
      <c r="W1083">
        <v>0.47247552871704002</v>
      </c>
      <c r="X1083">
        <v>0.35802181241876002</v>
      </c>
      <c r="Y1083">
        <v>538.57392200985998</v>
      </c>
      <c r="AB1083" t="e">
        <v>#N/A</v>
      </c>
      <c r="AC1083" t="e">
        <v>#N/A</v>
      </c>
    </row>
    <row r="1084" spans="1:29">
      <c r="A1084" t="s">
        <v>1256</v>
      </c>
      <c r="B1084" t="s">
        <v>8</v>
      </c>
      <c r="C1084">
        <v>5444870</v>
      </c>
      <c r="D1084" t="s">
        <v>1257</v>
      </c>
      <c r="E1084" t="str">
        <f t="shared" si="16"/>
        <v>Bogense Markjorder145k</v>
      </c>
      <c r="F1084">
        <v>2.25</v>
      </c>
      <c r="G1084" t="s">
        <v>3212</v>
      </c>
      <c r="H1084" t="s">
        <v>3212</v>
      </c>
      <c r="I1084" t="s">
        <v>3212</v>
      </c>
      <c r="M1084">
        <v>2769.5813008319178</v>
      </c>
      <c r="N1084">
        <v>786.33386152043965</v>
      </c>
      <c r="O1084">
        <v>3555.9151623523576</v>
      </c>
      <c r="P1084">
        <v>39316.693076021984</v>
      </c>
      <c r="Q1084">
        <v>2.4830000000000001</v>
      </c>
      <c r="R1084">
        <v>2.4140000000000001</v>
      </c>
      <c r="T1084">
        <v>927.21221101205003</v>
      </c>
      <c r="U1084">
        <v>100</v>
      </c>
      <c r="V1084">
        <v>0.14529621601105</v>
      </c>
      <c r="W1084">
        <v>0.85453516244887995</v>
      </c>
      <c r="X1084">
        <v>0.56032574198463003</v>
      </c>
      <c r="Y1084">
        <v>927.21221101205003</v>
      </c>
      <c r="AB1084" t="e">
        <v>#N/A</v>
      </c>
      <c r="AC1084" t="e">
        <v>#N/A</v>
      </c>
    </row>
    <row r="1085" spans="1:29">
      <c r="A1085" t="s">
        <v>248</v>
      </c>
      <c r="B1085" t="s">
        <v>8</v>
      </c>
      <c r="C1085">
        <v>5444467</v>
      </c>
      <c r="D1085" t="s">
        <v>1258</v>
      </c>
      <c r="E1085" t="str">
        <f t="shared" si="16"/>
        <v>Bogense Markjorder49b</v>
      </c>
      <c r="F1085">
        <v>1.25</v>
      </c>
      <c r="G1085" t="s">
        <v>3212</v>
      </c>
      <c r="H1085" t="s">
        <v>3212</v>
      </c>
      <c r="M1085">
        <v>1538.6562782399542</v>
      </c>
      <c r="N1085">
        <v>436.85214528913315</v>
      </c>
      <c r="O1085">
        <v>1975.5084235290874</v>
      </c>
      <c r="P1085">
        <v>21842.607264456656</v>
      </c>
      <c r="Q1085">
        <v>2.4089999999999998</v>
      </c>
      <c r="R1085" t="s">
        <v>3228</v>
      </c>
      <c r="T1085">
        <v>579.55989349876995</v>
      </c>
      <c r="U1085">
        <v>100</v>
      </c>
      <c r="V1085">
        <v>0.17757257819176001</v>
      </c>
      <c r="W1085">
        <v>0.38079804182053001</v>
      </c>
      <c r="X1085">
        <v>0.30862856962179003</v>
      </c>
      <c r="Y1085">
        <v>579.55989349876995</v>
      </c>
      <c r="AB1085" t="e">
        <v>#N/A</v>
      </c>
      <c r="AC1085" t="e">
        <v>#N/A</v>
      </c>
    </row>
    <row r="1086" spans="1:29">
      <c r="A1086" t="s">
        <v>1261</v>
      </c>
      <c r="B1086" t="s">
        <v>8</v>
      </c>
      <c r="C1086">
        <v>5444827</v>
      </c>
      <c r="D1086" t="s">
        <v>1262</v>
      </c>
      <c r="E1086" t="str">
        <f t="shared" si="16"/>
        <v>Bogense Markjorder134f</v>
      </c>
      <c r="F1086">
        <v>2.25</v>
      </c>
      <c r="G1086" t="s">
        <v>3212</v>
      </c>
      <c r="H1086" t="s">
        <v>3212</v>
      </c>
      <c r="I1086" t="s">
        <v>3212</v>
      </c>
      <c r="M1086">
        <v>2769.5813008319178</v>
      </c>
      <c r="N1086">
        <v>786.33386152043965</v>
      </c>
      <c r="O1086">
        <v>3555.9151623523576</v>
      </c>
      <c r="P1086">
        <v>39316.693076021984</v>
      </c>
      <c r="Q1086">
        <v>2.1120000000000001</v>
      </c>
      <c r="R1086" t="s">
        <v>3228</v>
      </c>
      <c r="T1086">
        <v>457.62096101161001</v>
      </c>
      <c r="U1086">
        <v>100</v>
      </c>
      <c r="V1086">
        <v>0.20953354239464</v>
      </c>
      <c r="W1086">
        <v>0.33254119753838002</v>
      </c>
      <c r="X1086">
        <v>0.28419845039938002</v>
      </c>
      <c r="Y1086">
        <v>457.62096101161001</v>
      </c>
      <c r="AB1086" t="e">
        <v>#N/A</v>
      </c>
      <c r="AC1086" t="e">
        <v>#N/A</v>
      </c>
    </row>
    <row r="1087" spans="1:29">
      <c r="A1087" t="s">
        <v>1218</v>
      </c>
      <c r="B1087" t="s">
        <v>8</v>
      </c>
      <c r="C1087">
        <v>5444863</v>
      </c>
      <c r="D1087" t="s">
        <v>1219</v>
      </c>
      <c r="E1087" t="str">
        <f t="shared" si="16"/>
        <v>Bogense Markjorder145c</v>
      </c>
      <c r="F1087">
        <v>1.55</v>
      </c>
      <c r="G1087" t="s">
        <v>3212</v>
      </c>
      <c r="H1087" t="s">
        <v>3212</v>
      </c>
      <c r="J1087" t="s">
        <v>3212</v>
      </c>
      <c r="M1087">
        <v>1907.9337850175434</v>
      </c>
      <c r="N1087">
        <v>541.69666015852511</v>
      </c>
      <c r="O1087">
        <v>2449.6304451760684</v>
      </c>
      <c r="P1087">
        <v>27084.833007926252</v>
      </c>
      <c r="Q1087">
        <v>2.5449999999999999</v>
      </c>
      <c r="R1087">
        <v>1.8089999999999999</v>
      </c>
      <c r="T1087">
        <v>748.90017200407999</v>
      </c>
      <c r="U1087">
        <v>100</v>
      </c>
      <c r="V1087">
        <v>0.14603215456009</v>
      </c>
      <c r="W1087">
        <v>1.6040407419205001</v>
      </c>
      <c r="X1087">
        <v>1.1368911730966</v>
      </c>
      <c r="Y1087">
        <v>748.90017200407999</v>
      </c>
      <c r="AB1087" t="e">
        <v>#N/A</v>
      </c>
      <c r="AC1087" t="e">
        <v>#N/A</v>
      </c>
    </row>
    <row r="1088" spans="1:29">
      <c r="A1088" t="s">
        <v>1265</v>
      </c>
      <c r="B1088" t="s">
        <v>8</v>
      </c>
      <c r="C1088">
        <v>5444825</v>
      </c>
      <c r="D1088" t="s">
        <v>1266</v>
      </c>
      <c r="E1088" t="str">
        <f t="shared" si="16"/>
        <v>Bogense Markjorder134d</v>
      </c>
      <c r="F1088">
        <v>1.25</v>
      </c>
      <c r="G1088" t="s">
        <v>3212</v>
      </c>
      <c r="H1088" t="s">
        <v>3212</v>
      </c>
      <c r="M1088">
        <v>1538.6562782399542</v>
      </c>
      <c r="N1088">
        <v>436.85214528913315</v>
      </c>
      <c r="O1088">
        <v>1975.5084235290874</v>
      </c>
      <c r="P1088">
        <v>21842.607264456656</v>
      </c>
      <c r="Q1088">
        <v>2.4119999999999999</v>
      </c>
      <c r="R1088" t="s">
        <v>3228</v>
      </c>
      <c r="T1088">
        <v>318.77908700123999</v>
      </c>
      <c r="U1088">
        <v>100</v>
      </c>
      <c r="V1088">
        <v>0.20932327210903001</v>
      </c>
      <c r="W1088">
        <v>0.44408914446830999</v>
      </c>
      <c r="X1088">
        <v>0.31601279515486003</v>
      </c>
      <c r="Y1088">
        <v>318.77908700123999</v>
      </c>
      <c r="AB1088" t="e">
        <v>#N/A</v>
      </c>
      <c r="AC1088" t="e">
        <v>#N/A</v>
      </c>
    </row>
    <row r="1089" spans="1:29">
      <c r="A1089" t="s">
        <v>1267</v>
      </c>
      <c r="B1089" t="s">
        <v>8</v>
      </c>
      <c r="C1089">
        <v>5444822</v>
      </c>
      <c r="D1089" t="s">
        <v>1268</v>
      </c>
      <c r="E1089" t="str">
        <f t="shared" si="16"/>
        <v>Bogense Markjorder134a</v>
      </c>
      <c r="F1089">
        <v>2.25</v>
      </c>
      <c r="G1089" t="s">
        <v>3212</v>
      </c>
      <c r="H1089" t="s">
        <v>3212</v>
      </c>
      <c r="I1089" t="s">
        <v>3212</v>
      </c>
      <c r="M1089">
        <v>2769.5813008319178</v>
      </c>
      <c r="N1089">
        <v>786.33386152043965</v>
      </c>
      <c r="O1089">
        <v>3555.9151623523576</v>
      </c>
      <c r="P1089">
        <v>39316.693076021984</v>
      </c>
      <c r="Q1089">
        <v>2.133</v>
      </c>
      <c r="R1089" t="s">
        <v>3228</v>
      </c>
      <c r="T1089">
        <v>470.40016449893</v>
      </c>
      <c r="U1089">
        <v>100</v>
      </c>
      <c r="V1089">
        <v>0.21321326494216999</v>
      </c>
      <c r="W1089">
        <v>0.49297681450844</v>
      </c>
      <c r="X1089">
        <v>0.33712548897569999</v>
      </c>
      <c r="Y1089">
        <v>470.40016449893</v>
      </c>
      <c r="AB1089" t="e">
        <v>#N/A</v>
      </c>
      <c r="AC1089" t="e">
        <v>#N/A</v>
      </c>
    </row>
    <row r="1090" spans="1:29">
      <c r="A1090" t="s">
        <v>1271</v>
      </c>
      <c r="B1090" t="s">
        <v>8</v>
      </c>
      <c r="C1090">
        <v>5444842</v>
      </c>
      <c r="D1090" t="s">
        <v>1270</v>
      </c>
      <c r="E1090" t="str">
        <f t="shared" ref="E1090:E1153" si="17">CONCATENATE(B1090,A1090)</f>
        <v>Bogense Markjorder134v</v>
      </c>
      <c r="F1090">
        <v>1.25</v>
      </c>
      <c r="G1090" t="s">
        <v>3212</v>
      </c>
      <c r="H1090" t="s">
        <v>3212</v>
      </c>
      <c r="M1090">
        <v>1538.6562782399542</v>
      </c>
      <c r="N1090">
        <v>436.85214528913315</v>
      </c>
      <c r="O1090">
        <v>1975.5084235290874</v>
      </c>
      <c r="P1090">
        <v>21842.607264456656</v>
      </c>
      <c r="T1090">
        <v>677.99902550018999</v>
      </c>
      <c r="U1090">
        <v>100</v>
      </c>
      <c r="V1090">
        <v>0.81079912185669001</v>
      </c>
      <c r="W1090">
        <v>1.1913869380951001</v>
      </c>
      <c r="X1090">
        <v>0.99516453278752004</v>
      </c>
      <c r="Y1090">
        <v>677.99902549692001</v>
      </c>
      <c r="AB1090" t="e">
        <v>#N/A</v>
      </c>
      <c r="AC1090" t="e">
        <v>#N/A</v>
      </c>
    </row>
    <row r="1091" spans="1:29">
      <c r="A1091" t="s">
        <v>1269</v>
      </c>
      <c r="B1091" t="s">
        <v>8</v>
      </c>
      <c r="C1091">
        <v>5444841</v>
      </c>
      <c r="D1091" t="s">
        <v>1270</v>
      </c>
      <c r="E1091" t="str">
        <f t="shared" si="17"/>
        <v>Bogense Markjorder134u</v>
      </c>
      <c r="F1091">
        <v>1.25</v>
      </c>
      <c r="G1091" t="s">
        <v>3212</v>
      </c>
      <c r="H1091" t="s">
        <v>3212</v>
      </c>
      <c r="M1091">
        <v>1538.6562782399542</v>
      </c>
      <c r="N1091">
        <v>436.85214528913315</v>
      </c>
      <c r="O1091">
        <v>1975.5084235290874</v>
      </c>
      <c r="P1091">
        <v>21842.607264456656</v>
      </c>
      <c r="Q1091">
        <v>2.234</v>
      </c>
      <c r="R1091" t="s">
        <v>3228</v>
      </c>
      <c r="T1091">
        <v>2117.5419179995001</v>
      </c>
      <c r="U1091">
        <v>100</v>
      </c>
      <c r="V1091">
        <v>0.23339912295341</v>
      </c>
      <c r="W1091">
        <v>1.1258879899979</v>
      </c>
      <c r="X1091">
        <v>0.58813784826572002</v>
      </c>
      <c r="Y1091">
        <v>2117.5419179995001</v>
      </c>
      <c r="AB1091" t="e">
        <v>#N/A</v>
      </c>
      <c r="AC1091" t="e">
        <v>#N/A</v>
      </c>
    </row>
    <row r="1092" spans="1:29">
      <c r="A1092" t="s">
        <v>1272</v>
      </c>
      <c r="B1092" t="s">
        <v>8</v>
      </c>
      <c r="C1092">
        <v>5444829</v>
      </c>
      <c r="D1092" t="s">
        <v>1273</v>
      </c>
      <c r="E1092" t="str">
        <f t="shared" si="17"/>
        <v>Bogense Markjorder134h</v>
      </c>
      <c r="F1092">
        <v>1.55</v>
      </c>
      <c r="G1092" t="s">
        <v>3212</v>
      </c>
      <c r="H1092" t="s">
        <v>3212</v>
      </c>
      <c r="J1092" t="s">
        <v>3212</v>
      </c>
      <c r="M1092">
        <v>1907.9337850175434</v>
      </c>
      <c r="N1092">
        <v>541.69666015852511</v>
      </c>
      <c r="O1092">
        <v>2449.6304451760684</v>
      </c>
      <c r="P1092">
        <v>27084.833007926252</v>
      </c>
      <c r="Q1092">
        <v>2.4020000000000001</v>
      </c>
      <c r="R1092">
        <v>1.359</v>
      </c>
      <c r="T1092">
        <v>1100.5255069975999</v>
      </c>
      <c r="U1092">
        <v>100</v>
      </c>
      <c r="V1092">
        <v>0.41843628883362</v>
      </c>
      <c r="W1092">
        <v>0.95052319765090998</v>
      </c>
      <c r="X1092">
        <v>0.68067189203574996</v>
      </c>
      <c r="Y1092">
        <v>1100.5255069975999</v>
      </c>
      <c r="AB1092" t="e">
        <v>#N/A</v>
      </c>
      <c r="AC1092" t="e">
        <v>#N/A</v>
      </c>
    </row>
    <row r="1093" spans="1:29">
      <c r="A1093" t="s">
        <v>1274</v>
      </c>
      <c r="B1093" t="s">
        <v>8</v>
      </c>
      <c r="C1093">
        <v>5444839</v>
      </c>
      <c r="D1093" t="s">
        <v>1275</v>
      </c>
      <c r="E1093" t="str">
        <f t="shared" si="17"/>
        <v>Bogense Markjorder134s</v>
      </c>
      <c r="F1093">
        <v>2.5499999999999998</v>
      </c>
      <c r="G1093" t="s">
        <v>3212</v>
      </c>
      <c r="H1093" t="s">
        <v>3212</v>
      </c>
      <c r="I1093" t="s">
        <v>3212</v>
      </c>
      <c r="J1093" t="s">
        <v>3212</v>
      </c>
      <c r="M1093">
        <v>3138.8588076095066</v>
      </c>
      <c r="N1093">
        <v>891.17837638983156</v>
      </c>
      <c r="O1093">
        <v>4030.0371839993381</v>
      </c>
      <c r="P1093">
        <v>44558.918819491577</v>
      </c>
      <c r="Q1093">
        <v>2.1280000000000001</v>
      </c>
      <c r="R1093">
        <v>1.4370000000000001</v>
      </c>
      <c r="T1093">
        <v>437.25692800876999</v>
      </c>
      <c r="U1093">
        <v>100</v>
      </c>
      <c r="V1093">
        <v>0.33916467428206998</v>
      </c>
      <c r="W1093">
        <v>0.84402173757553001</v>
      </c>
      <c r="X1093">
        <v>0.53607529146331001</v>
      </c>
      <c r="Y1093">
        <v>437.25692800876999</v>
      </c>
      <c r="AB1093" t="e">
        <v>#N/A</v>
      </c>
      <c r="AC1093" t="e">
        <v>#N/A</v>
      </c>
    </row>
    <row r="1094" spans="1:29">
      <c r="A1094" t="s">
        <v>1276</v>
      </c>
      <c r="B1094" t="s">
        <v>8</v>
      </c>
      <c r="C1094">
        <v>5443651</v>
      </c>
      <c r="D1094" t="s">
        <v>1277</v>
      </c>
      <c r="E1094" t="str">
        <f t="shared" si="17"/>
        <v>Bogense Markjorder3æ</v>
      </c>
      <c r="F1094">
        <v>2.25</v>
      </c>
      <c r="G1094" t="s">
        <v>3212</v>
      </c>
      <c r="H1094" t="s">
        <v>3212</v>
      </c>
      <c r="I1094" t="s">
        <v>3212</v>
      </c>
      <c r="M1094">
        <v>2769.5813008319178</v>
      </c>
      <c r="N1094">
        <v>786.33386152043965</v>
      </c>
      <c r="O1094">
        <v>3555.9151623523576</v>
      </c>
      <c r="P1094">
        <v>39316.693076021984</v>
      </c>
      <c r="Q1094">
        <v>1.8660000000000001</v>
      </c>
      <c r="R1094" t="s">
        <v>3228</v>
      </c>
      <c r="T1094">
        <v>1082.4145125038001</v>
      </c>
      <c r="U1094">
        <v>100</v>
      </c>
      <c r="V1094">
        <v>0.53503072261810003</v>
      </c>
      <c r="W1094">
        <v>1.2000079154968</v>
      </c>
      <c r="X1094">
        <v>0.89860345091565996</v>
      </c>
      <c r="Y1094">
        <v>1082.4145125038001</v>
      </c>
      <c r="AB1094" t="e">
        <v>#N/A</v>
      </c>
      <c r="AC1094" t="e">
        <v>#N/A</v>
      </c>
    </row>
    <row r="1095" spans="1:29">
      <c r="A1095" t="s">
        <v>1278</v>
      </c>
      <c r="B1095" t="s">
        <v>8</v>
      </c>
      <c r="C1095">
        <v>5444835</v>
      </c>
      <c r="D1095" t="s">
        <v>1279</v>
      </c>
      <c r="E1095" t="str">
        <f t="shared" si="17"/>
        <v>Bogense Markjorder134o</v>
      </c>
      <c r="F1095">
        <v>2.5499999999999998</v>
      </c>
      <c r="G1095" t="s">
        <v>3212</v>
      </c>
      <c r="H1095" t="s">
        <v>3212</v>
      </c>
      <c r="I1095" t="s">
        <v>3212</v>
      </c>
      <c r="J1095" t="s">
        <v>3212</v>
      </c>
      <c r="M1095">
        <v>3138.8588076095066</v>
      </c>
      <c r="N1095">
        <v>891.17837638983156</v>
      </c>
      <c r="O1095">
        <v>4030.0371839993381</v>
      </c>
      <c r="P1095">
        <v>44558.918819491577</v>
      </c>
      <c r="Q1095">
        <v>1.504</v>
      </c>
      <c r="R1095">
        <v>1.1950000000000001</v>
      </c>
      <c r="T1095">
        <v>410.79675699153</v>
      </c>
      <c r="U1095">
        <v>100</v>
      </c>
      <c r="V1095">
        <v>0.46290826797485002</v>
      </c>
      <c r="W1095">
        <v>1.0429366827011</v>
      </c>
      <c r="X1095">
        <v>0.73818501695654004</v>
      </c>
      <c r="Y1095">
        <v>410.79675699153</v>
      </c>
      <c r="AB1095" t="e">
        <v>#N/A</v>
      </c>
      <c r="AC1095" t="e">
        <v>#N/A</v>
      </c>
    </row>
    <row r="1096" spans="1:29">
      <c r="A1096" t="s">
        <v>1284</v>
      </c>
      <c r="B1096" t="s">
        <v>8</v>
      </c>
      <c r="C1096">
        <v>5444843</v>
      </c>
      <c r="D1096" t="s">
        <v>1283</v>
      </c>
      <c r="E1096" t="str">
        <f t="shared" si="17"/>
        <v>Bogense Markjorder134x</v>
      </c>
      <c r="F1096">
        <v>1</v>
      </c>
      <c r="G1096" t="s">
        <v>3212</v>
      </c>
      <c r="M1096">
        <v>1230.9250225919634</v>
      </c>
      <c r="N1096">
        <v>349.48171623130651</v>
      </c>
      <c r="O1096">
        <v>1580.40673882327</v>
      </c>
      <c r="P1096">
        <v>17474.085811565325</v>
      </c>
      <c r="T1096">
        <v>404.34811249832001</v>
      </c>
      <c r="U1096">
        <v>100</v>
      </c>
      <c r="V1096">
        <v>1.0021443367003999</v>
      </c>
      <c r="W1096">
        <v>1.2988345623016</v>
      </c>
      <c r="X1096">
        <v>1.1114861176563999</v>
      </c>
      <c r="Y1096">
        <v>404.34811249847002</v>
      </c>
      <c r="AB1096" t="e">
        <v>#N/A</v>
      </c>
      <c r="AC1096" t="e">
        <v>#N/A</v>
      </c>
    </row>
    <row r="1097" spans="1:29">
      <c r="A1097" t="s">
        <v>1282</v>
      </c>
      <c r="B1097" t="s">
        <v>8</v>
      </c>
      <c r="C1097">
        <v>5444836</v>
      </c>
      <c r="D1097" t="s">
        <v>1283</v>
      </c>
      <c r="E1097" t="str">
        <f t="shared" si="17"/>
        <v>Bogense Markjorder134p</v>
      </c>
      <c r="F1097">
        <v>2.25</v>
      </c>
      <c r="G1097" t="s">
        <v>3212</v>
      </c>
      <c r="H1097" t="s">
        <v>3212</v>
      </c>
      <c r="I1097" t="s">
        <v>3212</v>
      </c>
      <c r="M1097">
        <v>2769.5813008319178</v>
      </c>
      <c r="N1097">
        <v>786.33386152043965</v>
      </c>
      <c r="O1097">
        <v>3555.9151623523576</v>
      </c>
      <c r="P1097">
        <v>39316.693076021984</v>
      </c>
      <c r="Q1097">
        <v>1.1379999999999999</v>
      </c>
      <c r="R1097" t="s">
        <v>3228</v>
      </c>
      <c r="T1097">
        <v>446.84974249688003</v>
      </c>
      <c r="U1097">
        <v>100</v>
      </c>
      <c r="V1097">
        <v>0.53229719400405995</v>
      </c>
      <c r="W1097">
        <v>1.0746873617171999</v>
      </c>
      <c r="X1097">
        <v>0.87772027760336002</v>
      </c>
      <c r="Y1097">
        <v>446.84974249688003</v>
      </c>
      <c r="AB1097" t="e">
        <v>#N/A</v>
      </c>
      <c r="AC1097" t="e">
        <v>#N/A</v>
      </c>
    </row>
    <row r="1098" spans="1:29">
      <c r="A1098" t="s">
        <v>1280</v>
      </c>
      <c r="B1098" t="s">
        <v>8</v>
      </c>
      <c r="C1098">
        <v>5443650</v>
      </c>
      <c r="D1098" t="s">
        <v>1281</v>
      </c>
      <c r="E1098" t="str">
        <f t="shared" si="17"/>
        <v>Bogense Markjorder3z</v>
      </c>
      <c r="F1098">
        <v>2.5499999999999998</v>
      </c>
      <c r="G1098" t="s">
        <v>3212</v>
      </c>
      <c r="H1098" t="s">
        <v>3212</v>
      </c>
      <c r="I1098" t="s">
        <v>3212</v>
      </c>
      <c r="J1098" t="s">
        <v>3212</v>
      </c>
      <c r="M1098">
        <v>3138.8588076095066</v>
      </c>
      <c r="N1098">
        <v>891.17837638983156</v>
      </c>
      <c r="O1098">
        <v>4030.0371839993381</v>
      </c>
      <c r="P1098">
        <v>44558.918819491577</v>
      </c>
      <c r="Q1098">
        <v>1.948</v>
      </c>
      <c r="R1098">
        <v>1.29</v>
      </c>
      <c r="T1098">
        <v>1440.6179979952999</v>
      </c>
      <c r="U1098">
        <v>100</v>
      </c>
      <c r="V1098">
        <v>0.63291114568710005</v>
      </c>
      <c r="W1098">
        <v>1.4641064405441</v>
      </c>
      <c r="X1098">
        <v>1.1368004381657</v>
      </c>
      <c r="Y1098">
        <v>1440.6179979952999</v>
      </c>
      <c r="AB1098" t="e">
        <v>#N/A</v>
      </c>
      <c r="AC1098" t="e">
        <v>#N/A</v>
      </c>
    </row>
    <row r="1099" spans="1:29">
      <c r="A1099" t="s">
        <v>1220</v>
      </c>
      <c r="B1099" t="s">
        <v>24</v>
      </c>
      <c r="C1099">
        <v>5443119</v>
      </c>
      <c r="D1099" t="s">
        <v>1221</v>
      </c>
      <c r="E1099" t="str">
        <f t="shared" si="17"/>
        <v>Bogense Bygrunde71b</v>
      </c>
      <c r="F1099">
        <v>1</v>
      </c>
      <c r="G1099" t="s">
        <v>3212</v>
      </c>
      <c r="M1099">
        <v>1230.9250225919634</v>
      </c>
      <c r="N1099">
        <v>349.48171623130651</v>
      </c>
      <c r="O1099">
        <v>1580.40673882327</v>
      </c>
      <c r="P1099">
        <v>17474.085811565325</v>
      </c>
      <c r="Q1099" t="e">
        <v>#N/A</v>
      </c>
      <c r="R1099" t="e">
        <v>#N/A</v>
      </c>
      <c r="T1099">
        <v>391.18593448577002</v>
      </c>
      <c r="U1099">
        <v>0</v>
      </c>
      <c r="V1099">
        <v>0</v>
      </c>
      <c r="W1099">
        <v>0</v>
      </c>
      <c r="X1099">
        <v>0</v>
      </c>
      <c r="Y1099">
        <v>0</v>
      </c>
      <c r="AB1099" t="e">
        <v>#N/A</v>
      </c>
      <c r="AC1099" t="e">
        <v>#N/A</v>
      </c>
    </row>
    <row r="1100" spans="1:29">
      <c r="A1100" t="s">
        <v>1287</v>
      </c>
      <c r="B1100" t="s">
        <v>8</v>
      </c>
      <c r="C1100">
        <v>5444844</v>
      </c>
      <c r="D1100" t="s">
        <v>1286</v>
      </c>
      <c r="E1100" t="str">
        <f t="shared" si="17"/>
        <v>Bogense Markjorder134y</v>
      </c>
      <c r="F1100">
        <v>2.25</v>
      </c>
      <c r="G1100" t="s">
        <v>3212</v>
      </c>
      <c r="H1100" t="s">
        <v>3212</v>
      </c>
      <c r="I1100" t="s">
        <v>3212</v>
      </c>
      <c r="M1100">
        <v>2769.5813008319178</v>
      </c>
      <c r="N1100">
        <v>786.33386152043965</v>
      </c>
      <c r="O1100">
        <v>3555.9151623523576</v>
      </c>
      <c r="P1100">
        <v>39316.693076021984</v>
      </c>
      <c r="R1100" t="s">
        <v>3241</v>
      </c>
      <c r="T1100">
        <v>384.63548399589001</v>
      </c>
      <c r="U1100">
        <v>100</v>
      </c>
      <c r="V1100">
        <v>1.0871983766555999</v>
      </c>
      <c r="W1100">
        <v>1.4272041320801001</v>
      </c>
      <c r="X1100">
        <v>1.2118101687200999</v>
      </c>
      <c r="Y1100">
        <v>384.63548399396001</v>
      </c>
      <c r="AB1100" t="e">
        <v>#N/A</v>
      </c>
      <c r="AC1100" t="e">
        <v>#N/A</v>
      </c>
    </row>
    <row r="1101" spans="1:29">
      <c r="A1101" t="s">
        <v>1285</v>
      </c>
      <c r="B1101" t="s">
        <v>8</v>
      </c>
      <c r="C1101">
        <v>5444837</v>
      </c>
      <c r="D1101" t="s">
        <v>1286</v>
      </c>
      <c r="E1101" t="str">
        <f t="shared" si="17"/>
        <v>Bogense Markjorder134q</v>
      </c>
      <c r="F1101">
        <v>2.5499999999999998</v>
      </c>
      <c r="G1101" t="s">
        <v>3212</v>
      </c>
      <c r="H1101" t="s">
        <v>3212</v>
      </c>
      <c r="I1101" t="s">
        <v>3212</v>
      </c>
      <c r="J1101" t="s">
        <v>3212</v>
      </c>
      <c r="M1101">
        <v>3138.8588076095066</v>
      </c>
      <c r="N1101">
        <v>891.17837638983156</v>
      </c>
      <c r="O1101">
        <v>4030.0371839993381</v>
      </c>
      <c r="P1101">
        <v>44558.918819491577</v>
      </c>
      <c r="Q1101">
        <v>2.1619999999999999</v>
      </c>
      <c r="R1101">
        <v>1.089</v>
      </c>
      <c r="T1101">
        <v>480.33599499611</v>
      </c>
      <c r="U1101">
        <v>100</v>
      </c>
      <c r="V1101">
        <v>0.53135097026824996</v>
      </c>
      <c r="W1101">
        <v>1.1037045717239</v>
      </c>
      <c r="X1101">
        <v>0.87293308276634995</v>
      </c>
      <c r="Y1101">
        <v>480.33599499611</v>
      </c>
      <c r="AB1101" t="e">
        <v>#N/A</v>
      </c>
      <c r="AC1101" t="e">
        <v>#N/A</v>
      </c>
    </row>
    <row r="1102" spans="1:29">
      <c r="A1102" t="s">
        <v>1288</v>
      </c>
      <c r="B1102" t="s">
        <v>8</v>
      </c>
      <c r="C1102">
        <v>5443647</v>
      </c>
      <c r="D1102" t="s">
        <v>1289</v>
      </c>
      <c r="E1102" t="str">
        <f t="shared" si="17"/>
        <v>Bogense Markjorder3v</v>
      </c>
      <c r="F1102">
        <v>1.25</v>
      </c>
      <c r="G1102" t="s">
        <v>3212</v>
      </c>
      <c r="H1102" t="s">
        <v>3212</v>
      </c>
      <c r="M1102">
        <v>1538.6562782399542</v>
      </c>
      <c r="N1102">
        <v>436.85214528913315</v>
      </c>
      <c r="O1102">
        <v>1975.5084235290874</v>
      </c>
      <c r="P1102">
        <v>21842.607264456656</v>
      </c>
      <c r="Q1102">
        <v>2.3479999999999999</v>
      </c>
      <c r="R1102" t="s">
        <v>3228</v>
      </c>
      <c r="T1102">
        <v>563.97838799230999</v>
      </c>
      <c r="U1102">
        <v>100</v>
      </c>
      <c r="V1102">
        <v>0.64815568923949995</v>
      </c>
      <c r="W1102">
        <v>1.4287811517714999</v>
      </c>
      <c r="X1102">
        <v>1.1078885295297001</v>
      </c>
      <c r="Y1102">
        <v>563.97838799230999</v>
      </c>
      <c r="AB1102" t="e">
        <v>#N/A</v>
      </c>
      <c r="AC1102" t="e">
        <v>#N/A</v>
      </c>
    </row>
    <row r="1103" spans="1:29">
      <c r="A1103" t="s">
        <v>1290</v>
      </c>
      <c r="B1103" t="s">
        <v>8</v>
      </c>
      <c r="C1103">
        <v>5444838</v>
      </c>
      <c r="D1103" t="s">
        <v>1291</v>
      </c>
      <c r="E1103" t="str">
        <f t="shared" si="17"/>
        <v>Bogense Markjorder134r</v>
      </c>
      <c r="F1103">
        <v>1.55</v>
      </c>
      <c r="G1103" t="s">
        <v>3212</v>
      </c>
      <c r="H1103" t="s">
        <v>3212</v>
      </c>
      <c r="J1103" t="s">
        <v>3212</v>
      </c>
      <c r="M1103">
        <v>1907.9337850175434</v>
      </c>
      <c r="N1103">
        <v>541.69666015852511</v>
      </c>
      <c r="O1103">
        <v>2449.6304451760684</v>
      </c>
      <c r="P1103">
        <v>27084.833007926252</v>
      </c>
      <c r="Q1103">
        <v>2.274</v>
      </c>
      <c r="R1103">
        <v>1.4159999999999999</v>
      </c>
      <c r="T1103">
        <v>512.72147250014996</v>
      </c>
      <c r="U1103">
        <v>100</v>
      </c>
      <c r="V1103">
        <v>0.42905488610268</v>
      </c>
      <c r="W1103">
        <v>1.1181080341339</v>
      </c>
      <c r="X1103">
        <v>0.78737085490869996</v>
      </c>
      <c r="Y1103">
        <v>512.72147250014996</v>
      </c>
      <c r="AB1103" t="e">
        <v>#N/A</v>
      </c>
      <c r="AC1103" t="e">
        <v>#N/A</v>
      </c>
    </row>
    <row r="1104" spans="1:29">
      <c r="A1104" t="s">
        <v>1292</v>
      </c>
      <c r="B1104" t="s">
        <v>8</v>
      </c>
      <c r="C1104">
        <v>5443656</v>
      </c>
      <c r="D1104" t="s">
        <v>1293</v>
      </c>
      <c r="E1104" t="str">
        <f t="shared" si="17"/>
        <v>Bogense Markjorder3ad</v>
      </c>
      <c r="F1104">
        <v>2.25</v>
      </c>
      <c r="G1104" t="s">
        <v>3212</v>
      </c>
      <c r="H1104" t="s">
        <v>3212</v>
      </c>
      <c r="I1104" t="s">
        <v>3212</v>
      </c>
      <c r="M1104">
        <v>2769.5813008319178</v>
      </c>
      <c r="N1104">
        <v>786.33386152043965</v>
      </c>
      <c r="O1104">
        <v>3555.9151623523576</v>
      </c>
      <c r="P1104">
        <v>39316.693076021984</v>
      </c>
      <c r="Q1104">
        <v>0.79600000000000004</v>
      </c>
      <c r="R1104" t="s">
        <v>3228</v>
      </c>
      <c r="T1104">
        <v>1081.1323820127</v>
      </c>
      <c r="U1104">
        <v>100</v>
      </c>
      <c r="V1104">
        <v>0.52514803409576005</v>
      </c>
      <c r="W1104">
        <v>1.4992214441299001</v>
      </c>
      <c r="X1104">
        <v>1.0336809020776001</v>
      </c>
      <c r="Y1104">
        <v>1081.1323820127</v>
      </c>
      <c r="AB1104" t="e">
        <v>#N/A</v>
      </c>
      <c r="AC1104" t="e">
        <v>#N/A</v>
      </c>
    </row>
    <row r="1105" spans="1:29">
      <c r="A1105" t="s">
        <v>1297</v>
      </c>
      <c r="B1105" t="s">
        <v>8</v>
      </c>
      <c r="C1105">
        <v>5444845</v>
      </c>
      <c r="D1105" t="s">
        <v>1296</v>
      </c>
      <c r="E1105" t="str">
        <f t="shared" si="17"/>
        <v>Bogense Markjorder134z</v>
      </c>
      <c r="F1105">
        <v>1.25</v>
      </c>
      <c r="G1105" t="s">
        <v>3212</v>
      </c>
      <c r="H1105" t="s">
        <v>3212</v>
      </c>
      <c r="M1105">
        <v>1538.6562782399542</v>
      </c>
      <c r="N1105">
        <v>436.85214528913315</v>
      </c>
      <c r="O1105">
        <v>1975.5084235290874</v>
      </c>
      <c r="P1105">
        <v>21842.607264456656</v>
      </c>
      <c r="T1105">
        <v>466.65478150754001</v>
      </c>
      <c r="U1105">
        <v>100</v>
      </c>
      <c r="V1105">
        <v>1.0922448635101001</v>
      </c>
      <c r="W1105">
        <v>1.4609524011612001</v>
      </c>
      <c r="X1105">
        <v>1.2766360534381</v>
      </c>
      <c r="Y1105">
        <v>466.65478151027997</v>
      </c>
      <c r="AB1105" t="e">
        <v>#N/A</v>
      </c>
      <c r="AC1105" t="e">
        <v>#N/A</v>
      </c>
    </row>
    <row r="1106" spans="1:29">
      <c r="A1106" t="s">
        <v>1295</v>
      </c>
      <c r="B1106" t="s">
        <v>8</v>
      </c>
      <c r="C1106">
        <v>5444834</v>
      </c>
      <c r="D1106" t="s">
        <v>1296</v>
      </c>
      <c r="E1106" t="str">
        <f t="shared" si="17"/>
        <v>Bogense Markjorder134n</v>
      </c>
      <c r="F1106">
        <v>2.25</v>
      </c>
      <c r="G1106" t="s">
        <v>3212</v>
      </c>
      <c r="H1106" t="s">
        <v>3212</v>
      </c>
      <c r="I1106" t="s">
        <v>3212</v>
      </c>
      <c r="M1106">
        <v>2769.5813008319178</v>
      </c>
      <c r="N1106">
        <v>786.33386152043965</v>
      </c>
      <c r="O1106">
        <v>3555.9151623523576</v>
      </c>
      <c r="P1106">
        <v>39316.693076021984</v>
      </c>
      <c r="Q1106">
        <v>2.0110000000000001</v>
      </c>
      <c r="R1106" t="s">
        <v>3228</v>
      </c>
      <c r="T1106">
        <v>409.75923999917001</v>
      </c>
      <c r="U1106">
        <v>100</v>
      </c>
      <c r="V1106">
        <v>0.44524562358856001</v>
      </c>
      <c r="W1106">
        <v>1.1912817955017001</v>
      </c>
      <c r="X1106">
        <v>0.83968764588014</v>
      </c>
      <c r="Y1106">
        <v>409.75923999917001</v>
      </c>
      <c r="AB1106" t="e">
        <v>#N/A</v>
      </c>
      <c r="AC1106" t="e">
        <v>#N/A</v>
      </c>
    </row>
    <row r="1107" spans="1:29">
      <c r="A1107" t="s">
        <v>1298</v>
      </c>
      <c r="B1107" t="s">
        <v>8</v>
      </c>
      <c r="C1107">
        <v>5443635</v>
      </c>
      <c r="D1107" t="s">
        <v>1299</v>
      </c>
      <c r="E1107" t="str">
        <f t="shared" si="17"/>
        <v>Bogense Markjorder3i</v>
      </c>
      <c r="F1107">
        <v>2.25</v>
      </c>
      <c r="G1107" t="s">
        <v>3212</v>
      </c>
      <c r="H1107" t="s">
        <v>3212</v>
      </c>
      <c r="I1107" t="s">
        <v>3212</v>
      </c>
      <c r="M1107">
        <v>2769.5813008319178</v>
      </c>
      <c r="N1107">
        <v>786.33386152043965</v>
      </c>
      <c r="O1107">
        <v>3555.9151623523576</v>
      </c>
      <c r="P1107">
        <v>39316.693076021984</v>
      </c>
      <c r="Q1107">
        <v>1.944</v>
      </c>
      <c r="R1107" t="s">
        <v>3228</v>
      </c>
      <c r="T1107">
        <v>1166.632034002</v>
      </c>
      <c r="U1107">
        <v>100</v>
      </c>
      <c r="V1107">
        <v>0.47363200783729997</v>
      </c>
      <c r="W1107">
        <v>1.5256102085114001</v>
      </c>
      <c r="X1107">
        <v>0.94968147857270002</v>
      </c>
      <c r="Y1107">
        <v>1166.632034002</v>
      </c>
      <c r="AB1107" t="e">
        <v>#N/A</v>
      </c>
      <c r="AC1107" t="e">
        <v>#N/A</v>
      </c>
    </row>
    <row r="1108" spans="1:29">
      <c r="A1108" t="s">
        <v>1300</v>
      </c>
      <c r="B1108" t="s">
        <v>8</v>
      </c>
      <c r="C1108">
        <v>5444824</v>
      </c>
      <c r="D1108" t="s">
        <v>1301</v>
      </c>
      <c r="E1108" t="str">
        <f t="shared" si="17"/>
        <v>Bogense Markjorder134c</v>
      </c>
      <c r="F1108">
        <v>2.25</v>
      </c>
      <c r="G1108" t="s">
        <v>3212</v>
      </c>
      <c r="H1108" t="s">
        <v>3212</v>
      </c>
      <c r="I1108" t="s">
        <v>3212</v>
      </c>
      <c r="K1108">
        <v>0</v>
      </c>
      <c r="M1108">
        <v>2769.5813008319178</v>
      </c>
      <c r="N1108">
        <v>786.33386152043965</v>
      </c>
      <c r="O1108">
        <v>3555.9151623523576</v>
      </c>
      <c r="P1108">
        <v>39316.693076021984</v>
      </c>
      <c r="Q1108">
        <v>0.97399999999999998</v>
      </c>
      <c r="T1108">
        <v>616.12721149665003</v>
      </c>
      <c r="U1108">
        <v>100</v>
      </c>
      <c r="V1108">
        <v>1.1860250234604</v>
      </c>
      <c r="W1108">
        <v>1.5329697132111</v>
      </c>
      <c r="X1108">
        <v>1.4136530551858999</v>
      </c>
      <c r="Y1108">
        <v>616.12721149720005</v>
      </c>
      <c r="AB1108">
        <v>0.97399999999999998</v>
      </c>
      <c r="AC1108">
        <v>0</v>
      </c>
    </row>
    <row r="1109" spans="1:29">
      <c r="A1109" t="s">
        <v>1302</v>
      </c>
      <c r="B1109" t="s">
        <v>8</v>
      </c>
      <c r="C1109">
        <v>5444833</v>
      </c>
      <c r="D1109" t="s">
        <v>1301</v>
      </c>
      <c r="E1109" t="str">
        <f t="shared" si="17"/>
        <v>Bogense Markjorder134m</v>
      </c>
      <c r="F1109">
        <v>2.25</v>
      </c>
      <c r="G1109" t="s">
        <v>3212</v>
      </c>
      <c r="H1109" t="s">
        <v>3212</v>
      </c>
      <c r="I1109" t="s">
        <v>3212</v>
      </c>
      <c r="M1109">
        <v>2769.5813008319178</v>
      </c>
      <c r="N1109">
        <v>786.33386152043965</v>
      </c>
      <c r="O1109">
        <v>3555.9151623523576</v>
      </c>
      <c r="P1109">
        <v>39316.693076021984</v>
      </c>
      <c r="Q1109">
        <v>1.1220000000000001</v>
      </c>
      <c r="R1109" t="s">
        <v>3228</v>
      </c>
      <c r="T1109">
        <v>539.19300448987997</v>
      </c>
      <c r="U1109">
        <v>100</v>
      </c>
      <c r="V1109">
        <v>0.57834619283676003</v>
      </c>
      <c r="W1109">
        <v>1.3797883987427</v>
      </c>
      <c r="X1109">
        <v>1.0057514817232001</v>
      </c>
      <c r="Y1109">
        <v>539.19300448987997</v>
      </c>
      <c r="AB1109" t="e">
        <v>#N/A</v>
      </c>
      <c r="AC1109" t="e">
        <v>#N/A</v>
      </c>
    </row>
    <row r="1110" spans="1:29">
      <c r="A1110" t="s">
        <v>1303</v>
      </c>
      <c r="B1110" t="s">
        <v>8</v>
      </c>
      <c r="C1110">
        <v>5443636</v>
      </c>
      <c r="D1110" t="s">
        <v>1304</v>
      </c>
      <c r="E1110" t="str">
        <f t="shared" si="17"/>
        <v>Bogense Markjorder3k</v>
      </c>
      <c r="F1110">
        <v>2.25</v>
      </c>
      <c r="G1110" t="s">
        <v>3212</v>
      </c>
      <c r="H1110" t="s">
        <v>3212</v>
      </c>
      <c r="I1110" t="s">
        <v>3212</v>
      </c>
      <c r="M1110">
        <v>2769.5813008319178</v>
      </c>
      <c r="N1110">
        <v>786.33386152043965</v>
      </c>
      <c r="O1110">
        <v>3555.9151623523576</v>
      </c>
      <c r="P1110">
        <v>39316.693076021984</v>
      </c>
      <c r="Q1110">
        <v>1.869</v>
      </c>
      <c r="R1110" t="s">
        <v>3228</v>
      </c>
      <c r="T1110">
        <v>426.41408099112999</v>
      </c>
      <c r="U1110">
        <v>100</v>
      </c>
      <c r="V1110">
        <v>0.49192544817924</v>
      </c>
      <c r="W1110">
        <v>1.5219305753707999</v>
      </c>
      <c r="X1110">
        <v>0.83035044095346</v>
      </c>
      <c r="Y1110">
        <v>426.41408099112999</v>
      </c>
      <c r="AB1110" t="e">
        <v>#N/A</v>
      </c>
      <c r="AC1110" t="e">
        <v>#N/A</v>
      </c>
    </row>
    <row r="1111" spans="1:29">
      <c r="A1111" t="s">
        <v>1305</v>
      </c>
      <c r="B1111" t="s">
        <v>8</v>
      </c>
      <c r="C1111">
        <v>1354882</v>
      </c>
      <c r="D1111" t="s">
        <v>1306</v>
      </c>
      <c r="E1111" t="str">
        <f t="shared" si="17"/>
        <v>Bogense Markjorder58b</v>
      </c>
      <c r="F1111">
        <v>2.5499999999999998</v>
      </c>
      <c r="G1111" t="s">
        <v>3212</v>
      </c>
      <c r="H1111" t="s">
        <v>3212</v>
      </c>
      <c r="I1111" t="s">
        <v>3212</v>
      </c>
      <c r="J1111" t="s">
        <v>3212</v>
      </c>
      <c r="M1111">
        <v>3138.8588076095066</v>
      </c>
      <c r="N1111">
        <v>891.17837638983156</v>
      </c>
      <c r="O1111">
        <v>4030.0371839993381</v>
      </c>
      <c r="P1111">
        <v>44558.918819491577</v>
      </c>
      <c r="Q1111">
        <v>2.1120000000000001</v>
      </c>
      <c r="R1111">
        <v>1.5509999999999999</v>
      </c>
      <c r="T1111">
        <v>808.85571850329995</v>
      </c>
      <c r="U1111">
        <v>100</v>
      </c>
      <c r="V1111">
        <v>0.61913847923278997</v>
      </c>
      <c r="W1111">
        <v>1.4703093767166</v>
      </c>
      <c r="X1111">
        <v>1.1871917279143001</v>
      </c>
      <c r="Y1111">
        <v>808.85571850329995</v>
      </c>
      <c r="AB1111" t="e">
        <v>#N/A</v>
      </c>
      <c r="AC1111" t="e">
        <v>#N/A</v>
      </c>
    </row>
    <row r="1112" spans="1:29">
      <c r="A1112" t="s">
        <v>1307</v>
      </c>
      <c r="B1112" t="s">
        <v>8</v>
      </c>
      <c r="C1112">
        <v>5443637</v>
      </c>
      <c r="D1112" t="s">
        <v>1308</v>
      </c>
      <c r="E1112" t="str">
        <f t="shared" si="17"/>
        <v>Bogense Markjorder3l</v>
      </c>
      <c r="F1112">
        <v>2.5499999999999998</v>
      </c>
      <c r="G1112" t="s">
        <v>3212</v>
      </c>
      <c r="H1112" t="s">
        <v>3212</v>
      </c>
      <c r="I1112" t="s">
        <v>3212</v>
      </c>
      <c r="J1112" t="s">
        <v>3212</v>
      </c>
      <c r="M1112">
        <v>3138.8588076095066</v>
      </c>
      <c r="N1112">
        <v>891.17837638983156</v>
      </c>
      <c r="O1112">
        <v>4030.0371839993381</v>
      </c>
      <c r="P1112">
        <v>44558.918819491577</v>
      </c>
      <c r="Q1112">
        <v>1.966</v>
      </c>
      <c r="R1112">
        <v>1.44</v>
      </c>
      <c r="T1112">
        <v>401.50580298923001</v>
      </c>
      <c r="U1112">
        <v>100</v>
      </c>
      <c r="V1112">
        <v>0.50475192070007002</v>
      </c>
      <c r="W1112">
        <v>1.4327762126923</v>
      </c>
      <c r="X1112">
        <v>0.86408047622709006</v>
      </c>
      <c r="Y1112">
        <v>401.50580298923001</v>
      </c>
      <c r="AB1112" t="e">
        <v>#N/A</v>
      </c>
      <c r="AC1112" t="e">
        <v>#N/A</v>
      </c>
    </row>
    <row r="1113" spans="1:29">
      <c r="A1113" t="s">
        <v>1222</v>
      </c>
      <c r="B1113" t="s">
        <v>8</v>
      </c>
      <c r="C1113">
        <v>5444864</v>
      </c>
      <c r="D1113" t="s">
        <v>1223</v>
      </c>
      <c r="E1113" t="str">
        <f t="shared" si="17"/>
        <v>Bogense Markjorder145d</v>
      </c>
      <c r="F1113">
        <v>1.55</v>
      </c>
      <c r="G1113" t="s">
        <v>3212</v>
      </c>
      <c r="H1113" t="s">
        <v>3212</v>
      </c>
      <c r="J1113" t="s">
        <v>3212</v>
      </c>
      <c r="M1113">
        <v>1907.9337850175434</v>
      </c>
      <c r="N1113">
        <v>541.69666015852511</v>
      </c>
      <c r="O1113">
        <v>2449.6304451760684</v>
      </c>
      <c r="P1113">
        <v>27084.833007926252</v>
      </c>
      <c r="Q1113">
        <v>2.69</v>
      </c>
      <c r="R1113">
        <v>1.5</v>
      </c>
      <c r="T1113">
        <v>643.92318949541004</v>
      </c>
      <c r="U1113">
        <v>100</v>
      </c>
      <c r="V1113">
        <v>0.11386092752217999</v>
      </c>
      <c r="W1113">
        <v>1.6040407419205001</v>
      </c>
      <c r="X1113">
        <v>1.0606938519974001</v>
      </c>
      <c r="Y1113">
        <v>643.92318949541004</v>
      </c>
      <c r="AB1113" t="e">
        <v>#N/A</v>
      </c>
      <c r="AC1113" t="e">
        <v>#N/A</v>
      </c>
    </row>
    <row r="1114" spans="1:29">
      <c r="A1114" t="s">
        <v>1309</v>
      </c>
      <c r="B1114" t="s">
        <v>8</v>
      </c>
      <c r="C1114">
        <v>1354881</v>
      </c>
      <c r="D1114" t="s">
        <v>1310</v>
      </c>
      <c r="E1114" t="str">
        <f t="shared" si="17"/>
        <v>Bogense Markjorder58c</v>
      </c>
      <c r="F1114">
        <v>2.5499999999999998</v>
      </c>
      <c r="G1114" t="s">
        <v>3212</v>
      </c>
      <c r="H1114" t="s">
        <v>3212</v>
      </c>
      <c r="I1114" t="s">
        <v>3212</v>
      </c>
      <c r="J1114" t="s">
        <v>3212</v>
      </c>
      <c r="M1114">
        <v>3138.8588076095066</v>
      </c>
      <c r="N1114">
        <v>891.17837638983156</v>
      </c>
      <c r="O1114">
        <v>4030.0371839993381</v>
      </c>
      <c r="P1114">
        <v>44558.918819491577</v>
      </c>
      <c r="Q1114">
        <v>1.23</v>
      </c>
      <c r="R1114">
        <v>1.4379999999999999</v>
      </c>
      <c r="T1114">
        <v>699.35214700359995</v>
      </c>
      <c r="U1114">
        <v>100</v>
      </c>
      <c r="V1114">
        <v>0.65761780738830999</v>
      </c>
      <c r="W1114">
        <v>1.3272210359573</v>
      </c>
      <c r="X1114">
        <v>1.0902183435926001</v>
      </c>
      <c r="Y1114">
        <v>699.35214700359995</v>
      </c>
      <c r="AB1114" t="e">
        <v>#N/A</v>
      </c>
      <c r="AC1114" t="e">
        <v>#N/A</v>
      </c>
    </row>
    <row r="1115" spans="1:29">
      <c r="A1115" t="s">
        <v>1311</v>
      </c>
      <c r="B1115" t="s">
        <v>8</v>
      </c>
      <c r="C1115">
        <v>5443638</v>
      </c>
      <c r="D1115" t="s">
        <v>1312</v>
      </c>
      <c r="E1115" t="str">
        <f t="shared" si="17"/>
        <v>Bogense Markjorder3m</v>
      </c>
      <c r="F1115">
        <v>2.25</v>
      </c>
      <c r="G1115" t="s">
        <v>3212</v>
      </c>
      <c r="H1115" t="s">
        <v>3212</v>
      </c>
      <c r="I1115" t="s">
        <v>3212</v>
      </c>
      <c r="M1115">
        <v>2769.5813008319178</v>
      </c>
      <c r="N1115">
        <v>786.33386152043965</v>
      </c>
      <c r="O1115">
        <v>3555.9151623523576</v>
      </c>
      <c r="P1115">
        <v>39316.693076021984</v>
      </c>
      <c r="Q1115">
        <v>1.9930000000000001</v>
      </c>
      <c r="R1115" t="s">
        <v>3228</v>
      </c>
      <c r="T1115">
        <v>414.68931352072002</v>
      </c>
      <c r="U1115">
        <v>100</v>
      </c>
      <c r="V1115">
        <v>0.5055930018425</v>
      </c>
      <c r="W1115">
        <v>1.4471796751021999</v>
      </c>
      <c r="X1115">
        <v>0.89145170342653002</v>
      </c>
      <c r="Y1115">
        <v>414.68931352072002</v>
      </c>
      <c r="AB1115" t="e">
        <v>#N/A</v>
      </c>
      <c r="AC1115" t="e">
        <v>#N/A</v>
      </c>
    </row>
    <row r="1116" spans="1:29">
      <c r="A1116" t="s">
        <v>1315</v>
      </c>
      <c r="B1116" t="s">
        <v>8</v>
      </c>
      <c r="C1116">
        <v>1354880</v>
      </c>
      <c r="D1116" t="s">
        <v>1314</v>
      </c>
      <c r="E1116" t="str">
        <f t="shared" si="17"/>
        <v>Bogense Markjorder58p</v>
      </c>
      <c r="F1116">
        <v>1.25</v>
      </c>
      <c r="G1116" t="s">
        <v>3212</v>
      </c>
      <c r="H1116" t="s">
        <v>3212</v>
      </c>
      <c r="M1116">
        <v>1538.6562782399542</v>
      </c>
      <c r="N1116">
        <v>436.85214528913315</v>
      </c>
      <c r="O1116">
        <v>1975.5084235290874</v>
      </c>
      <c r="P1116">
        <v>21842.607264456656</v>
      </c>
      <c r="T1116">
        <v>124.36946800382</v>
      </c>
      <c r="U1116">
        <v>100</v>
      </c>
      <c r="V1116">
        <v>0.95735698938369995</v>
      </c>
      <c r="W1116">
        <v>1.126203417778</v>
      </c>
      <c r="X1116">
        <v>1.0608242209568</v>
      </c>
      <c r="Y1116">
        <v>124.36946800606999</v>
      </c>
      <c r="AB1116" t="e">
        <v>#N/A</v>
      </c>
      <c r="AC1116" t="e">
        <v>#N/A</v>
      </c>
    </row>
    <row r="1117" spans="1:29">
      <c r="A1117" t="s">
        <v>1313</v>
      </c>
      <c r="B1117" t="s">
        <v>8</v>
      </c>
      <c r="C1117">
        <v>1354880</v>
      </c>
      <c r="D1117" t="s">
        <v>1314</v>
      </c>
      <c r="E1117" t="str">
        <f t="shared" si="17"/>
        <v>Bogense Markjorder58e</v>
      </c>
      <c r="F1117">
        <v>1.55</v>
      </c>
      <c r="G1117" t="s">
        <v>3212</v>
      </c>
      <c r="H1117" t="s">
        <v>3212</v>
      </c>
      <c r="J1117" t="s">
        <v>3212</v>
      </c>
      <c r="M1117">
        <v>1907.9337850175434</v>
      </c>
      <c r="N1117">
        <v>541.69666015852511</v>
      </c>
      <c r="O1117">
        <v>2449.6304451760684</v>
      </c>
      <c r="P1117">
        <v>27084.833007926252</v>
      </c>
      <c r="Q1117">
        <v>2.4430000000000001</v>
      </c>
      <c r="R1117">
        <v>0.82699999999999996</v>
      </c>
      <c r="T1117">
        <v>722.42316250640999</v>
      </c>
      <c r="U1117">
        <v>100</v>
      </c>
      <c r="V1117">
        <v>0.64763003587723</v>
      </c>
      <c r="W1117">
        <v>1.2115727663039999</v>
      </c>
      <c r="X1117">
        <v>0.99437648954644997</v>
      </c>
      <c r="Y1117">
        <v>722.42316250640999</v>
      </c>
      <c r="AB1117" t="e">
        <v>#N/A</v>
      </c>
      <c r="AC1117" t="e">
        <v>#N/A</v>
      </c>
    </row>
    <row r="1118" spans="1:29">
      <c r="A1118" t="s">
        <v>1318</v>
      </c>
      <c r="B1118" t="s">
        <v>8</v>
      </c>
      <c r="C1118">
        <v>5443640</v>
      </c>
      <c r="D1118" t="s">
        <v>1317</v>
      </c>
      <c r="E1118" t="str">
        <f t="shared" si="17"/>
        <v>Bogense Markjorder3o</v>
      </c>
      <c r="F1118">
        <v>2.25</v>
      </c>
      <c r="G1118" t="s">
        <v>3212</v>
      </c>
      <c r="H1118" t="s">
        <v>3212</v>
      </c>
      <c r="I1118" t="s">
        <v>3212</v>
      </c>
      <c r="M1118">
        <v>2769.5813008319178</v>
      </c>
      <c r="N1118">
        <v>786.33386152043965</v>
      </c>
      <c r="O1118">
        <v>3555.9151623523576</v>
      </c>
      <c r="P1118">
        <v>39316.693076021984</v>
      </c>
      <c r="Q1118">
        <v>1.766</v>
      </c>
      <c r="R1118" t="s">
        <v>3228</v>
      </c>
      <c r="T1118">
        <v>430.78561799024999</v>
      </c>
      <c r="U1118">
        <v>100</v>
      </c>
      <c r="V1118">
        <v>0.44755861163138999</v>
      </c>
      <c r="W1118">
        <v>1.4546443223953001</v>
      </c>
      <c r="X1118">
        <v>0.91144289721303995</v>
      </c>
      <c r="Y1118">
        <v>430.78561799024999</v>
      </c>
      <c r="AB1118" t="e">
        <v>#N/A</v>
      </c>
      <c r="AC1118" t="e">
        <v>#N/A</v>
      </c>
    </row>
    <row r="1119" spans="1:29">
      <c r="A1119" t="s">
        <v>1316</v>
      </c>
      <c r="B1119" t="s">
        <v>8</v>
      </c>
      <c r="C1119">
        <v>5443641</v>
      </c>
      <c r="D1119" t="s">
        <v>1317</v>
      </c>
      <c r="E1119" t="str">
        <f t="shared" si="17"/>
        <v>Bogense Markjorder3p</v>
      </c>
      <c r="F1119">
        <v>2.25</v>
      </c>
      <c r="G1119" t="s">
        <v>3212</v>
      </c>
      <c r="H1119" t="s">
        <v>3212</v>
      </c>
      <c r="I1119" t="s">
        <v>3212</v>
      </c>
      <c r="M1119">
        <v>2769.5813008319178</v>
      </c>
      <c r="N1119">
        <v>786.33386152043965</v>
      </c>
      <c r="O1119">
        <v>3555.9151623523576</v>
      </c>
      <c r="P1119">
        <v>39316.693076021984</v>
      </c>
      <c r="Q1119">
        <v>2.0230000000000001</v>
      </c>
      <c r="R1119" t="s">
        <v>3228</v>
      </c>
      <c r="T1119">
        <v>387.54884750519</v>
      </c>
      <c r="U1119">
        <v>100</v>
      </c>
      <c r="V1119">
        <v>0.43967348337173001</v>
      </c>
      <c r="W1119">
        <v>1.4171111583710001</v>
      </c>
      <c r="X1119">
        <v>0.90225234304864999</v>
      </c>
      <c r="Y1119">
        <v>387.54884750519</v>
      </c>
      <c r="AB1119" t="e">
        <v>#N/A</v>
      </c>
      <c r="AC1119" t="e">
        <v>#N/A</v>
      </c>
    </row>
    <row r="1120" spans="1:29">
      <c r="A1120" t="s">
        <v>1319</v>
      </c>
      <c r="B1120" t="s">
        <v>8</v>
      </c>
      <c r="C1120">
        <v>10125240</v>
      </c>
      <c r="D1120" t="s">
        <v>1320</v>
      </c>
      <c r="E1120" t="str">
        <f t="shared" si="17"/>
        <v>Bogense Markjorder58a</v>
      </c>
      <c r="F1120">
        <v>2.25</v>
      </c>
      <c r="G1120" t="s">
        <v>3212</v>
      </c>
      <c r="H1120" t="s">
        <v>3212</v>
      </c>
      <c r="I1120" t="s">
        <v>3212</v>
      </c>
      <c r="M1120">
        <v>2769.5813008319178</v>
      </c>
      <c r="N1120">
        <v>786.33386152043965</v>
      </c>
      <c r="O1120">
        <v>3555.9151623523576</v>
      </c>
      <c r="P1120">
        <v>39316.693076021984</v>
      </c>
      <c r="Q1120">
        <v>1.7390000000000001</v>
      </c>
      <c r="R1120" t="s">
        <v>3228</v>
      </c>
      <c r="T1120">
        <v>2722.0225584940999</v>
      </c>
      <c r="U1120">
        <v>100</v>
      </c>
      <c r="V1120">
        <v>0.45123830437660001</v>
      </c>
      <c r="W1120">
        <v>1.8913739919662</v>
      </c>
      <c r="X1120">
        <v>1.0267771975458999</v>
      </c>
      <c r="Y1120">
        <v>2722.0225584940999</v>
      </c>
      <c r="AB1120" t="e">
        <v>#N/A</v>
      </c>
      <c r="AC1120" t="e">
        <v>#N/A</v>
      </c>
    </row>
    <row r="1121" spans="1:29">
      <c r="A1121" t="s">
        <v>1323</v>
      </c>
      <c r="B1121" t="s">
        <v>8</v>
      </c>
      <c r="C1121">
        <v>5444494</v>
      </c>
      <c r="D1121" t="s">
        <v>1324</v>
      </c>
      <c r="E1121" t="str">
        <f t="shared" si="17"/>
        <v>Bogense Markjorder58k</v>
      </c>
      <c r="F1121">
        <v>2.5499999999999998</v>
      </c>
      <c r="G1121" t="s">
        <v>3212</v>
      </c>
      <c r="H1121" t="s">
        <v>3212</v>
      </c>
      <c r="I1121" t="s">
        <v>3212</v>
      </c>
      <c r="J1121" t="s">
        <v>3212</v>
      </c>
      <c r="M1121">
        <v>3138.8588076095066</v>
      </c>
      <c r="N1121">
        <v>891.17837638983156</v>
      </c>
      <c r="O1121">
        <v>4030.0371839993381</v>
      </c>
      <c r="P1121">
        <v>44558.918819491577</v>
      </c>
      <c r="Q1121">
        <v>2.0230000000000001</v>
      </c>
      <c r="R1121">
        <v>1.5780000000000001</v>
      </c>
      <c r="T1121">
        <v>854.57144800920003</v>
      </c>
      <c r="U1121">
        <v>100</v>
      </c>
      <c r="V1121">
        <v>0.40876388549804998</v>
      </c>
      <c r="W1121">
        <v>1.2454261779785001</v>
      </c>
      <c r="X1121">
        <v>0.88810028999098001</v>
      </c>
      <c r="Y1121">
        <v>854.57144800920003</v>
      </c>
      <c r="AB1121" t="e">
        <v>#N/A</v>
      </c>
      <c r="AC1121" t="e">
        <v>#N/A</v>
      </c>
    </row>
    <row r="1122" spans="1:29">
      <c r="A1122" t="s">
        <v>1325</v>
      </c>
      <c r="B1122" t="s">
        <v>8</v>
      </c>
      <c r="C1122">
        <v>5443643</v>
      </c>
      <c r="D1122" t="s">
        <v>1326</v>
      </c>
      <c r="E1122" t="str">
        <f t="shared" si="17"/>
        <v>Bogense Markjorder3r</v>
      </c>
      <c r="F1122">
        <v>1.55</v>
      </c>
      <c r="G1122" t="s">
        <v>3212</v>
      </c>
      <c r="H1122" t="s">
        <v>3212</v>
      </c>
      <c r="J1122" t="s">
        <v>3212</v>
      </c>
      <c r="M1122">
        <v>1907.9337850175434</v>
      </c>
      <c r="N1122">
        <v>541.69666015852511</v>
      </c>
      <c r="O1122">
        <v>2449.6304451760684</v>
      </c>
      <c r="P1122">
        <v>27084.833007926252</v>
      </c>
      <c r="Q1122">
        <v>2.3279999999999998</v>
      </c>
      <c r="R1122">
        <v>1.6379999999999999</v>
      </c>
      <c r="T1122">
        <v>658.14261599382996</v>
      </c>
      <c r="U1122">
        <v>100</v>
      </c>
      <c r="V1122">
        <v>0.55784493684768999</v>
      </c>
      <c r="W1122">
        <v>1.3649643659591999</v>
      </c>
      <c r="X1122">
        <v>0.98083371013852005</v>
      </c>
      <c r="Y1122">
        <v>658.14261599382996</v>
      </c>
      <c r="AB1122" t="e">
        <v>#N/A</v>
      </c>
      <c r="AC1122" t="e">
        <v>#N/A</v>
      </c>
    </row>
    <row r="1123" spans="1:29">
      <c r="A1123" t="s">
        <v>1327</v>
      </c>
      <c r="B1123" t="s">
        <v>8</v>
      </c>
      <c r="C1123">
        <v>5444492</v>
      </c>
      <c r="D1123" t="s">
        <v>1328</v>
      </c>
      <c r="E1123" t="str">
        <f t="shared" si="17"/>
        <v>Bogense Markjorder58h</v>
      </c>
      <c r="F1123">
        <v>1.55</v>
      </c>
      <c r="G1123" t="s">
        <v>3212</v>
      </c>
      <c r="H1123" t="s">
        <v>3212</v>
      </c>
      <c r="J1123" t="s">
        <v>3212</v>
      </c>
      <c r="M1123">
        <v>1907.9337850175434</v>
      </c>
      <c r="N1123">
        <v>541.69666015852511</v>
      </c>
      <c r="O1123">
        <v>2449.6304451760684</v>
      </c>
      <c r="P1123">
        <v>27084.833007926252</v>
      </c>
      <c r="Q1123">
        <v>2.6070000000000002</v>
      </c>
      <c r="R1123">
        <v>1.4370000000000001</v>
      </c>
      <c r="T1123">
        <v>1201.4917929784001</v>
      </c>
      <c r="U1123">
        <v>100</v>
      </c>
      <c r="V1123">
        <v>0.41948762536049</v>
      </c>
      <c r="W1123">
        <v>1.8579411506653001</v>
      </c>
      <c r="X1123">
        <v>1.0816939242204999</v>
      </c>
      <c r="Y1123">
        <v>1201.4917929784001</v>
      </c>
      <c r="AB1123" t="e">
        <v>#N/A</v>
      </c>
      <c r="AC1123" t="e">
        <v>#N/A</v>
      </c>
    </row>
    <row r="1124" spans="1:29">
      <c r="A1124" t="s">
        <v>1329</v>
      </c>
      <c r="B1124" t="s">
        <v>8</v>
      </c>
      <c r="C1124">
        <v>5443632</v>
      </c>
      <c r="D1124" t="s">
        <v>1330</v>
      </c>
      <c r="E1124" t="str">
        <f t="shared" si="17"/>
        <v>Bogense Markjorder3c</v>
      </c>
      <c r="F1124">
        <v>1.55</v>
      </c>
      <c r="G1124" t="s">
        <v>3212</v>
      </c>
      <c r="H1124" t="s">
        <v>3212</v>
      </c>
      <c r="J1124" t="s">
        <v>3212</v>
      </c>
      <c r="M1124">
        <v>1907.9337850175434</v>
      </c>
      <c r="N1124">
        <v>541.69666015852511</v>
      </c>
      <c r="O1124">
        <v>2449.6304451760684</v>
      </c>
      <c r="P1124">
        <v>27084.833007926252</v>
      </c>
      <c r="Q1124">
        <v>2.21</v>
      </c>
      <c r="R1124">
        <v>1.1080000000000001</v>
      </c>
      <c r="T1124">
        <v>1740.5870440005001</v>
      </c>
      <c r="U1124">
        <v>100</v>
      </c>
      <c r="V1124">
        <v>0.69094550609589001</v>
      </c>
      <c r="W1124">
        <v>1.4453924894332999</v>
      </c>
      <c r="X1124">
        <v>1.1334361189761</v>
      </c>
      <c r="Y1124">
        <v>1740.5870440005001</v>
      </c>
      <c r="AB1124" t="e">
        <v>#N/A</v>
      </c>
      <c r="AC1124" t="e">
        <v>#N/A</v>
      </c>
    </row>
    <row r="1125" spans="1:29">
      <c r="A1125" t="s">
        <v>1224</v>
      </c>
      <c r="B1125" t="s">
        <v>8</v>
      </c>
      <c r="C1125">
        <v>5443876</v>
      </c>
      <c r="D1125" t="s">
        <v>1225</v>
      </c>
      <c r="E1125" t="str">
        <f t="shared" si="17"/>
        <v>Bogense Markjorder12dm</v>
      </c>
      <c r="F1125">
        <v>1</v>
      </c>
      <c r="G1125" t="s">
        <v>3212</v>
      </c>
      <c r="M1125">
        <v>1230.9250225919634</v>
      </c>
      <c r="N1125">
        <v>349.48171623130651</v>
      </c>
      <c r="O1125">
        <v>1580.40673882327</v>
      </c>
      <c r="P1125">
        <v>17474.085811565325</v>
      </c>
      <c r="Q1125" t="e">
        <v>#N/A</v>
      </c>
      <c r="R1125" t="e">
        <v>#N/A</v>
      </c>
      <c r="T1125">
        <v>3221.9756645169</v>
      </c>
      <c r="U1125">
        <v>0</v>
      </c>
      <c r="V1125">
        <v>0</v>
      </c>
      <c r="W1125">
        <v>0</v>
      </c>
      <c r="X1125">
        <v>0</v>
      </c>
      <c r="Y1125">
        <v>0</v>
      </c>
      <c r="AB1125" t="e">
        <v>#N/A</v>
      </c>
      <c r="AC1125" t="e">
        <v>#N/A</v>
      </c>
    </row>
    <row r="1126" spans="1:29">
      <c r="A1126" t="s">
        <v>1331</v>
      </c>
      <c r="B1126" t="s">
        <v>8</v>
      </c>
      <c r="C1126">
        <v>5444495</v>
      </c>
      <c r="D1126" t="s">
        <v>1332</v>
      </c>
      <c r="E1126" t="str">
        <f t="shared" si="17"/>
        <v>Bogense Markjorder58l</v>
      </c>
      <c r="F1126">
        <v>1.55</v>
      </c>
      <c r="G1126" t="s">
        <v>3212</v>
      </c>
      <c r="H1126" t="s">
        <v>3212</v>
      </c>
      <c r="J1126" t="s">
        <v>3212</v>
      </c>
      <c r="M1126">
        <v>1907.9337850175434</v>
      </c>
      <c r="N1126">
        <v>541.69666015852511</v>
      </c>
      <c r="O1126">
        <v>2449.6304451760684</v>
      </c>
      <c r="P1126">
        <v>27084.833007926252</v>
      </c>
      <c r="Q1126">
        <v>2.9159999999999999</v>
      </c>
      <c r="R1126">
        <v>1.871</v>
      </c>
      <c r="T1126">
        <v>1260.6394325286999</v>
      </c>
      <c r="U1126">
        <v>100</v>
      </c>
      <c r="V1126">
        <v>0.40392768383026001</v>
      </c>
      <c r="W1126">
        <v>1.7248406410217001</v>
      </c>
      <c r="X1126">
        <v>1.0539544162514001</v>
      </c>
      <c r="Y1126">
        <v>1260.6394325286999</v>
      </c>
      <c r="AB1126" t="e">
        <v>#N/A</v>
      </c>
      <c r="AC1126" t="e">
        <v>#N/A</v>
      </c>
    </row>
    <row r="1127" spans="1:29">
      <c r="A1127" t="s">
        <v>1333</v>
      </c>
      <c r="B1127" t="s">
        <v>8</v>
      </c>
      <c r="C1127">
        <v>5443639</v>
      </c>
      <c r="D1127" t="s">
        <v>1334</v>
      </c>
      <c r="E1127" t="str">
        <f t="shared" si="17"/>
        <v>Bogense Markjorder3n</v>
      </c>
      <c r="F1127">
        <v>1.55</v>
      </c>
      <c r="G1127" t="s">
        <v>3212</v>
      </c>
      <c r="H1127" t="s">
        <v>3212</v>
      </c>
      <c r="J1127" t="s">
        <v>3212</v>
      </c>
      <c r="M1127">
        <v>1907.9337850175434</v>
      </c>
      <c r="N1127">
        <v>541.69666015852511</v>
      </c>
      <c r="O1127">
        <v>2449.6304451760684</v>
      </c>
      <c r="P1127">
        <v>27084.833007926252</v>
      </c>
      <c r="Q1127">
        <v>2.3010000000000002</v>
      </c>
      <c r="R1127">
        <v>0.81299999999999994</v>
      </c>
      <c r="T1127">
        <v>2088.3625255002999</v>
      </c>
      <c r="U1127">
        <v>100</v>
      </c>
      <c r="V1127">
        <v>0.87671864032744995</v>
      </c>
      <c r="W1127">
        <v>1.8474277257919001</v>
      </c>
      <c r="X1127">
        <v>1.4702515758145001</v>
      </c>
      <c r="Y1127">
        <v>2088.3625255002999</v>
      </c>
      <c r="AB1127" t="e">
        <v>#N/A</v>
      </c>
      <c r="AC1127" t="e">
        <v>#N/A</v>
      </c>
    </row>
    <row r="1128" spans="1:29">
      <c r="A1128" t="s">
        <v>1335</v>
      </c>
      <c r="B1128" t="s">
        <v>8</v>
      </c>
      <c r="C1128">
        <v>5444493</v>
      </c>
      <c r="D1128" t="s">
        <v>1336</v>
      </c>
      <c r="E1128" t="str">
        <f t="shared" si="17"/>
        <v>Bogense Markjorder58i</v>
      </c>
      <c r="F1128">
        <v>1.55</v>
      </c>
      <c r="G1128" t="s">
        <v>3212</v>
      </c>
      <c r="H1128" t="s">
        <v>3212</v>
      </c>
      <c r="J1128" t="s">
        <v>3212</v>
      </c>
      <c r="M1128">
        <v>1907.9337850175434</v>
      </c>
      <c r="N1128">
        <v>541.69666015852511</v>
      </c>
      <c r="O1128">
        <v>2449.6304451760684</v>
      </c>
      <c r="P1128">
        <v>27084.833007926252</v>
      </c>
      <c r="Q1128">
        <v>2.694</v>
      </c>
      <c r="R1128">
        <v>1.45</v>
      </c>
      <c r="T1128">
        <v>1174.0806399751</v>
      </c>
      <c r="U1128">
        <v>100</v>
      </c>
      <c r="V1128">
        <v>0.41822600364684998</v>
      </c>
      <c r="W1128">
        <v>1.8369141817093</v>
      </c>
      <c r="X1128">
        <v>1.1282036320699</v>
      </c>
      <c r="Y1128">
        <v>1174.0806399751</v>
      </c>
      <c r="AB1128" t="e">
        <v>#N/A</v>
      </c>
      <c r="AC1128" t="e">
        <v>#N/A</v>
      </c>
    </row>
    <row r="1129" spans="1:29">
      <c r="A1129" t="s">
        <v>1337</v>
      </c>
      <c r="B1129" t="s">
        <v>8</v>
      </c>
      <c r="C1129">
        <v>5444491</v>
      </c>
      <c r="D1129" t="s">
        <v>1338</v>
      </c>
      <c r="E1129" t="str">
        <f t="shared" si="17"/>
        <v>Bogense Markjorder58g</v>
      </c>
      <c r="F1129">
        <v>1.55</v>
      </c>
      <c r="G1129" t="s">
        <v>3212</v>
      </c>
      <c r="H1129" t="s">
        <v>3212</v>
      </c>
      <c r="J1129" t="s">
        <v>3212</v>
      </c>
      <c r="M1129">
        <v>1907.9337850175434</v>
      </c>
      <c r="N1129">
        <v>541.69666015852511</v>
      </c>
      <c r="O1129">
        <v>2449.6304451760684</v>
      </c>
      <c r="P1129">
        <v>27084.833007926252</v>
      </c>
      <c r="Q1129">
        <v>2.8809999999999998</v>
      </c>
      <c r="R1129">
        <v>1.8660000000000001</v>
      </c>
      <c r="T1129">
        <v>1225.2870799926</v>
      </c>
      <c r="U1129">
        <v>100</v>
      </c>
      <c r="V1129">
        <v>0.49854895472527</v>
      </c>
      <c r="W1129">
        <v>2.005970954895</v>
      </c>
      <c r="X1129">
        <v>1.2345714995418999</v>
      </c>
      <c r="Y1129">
        <v>1225.2870799926</v>
      </c>
      <c r="AB1129" t="e">
        <v>#N/A</v>
      </c>
      <c r="AC1129" t="e">
        <v>#N/A</v>
      </c>
    </row>
    <row r="1130" spans="1:29">
      <c r="A1130" t="s">
        <v>1341</v>
      </c>
      <c r="B1130" t="s">
        <v>8</v>
      </c>
      <c r="C1130">
        <v>1354878</v>
      </c>
      <c r="D1130" t="s">
        <v>1340</v>
      </c>
      <c r="E1130" t="str">
        <f t="shared" si="17"/>
        <v>Bogense Markjorder58n</v>
      </c>
      <c r="F1130">
        <v>1.25</v>
      </c>
      <c r="G1130" t="s">
        <v>3212</v>
      </c>
      <c r="H1130" t="s">
        <v>3212</v>
      </c>
      <c r="M1130">
        <v>1538.6562782399542</v>
      </c>
      <c r="N1130">
        <v>436.85214528913315</v>
      </c>
      <c r="O1130">
        <v>1975.5084235290874</v>
      </c>
      <c r="P1130">
        <v>21842.607264456656</v>
      </c>
      <c r="T1130">
        <v>361.19680499649002</v>
      </c>
      <c r="U1130">
        <v>100</v>
      </c>
      <c r="V1130">
        <v>1.4918619394302</v>
      </c>
      <c r="W1130">
        <v>1.9673864841461</v>
      </c>
      <c r="X1130">
        <v>1.6383733095321</v>
      </c>
      <c r="Y1130">
        <v>361.19680499852001</v>
      </c>
      <c r="AB1130" t="e">
        <v>#N/A</v>
      </c>
      <c r="AC1130" t="e">
        <v>#N/A</v>
      </c>
    </row>
    <row r="1131" spans="1:29">
      <c r="A1131" t="s">
        <v>1339</v>
      </c>
      <c r="B1131" t="s">
        <v>8</v>
      </c>
      <c r="C1131">
        <v>1354878</v>
      </c>
      <c r="D1131" t="s">
        <v>1340</v>
      </c>
      <c r="E1131" t="str">
        <f t="shared" si="17"/>
        <v>Bogense Markjorder58d</v>
      </c>
      <c r="F1131">
        <v>1.55</v>
      </c>
      <c r="G1131" t="s">
        <v>3212</v>
      </c>
      <c r="H1131" t="s">
        <v>3212</v>
      </c>
      <c r="J1131" t="s">
        <v>3212</v>
      </c>
      <c r="M1131">
        <v>1907.9337850175434</v>
      </c>
      <c r="N1131">
        <v>541.69666015852511</v>
      </c>
      <c r="O1131">
        <v>2449.6304451760684</v>
      </c>
      <c r="P1131">
        <v>27084.833007926252</v>
      </c>
      <c r="Q1131">
        <v>2.2949999999999999</v>
      </c>
      <c r="R1131">
        <v>0.99</v>
      </c>
      <c r="T1131">
        <v>826.32558599394997</v>
      </c>
      <c r="U1131">
        <v>100</v>
      </c>
      <c r="V1131">
        <v>0.64184761047363004</v>
      </c>
      <c r="W1131">
        <v>1.5226664543152</v>
      </c>
      <c r="X1131">
        <v>1.1443551055526999</v>
      </c>
      <c r="Y1131">
        <v>826.32558599394997</v>
      </c>
      <c r="AB1131" t="e">
        <v>#N/A</v>
      </c>
      <c r="AC1131" t="e">
        <v>#N/A</v>
      </c>
    </row>
    <row r="1132" spans="1:29">
      <c r="A1132" t="s">
        <v>1342</v>
      </c>
      <c r="B1132" t="s">
        <v>8</v>
      </c>
      <c r="C1132">
        <v>5444819</v>
      </c>
      <c r="D1132" t="s">
        <v>1343</v>
      </c>
      <c r="E1132" t="str">
        <f t="shared" si="17"/>
        <v>Bogense Markjorder133c</v>
      </c>
      <c r="F1132">
        <v>2.25</v>
      </c>
      <c r="G1132" t="s">
        <v>3212</v>
      </c>
      <c r="H1132" t="s">
        <v>3212</v>
      </c>
      <c r="I1132" t="s">
        <v>3212</v>
      </c>
      <c r="M1132">
        <v>2769.5813008319178</v>
      </c>
      <c r="N1132">
        <v>786.33386152043965</v>
      </c>
      <c r="O1132">
        <v>3555.9151623523576</v>
      </c>
      <c r="P1132">
        <v>39316.693076021984</v>
      </c>
      <c r="Q1132">
        <v>1.9990000000000001</v>
      </c>
      <c r="R1132" t="s">
        <v>3228</v>
      </c>
      <c r="T1132">
        <v>618.99576849050004</v>
      </c>
      <c r="U1132">
        <v>100</v>
      </c>
      <c r="V1132">
        <v>0.65288674831390003</v>
      </c>
      <c r="W1132">
        <v>1.4096466302871999</v>
      </c>
      <c r="X1132">
        <v>0.99854039088372004</v>
      </c>
      <c r="Y1132">
        <v>618.99576849050004</v>
      </c>
      <c r="AB1132" t="e">
        <v>#N/A</v>
      </c>
      <c r="AC1132" t="e">
        <v>#N/A</v>
      </c>
    </row>
    <row r="1133" spans="1:29">
      <c r="A1133" t="s">
        <v>1226</v>
      </c>
      <c r="B1133" t="s">
        <v>8</v>
      </c>
      <c r="C1133">
        <v>5444865</v>
      </c>
      <c r="D1133" t="s">
        <v>1227</v>
      </c>
      <c r="E1133" t="str">
        <f t="shared" si="17"/>
        <v>Bogense Markjorder145e</v>
      </c>
      <c r="F1133">
        <v>1.55</v>
      </c>
      <c r="G1133" t="s">
        <v>3212</v>
      </c>
      <c r="H1133" t="s">
        <v>3212</v>
      </c>
      <c r="J1133" t="s">
        <v>3212</v>
      </c>
      <c r="M1133">
        <v>1907.9337850175434</v>
      </c>
      <c r="N1133">
        <v>541.69666015852511</v>
      </c>
      <c r="O1133">
        <v>2449.6304451760684</v>
      </c>
      <c r="P1133">
        <v>27084.833007926252</v>
      </c>
      <c r="Q1133">
        <v>3.173</v>
      </c>
      <c r="R1133">
        <v>2.105</v>
      </c>
      <c r="T1133">
        <v>881.63852151066999</v>
      </c>
      <c r="U1133">
        <v>100</v>
      </c>
      <c r="V1133">
        <v>0.11228390783072</v>
      </c>
      <c r="W1133">
        <v>1.6437816619873</v>
      </c>
      <c r="X1133">
        <v>1.0771806408128</v>
      </c>
      <c r="Y1133">
        <v>881.63852151066999</v>
      </c>
      <c r="AB1133" t="e">
        <v>#N/A</v>
      </c>
      <c r="AC1133" t="e">
        <v>#N/A</v>
      </c>
    </row>
    <row r="1134" spans="1:29">
      <c r="A1134" t="s">
        <v>1344</v>
      </c>
      <c r="B1134" t="s">
        <v>8</v>
      </c>
      <c r="C1134">
        <v>5443648</v>
      </c>
      <c r="D1134" t="s">
        <v>1345</v>
      </c>
      <c r="E1134" t="str">
        <f t="shared" si="17"/>
        <v>Bogense Markjorder3x</v>
      </c>
      <c r="F1134">
        <v>2.5499999999999998</v>
      </c>
      <c r="G1134" t="s">
        <v>3212</v>
      </c>
      <c r="H1134" t="s">
        <v>3212</v>
      </c>
      <c r="I1134" t="s">
        <v>3212</v>
      </c>
      <c r="J1134" t="s">
        <v>3212</v>
      </c>
      <c r="M1134">
        <v>3138.8588076095066</v>
      </c>
      <c r="N1134">
        <v>891.17837638983156</v>
      </c>
      <c r="O1134">
        <v>4030.0371839993381</v>
      </c>
      <c r="P1134">
        <v>44558.918819491577</v>
      </c>
      <c r="Q1134">
        <v>1.982</v>
      </c>
      <c r="R1134">
        <v>0.747</v>
      </c>
      <c r="T1134">
        <v>593.09602801280005</v>
      </c>
      <c r="U1134">
        <v>100</v>
      </c>
      <c r="V1134">
        <v>1.1167411804198999</v>
      </c>
      <c r="W1134">
        <v>2.0492863655089999</v>
      </c>
      <c r="X1134">
        <v>1.696430282618</v>
      </c>
      <c r="Y1134">
        <v>593.09602801280005</v>
      </c>
      <c r="AB1134" t="e">
        <v>#N/A</v>
      </c>
      <c r="AC1134" t="e">
        <v>#N/A</v>
      </c>
    </row>
    <row r="1135" spans="1:29">
      <c r="A1135" t="s">
        <v>1346</v>
      </c>
      <c r="B1135" t="s">
        <v>8</v>
      </c>
      <c r="C1135">
        <v>5443646</v>
      </c>
      <c r="D1135" t="s">
        <v>1347</v>
      </c>
      <c r="E1135" t="str">
        <f t="shared" si="17"/>
        <v>Bogense Markjorder3u</v>
      </c>
      <c r="F1135">
        <v>2.25</v>
      </c>
      <c r="G1135" t="s">
        <v>3212</v>
      </c>
      <c r="H1135" t="s">
        <v>3212</v>
      </c>
      <c r="I1135" t="s">
        <v>3212</v>
      </c>
      <c r="M1135">
        <v>2769.5813008319178</v>
      </c>
      <c r="N1135">
        <v>786.33386152043965</v>
      </c>
      <c r="O1135">
        <v>3555.9151623523576</v>
      </c>
      <c r="P1135">
        <v>39316.693076021984</v>
      </c>
      <c r="Q1135">
        <v>1.833</v>
      </c>
      <c r="R1135" t="s">
        <v>3228</v>
      </c>
      <c r="T1135">
        <v>449.79877549416</v>
      </c>
      <c r="U1135">
        <v>100</v>
      </c>
      <c r="V1135">
        <v>1.0381004810333001</v>
      </c>
      <c r="W1135">
        <v>1.9630758762360001</v>
      </c>
      <c r="X1135">
        <v>1.506271332294</v>
      </c>
      <c r="Y1135">
        <v>449.79877549416</v>
      </c>
      <c r="AB1135" t="e">
        <v>#N/A</v>
      </c>
      <c r="AC1135" t="e">
        <v>#N/A</v>
      </c>
    </row>
    <row r="1136" spans="1:29">
      <c r="A1136" t="s">
        <v>1348</v>
      </c>
      <c r="B1136" t="s">
        <v>8</v>
      </c>
      <c r="C1136">
        <v>5443955</v>
      </c>
      <c r="D1136" t="s">
        <v>1349</v>
      </c>
      <c r="E1136" t="str">
        <f t="shared" si="17"/>
        <v>Bogense Markjorder19m</v>
      </c>
      <c r="F1136">
        <v>1.55</v>
      </c>
      <c r="G1136" t="s">
        <v>3212</v>
      </c>
      <c r="H1136" t="s">
        <v>3212</v>
      </c>
      <c r="J1136" t="s">
        <v>3212</v>
      </c>
      <c r="M1136">
        <v>1907.9337850175434</v>
      </c>
      <c r="N1136">
        <v>541.69666015852511</v>
      </c>
      <c r="O1136">
        <v>2449.6304451760684</v>
      </c>
      <c r="P1136">
        <v>27084.833007926252</v>
      </c>
      <c r="Q1136">
        <v>2.3090000000000002</v>
      </c>
      <c r="R1136">
        <v>0.93400000000000005</v>
      </c>
      <c r="T1136">
        <v>576.45282850959995</v>
      </c>
      <c r="U1136">
        <v>100</v>
      </c>
      <c r="V1136">
        <v>0.99825435876846003</v>
      </c>
      <c r="W1136">
        <v>1.9309046268462999</v>
      </c>
      <c r="X1136">
        <v>1.4259177007702</v>
      </c>
      <c r="Y1136">
        <v>576.45282850959995</v>
      </c>
      <c r="AB1136" t="e">
        <v>#N/A</v>
      </c>
      <c r="AC1136" t="e">
        <v>#N/A</v>
      </c>
    </row>
    <row r="1137" spans="1:29">
      <c r="A1137" t="s">
        <v>1350</v>
      </c>
      <c r="B1137" t="s">
        <v>8</v>
      </c>
      <c r="C1137">
        <v>5443956</v>
      </c>
      <c r="D1137" t="s">
        <v>1351</v>
      </c>
      <c r="E1137" t="str">
        <f t="shared" si="17"/>
        <v>Bogense Markjorder19n</v>
      </c>
      <c r="F1137">
        <v>1.55</v>
      </c>
      <c r="G1137" t="s">
        <v>3212</v>
      </c>
      <c r="H1137" t="s">
        <v>3212</v>
      </c>
      <c r="J1137" t="s">
        <v>3212</v>
      </c>
      <c r="M1137">
        <v>1907.9337850175434</v>
      </c>
      <c r="N1137">
        <v>541.69666015852511</v>
      </c>
      <c r="O1137">
        <v>2449.6304451760684</v>
      </c>
      <c r="P1137">
        <v>27084.833007926252</v>
      </c>
      <c r="Q1137">
        <v>2.4420000000000002</v>
      </c>
      <c r="R1137">
        <v>0.94299999999999995</v>
      </c>
      <c r="T1137">
        <v>794.25885898780996</v>
      </c>
      <c r="U1137">
        <v>100</v>
      </c>
      <c r="V1137">
        <v>0.99121034145355003</v>
      </c>
      <c r="W1137">
        <v>2.0206897258758998</v>
      </c>
      <c r="X1137">
        <v>1.5870795727242</v>
      </c>
      <c r="Y1137">
        <v>794.25885898780996</v>
      </c>
      <c r="AB1137" t="e">
        <v>#N/A</v>
      </c>
      <c r="AC1137" t="e">
        <v>#N/A</v>
      </c>
    </row>
    <row r="1138" spans="1:29">
      <c r="A1138" t="s">
        <v>1352</v>
      </c>
      <c r="B1138" t="s">
        <v>8</v>
      </c>
      <c r="C1138">
        <v>5444502</v>
      </c>
      <c r="D1138" t="s">
        <v>1353</v>
      </c>
      <c r="E1138" t="str">
        <f t="shared" si="17"/>
        <v>Bogense Markjorder60g</v>
      </c>
      <c r="F1138">
        <v>2.5499999999999998</v>
      </c>
      <c r="G1138" t="s">
        <v>3212</v>
      </c>
      <c r="H1138" t="s">
        <v>3212</v>
      </c>
      <c r="I1138" t="s">
        <v>3212</v>
      </c>
      <c r="J1138" t="s">
        <v>3212</v>
      </c>
      <c r="M1138">
        <v>3138.8588076095066</v>
      </c>
      <c r="N1138">
        <v>891.17837638983156</v>
      </c>
      <c r="O1138">
        <v>4030.0371839993381</v>
      </c>
      <c r="P1138">
        <v>44558.918819491577</v>
      </c>
      <c r="Q1138">
        <v>1.1819999999999999</v>
      </c>
      <c r="R1138">
        <v>1.0129999999999999</v>
      </c>
      <c r="T1138">
        <v>639.45673901117004</v>
      </c>
      <c r="U1138">
        <v>100</v>
      </c>
      <c r="V1138">
        <v>1.0570247173309</v>
      </c>
      <c r="W1138">
        <v>1.7917063236237001</v>
      </c>
      <c r="X1138">
        <v>1.5047693075277999</v>
      </c>
      <c r="Y1138">
        <v>639.45673901117004</v>
      </c>
      <c r="AB1138" t="e">
        <v>#N/A</v>
      </c>
      <c r="AC1138" t="e">
        <v>#N/A</v>
      </c>
    </row>
    <row r="1139" spans="1:29">
      <c r="A1139" t="s">
        <v>1228</v>
      </c>
      <c r="B1139" t="s">
        <v>8</v>
      </c>
      <c r="C1139">
        <v>5444346</v>
      </c>
      <c r="D1139" t="s">
        <v>1229</v>
      </c>
      <c r="E1139" t="str">
        <f t="shared" si="17"/>
        <v>Bogense Markjorder31bp</v>
      </c>
      <c r="F1139">
        <v>1</v>
      </c>
      <c r="G1139" t="s">
        <v>3212</v>
      </c>
      <c r="M1139">
        <v>1230.9250225919634</v>
      </c>
      <c r="N1139">
        <v>349.48171623130651</v>
      </c>
      <c r="O1139">
        <v>1580.40673882327</v>
      </c>
      <c r="P1139">
        <v>17474.085811565325</v>
      </c>
      <c r="Q1139" t="e">
        <v>#N/A</v>
      </c>
      <c r="R1139" t="e">
        <v>#N/A</v>
      </c>
      <c r="T1139">
        <v>660.37108049439996</v>
      </c>
      <c r="U1139">
        <v>0</v>
      </c>
      <c r="V1139">
        <v>0</v>
      </c>
      <c r="W1139">
        <v>0</v>
      </c>
      <c r="X1139">
        <v>0</v>
      </c>
      <c r="Y1139">
        <v>0</v>
      </c>
      <c r="AB1139" t="e">
        <v>#N/A</v>
      </c>
      <c r="AC1139" t="e">
        <v>#N/A</v>
      </c>
    </row>
    <row r="1140" spans="1:29">
      <c r="A1140" t="s">
        <v>1354</v>
      </c>
      <c r="B1140" t="s">
        <v>8</v>
      </c>
      <c r="C1140">
        <v>5444503</v>
      </c>
      <c r="D1140" t="s">
        <v>1355</v>
      </c>
      <c r="E1140" t="str">
        <f t="shared" si="17"/>
        <v>Bogense Markjorder60h</v>
      </c>
      <c r="F1140">
        <v>2.25</v>
      </c>
      <c r="G1140" t="s">
        <v>3212</v>
      </c>
      <c r="H1140" t="s">
        <v>3212</v>
      </c>
      <c r="I1140" t="s">
        <v>3212</v>
      </c>
      <c r="M1140">
        <v>2769.5813008319178</v>
      </c>
      <c r="N1140">
        <v>786.33386152043965</v>
      </c>
      <c r="O1140">
        <v>3555.9151623523576</v>
      </c>
      <c r="P1140">
        <v>39316.693076021984</v>
      </c>
      <c r="Q1140">
        <v>1.5649999999999999</v>
      </c>
      <c r="R1140" t="s">
        <v>3228</v>
      </c>
      <c r="T1140">
        <v>742.95346296477999</v>
      </c>
      <c r="U1140">
        <v>100</v>
      </c>
      <c r="V1140">
        <v>1.0251688957214</v>
      </c>
      <c r="W1140">
        <v>1.7981195449828999</v>
      </c>
      <c r="X1140">
        <v>1.5151185385456001</v>
      </c>
      <c r="Y1140">
        <v>742.95346296477999</v>
      </c>
      <c r="AB1140" t="e">
        <v>#N/A</v>
      </c>
      <c r="AC1140" t="e">
        <v>#N/A</v>
      </c>
    </row>
    <row r="1141" spans="1:29">
      <c r="A1141" t="s">
        <v>1356</v>
      </c>
      <c r="B1141" t="s">
        <v>8</v>
      </c>
      <c r="C1141">
        <v>5444501</v>
      </c>
      <c r="D1141" t="s">
        <v>1357</v>
      </c>
      <c r="E1141" t="str">
        <f t="shared" si="17"/>
        <v>Bogense Markjorder60f</v>
      </c>
      <c r="F1141">
        <v>2.25</v>
      </c>
      <c r="G1141" t="s">
        <v>3212</v>
      </c>
      <c r="H1141" t="s">
        <v>3212</v>
      </c>
      <c r="I1141" t="s">
        <v>3212</v>
      </c>
      <c r="M1141">
        <v>2769.5813008319178</v>
      </c>
      <c r="N1141">
        <v>786.33386152043965</v>
      </c>
      <c r="O1141">
        <v>3555.9151623523576</v>
      </c>
      <c r="P1141">
        <v>39316.693076021984</v>
      </c>
      <c r="Q1141">
        <v>1.9350000000000001</v>
      </c>
      <c r="R1141">
        <v>1.6830000000000001</v>
      </c>
      <c r="T1141">
        <v>743.00488450498005</v>
      </c>
      <c r="U1141">
        <v>100</v>
      </c>
      <c r="V1141">
        <v>1.0553425550461</v>
      </c>
      <c r="W1141">
        <v>1.8167283535004</v>
      </c>
      <c r="X1141">
        <v>1.5063980343068</v>
      </c>
      <c r="Y1141">
        <v>743.00488450498005</v>
      </c>
      <c r="AB1141" t="e">
        <v>#N/A</v>
      </c>
      <c r="AC1141" t="e">
        <v>#N/A</v>
      </c>
    </row>
    <row r="1142" spans="1:29">
      <c r="A1142" t="s">
        <v>2281</v>
      </c>
      <c r="B1142" t="s">
        <v>8</v>
      </c>
      <c r="C1142">
        <v>5443693</v>
      </c>
      <c r="D1142" t="s">
        <v>2282</v>
      </c>
      <c r="E1142" t="str">
        <f t="shared" si="17"/>
        <v>Bogense Markjorder4ak</v>
      </c>
      <c r="F1142">
        <v>2.25</v>
      </c>
      <c r="G1142" t="s">
        <v>3212</v>
      </c>
      <c r="H1142" t="s">
        <v>3212</v>
      </c>
      <c r="I1142" t="s">
        <v>3212</v>
      </c>
      <c r="M1142">
        <v>2769.5813008319178</v>
      </c>
      <c r="N1142">
        <v>786.33386152043965</v>
      </c>
      <c r="O1142">
        <v>3555.9151623523576</v>
      </c>
      <c r="P1142">
        <v>39316.693076021984</v>
      </c>
      <c r="Q1142">
        <v>1.1879999999999999</v>
      </c>
      <c r="R1142" t="s">
        <v>3228</v>
      </c>
      <c r="T1142">
        <v>1234.5209610267</v>
      </c>
      <c r="U1142">
        <v>100</v>
      </c>
      <c r="V1142">
        <v>1.0789978504180999</v>
      </c>
      <c r="W1142">
        <v>1.9346895217896001</v>
      </c>
      <c r="X1142">
        <v>1.5582350961278</v>
      </c>
      <c r="Y1142">
        <v>1234.5209610267</v>
      </c>
      <c r="AB1142" t="e">
        <v>#N/A</v>
      </c>
      <c r="AC1142" t="e">
        <v>#N/A</v>
      </c>
    </row>
    <row r="1143" spans="1:29">
      <c r="A1143" t="s">
        <v>2279</v>
      </c>
      <c r="B1143" t="s">
        <v>8</v>
      </c>
      <c r="C1143">
        <v>5443692</v>
      </c>
      <c r="D1143" t="s">
        <v>2280</v>
      </c>
      <c r="E1143" t="str">
        <f t="shared" si="17"/>
        <v>Bogense Markjorder4ai</v>
      </c>
      <c r="F1143">
        <v>2.25</v>
      </c>
      <c r="G1143" t="s">
        <v>3212</v>
      </c>
      <c r="H1143" t="s">
        <v>3212</v>
      </c>
      <c r="I1143" t="s">
        <v>3212</v>
      </c>
      <c r="M1143">
        <v>2769.5813008319178</v>
      </c>
      <c r="N1143">
        <v>786.33386152043965</v>
      </c>
      <c r="O1143">
        <v>3555.9151623523576</v>
      </c>
      <c r="P1143">
        <v>39316.693076021984</v>
      </c>
      <c r="Q1143">
        <v>1.3069999999999999</v>
      </c>
      <c r="R1143" t="s">
        <v>3228</v>
      </c>
      <c r="T1143">
        <v>1218.5913384902999</v>
      </c>
      <c r="U1143">
        <v>100</v>
      </c>
      <c r="V1143">
        <v>0.96892178058624001</v>
      </c>
      <c r="W1143">
        <v>1.8675084114075</v>
      </c>
      <c r="X1143">
        <v>1.3516146181335</v>
      </c>
      <c r="Y1143">
        <v>1218.5913384902999</v>
      </c>
      <c r="AB1143" t="e">
        <v>#N/A</v>
      </c>
      <c r="AC1143" t="e">
        <v>#N/A</v>
      </c>
    </row>
    <row r="1144" spans="1:29">
      <c r="A1144" t="s">
        <v>2277</v>
      </c>
      <c r="B1144" t="s">
        <v>8</v>
      </c>
      <c r="C1144">
        <v>5443691</v>
      </c>
      <c r="D1144" t="s">
        <v>2278</v>
      </c>
      <c r="E1144" t="str">
        <f t="shared" si="17"/>
        <v>Bogense Markjorder4ah</v>
      </c>
      <c r="F1144">
        <v>2.25</v>
      </c>
      <c r="G1144" t="s">
        <v>3212</v>
      </c>
      <c r="H1144" t="s">
        <v>3212</v>
      </c>
      <c r="I1144" t="s">
        <v>3212</v>
      </c>
      <c r="M1144">
        <v>2769.5813008319178</v>
      </c>
      <c r="N1144">
        <v>786.33386152043965</v>
      </c>
      <c r="O1144">
        <v>3555.9151623523576</v>
      </c>
      <c r="P1144">
        <v>39316.693076021984</v>
      </c>
      <c r="Q1144">
        <v>1.085</v>
      </c>
      <c r="R1144" t="s">
        <v>3228</v>
      </c>
      <c r="T1144">
        <v>1212.5284249962999</v>
      </c>
      <c r="U1144">
        <v>100</v>
      </c>
      <c r="V1144">
        <v>0.92897057533264005</v>
      </c>
      <c r="W1144">
        <v>1.5984686613082999</v>
      </c>
      <c r="X1144">
        <v>1.3547976526686001</v>
      </c>
      <c r="Y1144">
        <v>1212.5284249962999</v>
      </c>
      <c r="AB1144" t="e">
        <v>#N/A</v>
      </c>
      <c r="AC1144" t="e">
        <v>#N/A</v>
      </c>
    </row>
    <row r="1145" spans="1:29">
      <c r="A1145" t="s">
        <v>957</v>
      </c>
      <c r="B1145" t="s">
        <v>8</v>
      </c>
      <c r="C1145">
        <v>5443944</v>
      </c>
      <c r="D1145" t="s">
        <v>1358</v>
      </c>
      <c r="E1145" t="str">
        <f t="shared" si="17"/>
        <v>Bogense Markjorder19a</v>
      </c>
      <c r="F1145">
        <v>2.25</v>
      </c>
      <c r="G1145" t="s">
        <v>3212</v>
      </c>
      <c r="H1145" t="s">
        <v>3212</v>
      </c>
      <c r="I1145" t="s">
        <v>3212</v>
      </c>
      <c r="M1145">
        <v>2769.5813008319178</v>
      </c>
      <c r="N1145">
        <v>786.33386152043965</v>
      </c>
      <c r="O1145">
        <v>3555.9151623523576</v>
      </c>
      <c r="P1145">
        <v>39316.693076021984</v>
      </c>
      <c r="Q1145">
        <v>1.855</v>
      </c>
      <c r="R1145" t="s">
        <v>3228</v>
      </c>
      <c r="T1145">
        <v>3009.2515119826999</v>
      </c>
      <c r="U1145">
        <v>100</v>
      </c>
      <c r="V1145">
        <v>0.42011842131615001</v>
      </c>
      <c r="W1145">
        <v>1.3407833576202</v>
      </c>
      <c r="X1145">
        <v>0.79526843089146004</v>
      </c>
      <c r="Y1145">
        <v>3009.2515119826999</v>
      </c>
      <c r="AB1145" t="e">
        <v>#N/A</v>
      </c>
      <c r="AC1145" t="e">
        <v>#N/A</v>
      </c>
    </row>
    <row r="1146" spans="1:29">
      <c r="A1146" t="s">
        <v>2541</v>
      </c>
      <c r="B1146" t="s">
        <v>8</v>
      </c>
      <c r="C1146">
        <v>5444231</v>
      </c>
      <c r="D1146" t="s">
        <v>2542</v>
      </c>
      <c r="E1146" t="str">
        <f t="shared" si="17"/>
        <v>Bogense Markjorder29s</v>
      </c>
      <c r="F1146">
        <v>2.25</v>
      </c>
      <c r="G1146" t="s">
        <v>3212</v>
      </c>
      <c r="H1146" t="s">
        <v>3212</v>
      </c>
      <c r="I1146" t="s">
        <v>3212</v>
      </c>
      <c r="M1146">
        <v>2769.5813008319178</v>
      </c>
      <c r="N1146">
        <v>786.33386152043965</v>
      </c>
      <c r="O1146">
        <v>3555.9151623523576</v>
      </c>
      <c r="P1146">
        <v>39316.693076021984</v>
      </c>
      <c r="Q1146">
        <v>1.8120000000000001</v>
      </c>
      <c r="R1146" t="s">
        <v>3228</v>
      </c>
      <c r="T1146">
        <v>2408.3141545257999</v>
      </c>
      <c r="U1146">
        <v>100</v>
      </c>
      <c r="V1146">
        <v>0.39047044515610002</v>
      </c>
      <c r="W1146">
        <v>1.1548000574112001</v>
      </c>
      <c r="X1146">
        <v>0.71120667435306995</v>
      </c>
      <c r="Y1146">
        <v>2408.3141545257999</v>
      </c>
      <c r="AB1146" t="e">
        <v>#N/A</v>
      </c>
      <c r="AC1146" t="e">
        <v>#N/A</v>
      </c>
    </row>
    <row r="1147" spans="1:29">
      <c r="A1147" t="s">
        <v>934</v>
      </c>
      <c r="B1147" t="s">
        <v>15</v>
      </c>
      <c r="C1147">
        <v>5445006</v>
      </c>
      <c r="D1147" t="s">
        <v>1664</v>
      </c>
      <c r="E1147" t="str">
        <f t="shared" si="17"/>
        <v>Bogense Strand, Bogense Jorder22b</v>
      </c>
      <c r="F1147">
        <v>1.25</v>
      </c>
      <c r="G1147" t="s">
        <v>3212</v>
      </c>
      <c r="H1147" t="s">
        <v>3212</v>
      </c>
      <c r="M1147">
        <v>1538.6562782399542</v>
      </c>
      <c r="N1147">
        <v>436.85214528913315</v>
      </c>
      <c r="O1147">
        <v>1975.5084235290874</v>
      </c>
      <c r="P1147">
        <v>21842.607264456656</v>
      </c>
      <c r="T1147">
        <v>6645.0002529939002</v>
      </c>
      <c r="U1147">
        <v>100</v>
      </c>
      <c r="V1147">
        <v>1.5163583755493</v>
      </c>
      <c r="W1147">
        <v>2.3272626399993999</v>
      </c>
      <c r="X1147">
        <v>2.0364757279332002</v>
      </c>
      <c r="Y1147">
        <v>6645.0002529993999</v>
      </c>
      <c r="AB1147" t="e">
        <v>#N/A</v>
      </c>
      <c r="AC1147" t="e">
        <v>#N/A</v>
      </c>
    </row>
    <row r="1148" spans="1:29">
      <c r="A1148" t="s">
        <v>1663</v>
      </c>
      <c r="B1148" t="s">
        <v>15</v>
      </c>
      <c r="C1148">
        <v>5445003</v>
      </c>
      <c r="D1148" t="s">
        <v>1664</v>
      </c>
      <c r="E1148" t="str">
        <f t="shared" si="17"/>
        <v>Bogense Strand, Bogense Jorder21b</v>
      </c>
      <c r="F1148">
        <v>2.25</v>
      </c>
      <c r="G1148" t="s">
        <v>3212</v>
      </c>
      <c r="H1148" t="s">
        <v>3212</v>
      </c>
      <c r="I1148" t="s">
        <v>3212</v>
      </c>
      <c r="M1148">
        <v>2769.5813008319178</v>
      </c>
      <c r="N1148">
        <v>786.33386152043965</v>
      </c>
      <c r="O1148">
        <v>3555.9151623523576</v>
      </c>
      <c r="P1148">
        <v>39316.693076021984</v>
      </c>
      <c r="Q1148">
        <v>0.88400000000000001</v>
      </c>
      <c r="R1148" t="s">
        <v>3228</v>
      </c>
      <c r="T1148">
        <v>6897.8914909743999</v>
      </c>
      <c r="U1148">
        <v>100</v>
      </c>
      <c r="V1148">
        <v>1.3487735986710001</v>
      </c>
      <c r="W1148">
        <v>2.3855073451996001</v>
      </c>
      <c r="X1148">
        <v>2.1193135041754001</v>
      </c>
      <c r="Y1148">
        <v>6897.8914909743999</v>
      </c>
      <c r="AB1148" t="e">
        <v>#N/A</v>
      </c>
      <c r="AC1148" t="e">
        <v>#N/A</v>
      </c>
    </row>
    <row r="1149" spans="1:29">
      <c r="A1149" t="s">
        <v>1280</v>
      </c>
      <c r="B1149" t="s">
        <v>15</v>
      </c>
      <c r="C1149">
        <v>9961575</v>
      </c>
      <c r="D1149" t="s">
        <v>2997</v>
      </c>
      <c r="E1149" t="str">
        <f t="shared" si="17"/>
        <v>Bogense Strand, Bogense Jorder3z</v>
      </c>
      <c r="F1149">
        <v>2.5499999999999998</v>
      </c>
      <c r="G1149" t="s">
        <v>3212</v>
      </c>
      <c r="H1149" t="s">
        <v>3212</v>
      </c>
      <c r="I1149" t="s">
        <v>3212</v>
      </c>
      <c r="J1149" t="s">
        <v>3212</v>
      </c>
      <c r="M1149">
        <v>3138.8588076095066</v>
      </c>
      <c r="N1149">
        <v>891.17837638983156</v>
      </c>
      <c r="O1149">
        <v>4030.0371839993381</v>
      </c>
      <c r="P1149">
        <v>44558.918819491577</v>
      </c>
      <c r="Q1149">
        <v>1.948</v>
      </c>
      <c r="R1149">
        <v>1.29</v>
      </c>
      <c r="T1149">
        <v>1164.1139049991</v>
      </c>
      <c r="U1149">
        <v>100</v>
      </c>
      <c r="V1149">
        <v>1.8485841751098999</v>
      </c>
      <c r="W1149">
        <v>2.1534750461578001</v>
      </c>
      <c r="X1149">
        <v>1.9455750675640999</v>
      </c>
      <c r="Y1149">
        <v>1164.1139049991</v>
      </c>
      <c r="AB1149" t="e">
        <v>#N/A</v>
      </c>
      <c r="AC1149" t="e">
        <v>#N/A</v>
      </c>
    </row>
    <row r="1150" spans="1:29">
      <c r="A1150" t="s">
        <v>2589</v>
      </c>
      <c r="B1150" t="s">
        <v>8</v>
      </c>
      <c r="C1150">
        <v>5444257</v>
      </c>
      <c r="D1150" t="s">
        <v>2590</v>
      </c>
      <c r="E1150" t="str">
        <f t="shared" si="17"/>
        <v>Bogense Markjorder29ar</v>
      </c>
      <c r="F1150">
        <v>2.25</v>
      </c>
      <c r="G1150" t="s">
        <v>3212</v>
      </c>
      <c r="H1150" t="s">
        <v>3212</v>
      </c>
      <c r="I1150" t="s">
        <v>3212</v>
      </c>
      <c r="M1150">
        <v>2769.5813008319178</v>
      </c>
      <c r="N1150">
        <v>786.33386152043965</v>
      </c>
      <c r="O1150">
        <v>3555.9151623523576</v>
      </c>
      <c r="P1150">
        <v>39316.693076021984</v>
      </c>
      <c r="Q1150">
        <v>1.28</v>
      </c>
      <c r="R1150" t="s">
        <v>3228</v>
      </c>
      <c r="T1150">
        <v>1763.2514900082999</v>
      </c>
      <c r="U1150">
        <v>100</v>
      </c>
      <c r="V1150">
        <v>0.54091823101044001</v>
      </c>
      <c r="W1150">
        <v>1.5372802019119001</v>
      </c>
      <c r="X1150">
        <v>1.1043457638412999</v>
      </c>
      <c r="Y1150">
        <v>1763.2514900082999</v>
      </c>
      <c r="AB1150" t="e">
        <v>#N/A</v>
      </c>
      <c r="AC1150" t="e">
        <v>#N/A</v>
      </c>
    </row>
    <row r="1151" spans="1:29">
      <c r="A1151" t="s">
        <v>1110</v>
      </c>
      <c r="B1151" t="s">
        <v>15</v>
      </c>
      <c r="C1151">
        <v>9961574</v>
      </c>
      <c r="D1151" t="s">
        <v>2998</v>
      </c>
      <c r="E1151" t="str">
        <f t="shared" si="17"/>
        <v>Bogense Strand, Bogense Jorder3y</v>
      </c>
      <c r="F1151">
        <v>1.25</v>
      </c>
      <c r="G1151" t="s">
        <v>3212</v>
      </c>
      <c r="H1151" t="s">
        <v>3212</v>
      </c>
      <c r="K1151">
        <v>0</v>
      </c>
      <c r="M1151">
        <v>1538.6562782399542</v>
      </c>
      <c r="N1151">
        <v>436.85214528913315</v>
      </c>
      <c r="O1151">
        <v>1975.5084235290874</v>
      </c>
      <c r="P1151">
        <v>21842.607264456656</v>
      </c>
      <c r="T1151">
        <v>974.43890699686995</v>
      </c>
      <c r="U1151">
        <v>100</v>
      </c>
      <c r="V1151">
        <v>1.974325299263</v>
      </c>
      <c r="W1151">
        <v>2.2524068355560001</v>
      </c>
      <c r="X1151">
        <v>2.1478748757264001</v>
      </c>
      <c r="Y1151">
        <v>974.43890699618998</v>
      </c>
      <c r="AB1151" t="e">
        <v>#N/A</v>
      </c>
      <c r="AC1151" t="e">
        <v>#N/A</v>
      </c>
    </row>
    <row r="1152" spans="1:29">
      <c r="A1152" t="s">
        <v>1288</v>
      </c>
      <c r="B1152" t="s">
        <v>15</v>
      </c>
      <c r="C1152">
        <v>9961572</v>
      </c>
      <c r="D1152" t="s">
        <v>2999</v>
      </c>
      <c r="E1152" t="str">
        <f t="shared" si="17"/>
        <v>Bogense Strand, Bogense Jorder3v</v>
      </c>
      <c r="F1152">
        <v>1.25</v>
      </c>
      <c r="G1152" t="s">
        <v>3212</v>
      </c>
      <c r="H1152" t="s">
        <v>3212</v>
      </c>
      <c r="M1152">
        <v>1538.6562782399542</v>
      </c>
      <c r="N1152">
        <v>436.85214528913315</v>
      </c>
      <c r="O1152">
        <v>1975.5084235290874</v>
      </c>
      <c r="P1152">
        <v>21842.607264456656</v>
      </c>
      <c r="Q1152">
        <v>2.3479999999999999</v>
      </c>
      <c r="R1152" t="s">
        <v>3228</v>
      </c>
      <c r="T1152">
        <v>1040.2739314886001</v>
      </c>
      <c r="U1152">
        <v>100</v>
      </c>
      <c r="V1152">
        <v>1.7310435771942001</v>
      </c>
      <c r="W1152">
        <v>2.0276286602020002</v>
      </c>
      <c r="X1152">
        <v>1.8310649921816999</v>
      </c>
      <c r="Y1152">
        <v>1040.2739314886001</v>
      </c>
      <c r="AB1152" t="e">
        <v>#N/A</v>
      </c>
      <c r="AC1152" t="e">
        <v>#N/A</v>
      </c>
    </row>
    <row r="1153" spans="1:29">
      <c r="A1153" t="s">
        <v>1344</v>
      </c>
      <c r="B1153" t="s">
        <v>15</v>
      </c>
      <c r="C1153">
        <v>9961573</v>
      </c>
      <c r="D1153" t="s">
        <v>3000</v>
      </c>
      <c r="E1153" t="str">
        <f t="shared" si="17"/>
        <v>Bogense Strand, Bogense Jorder3x</v>
      </c>
      <c r="F1153">
        <v>2.25</v>
      </c>
      <c r="G1153" t="s">
        <v>3212</v>
      </c>
      <c r="H1153" t="s">
        <v>3212</v>
      </c>
      <c r="I1153" t="s">
        <v>3212</v>
      </c>
      <c r="M1153">
        <v>2769.5813008319178</v>
      </c>
      <c r="N1153">
        <v>786.33386152043965</v>
      </c>
      <c r="O1153">
        <v>3555.9151623523576</v>
      </c>
      <c r="P1153">
        <v>39316.693076021984</v>
      </c>
      <c r="Q1153">
        <v>1.982</v>
      </c>
      <c r="R1153">
        <v>0.747</v>
      </c>
      <c r="T1153">
        <v>1161.0217929946</v>
      </c>
      <c r="U1153">
        <v>100</v>
      </c>
      <c r="V1153">
        <v>1.7522807121277</v>
      </c>
      <c r="W1153">
        <v>2.0858733654021999</v>
      </c>
      <c r="X1153">
        <v>1.8546057507308999</v>
      </c>
      <c r="Y1153">
        <v>1161.0217929946</v>
      </c>
      <c r="AB1153" t="e">
        <v>#N/A</v>
      </c>
      <c r="AC1153" t="e">
        <v>#N/A</v>
      </c>
    </row>
    <row r="1154" spans="1:29">
      <c r="A1154" t="s">
        <v>1668</v>
      </c>
      <c r="B1154" t="s">
        <v>15</v>
      </c>
      <c r="C1154">
        <v>9961570</v>
      </c>
      <c r="D1154" t="s">
        <v>3001</v>
      </c>
      <c r="E1154" t="str">
        <f t="shared" ref="E1154:E1217" si="18">CONCATENATE(B1154,A1154)</f>
        <v>Bogense Strand, Bogense Jorder3t</v>
      </c>
      <c r="F1154">
        <v>2.25</v>
      </c>
      <c r="G1154" t="s">
        <v>3212</v>
      </c>
      <c r="H1154" t="s">
        <v>3212</v>
      </c>
      <c r="I1154" t="s">
        <v>3212</v>
      </c>
      <c r="M1154">
        <v>2769.5813008319178</v>
      </c>
      <c r="N1154">
        <v>786.33386152043965</v>
      </c>
      <c r="O1154">
        <v>3555.9151623523576</v>
      </c>
      <c r="P1154">
        <v>39316.693076021984</v>
      </c>
      <c r="Q1154">
        <v>0.73599999999999999</v>
      </c>
      <c r="R1154" t="s">
        <v>3228</v>
      </c>
      <c r="T1154">
        <v>1166.7764550006</v>
      </c>
      <c r="U1154">
        <v>100</v>
      </c>
      <c r="V1154">
        <v>1.5122581720352</v>
      </c>
      <c r="W1154">
        <v>1.9345843791962001</v>
      </c>
      <c r="X1154">
        <v>1.6959094718883001</v>
      </c>
      <c r="Y1154">
        <v>1166.7764550006</v>
      </c>
      <c r="AB1154" t="e">
        <v>#N/A</v>
      </c>
      <c r="AC1154" t="e">
        <v>#N/A</v>
      </c>
    </row>
    <row r="1155" spans="1:29">
      <c r="A1155" t="s">
        <v>2605</v>
      </c>
      <c r="B1155" t="s">
        <v>8</v>
      </c>
      <c r="C1155">
        <v>5444266</v>
      </c>
      <c r="D1155" t="s">
        <v>2606</v>
      </c>
      <c r="E1155" t="str">
        <f t="shared" si="18"/>
        <v>Bogense Markjorder29aø</v>
      </c>
      <c r="F1155">
        <v>2.25</v>
      </c>
      <c r="G1155" t="s">
        <v>3212</v>
      </c>
      <c r="H1155" t="s">
        <v>3212</v>
      </c>
      <c r="I1155" t="s">
        <v>3212</v>
      </c>
      <c r="M1155">
        <v>2769.5813008319178</v>
      </c>
      <c r="N1155">
        <v>786.33386152043965</v>
      </c>
      <c r="O1155">
        <v>3555.9151623523576</v>
      </c>
      <c r="P1155">
        <v>39316.693076021984</v>
      </c>
      <c r="Q1155">
        <v>0.80700000000000005</v>
      </c>
      <c r="R1155" t="s">
        <v>3228</v>
      </c>
      <c r="T1155">
        <v>302.27360849594999</v>
      </c>
      <c r="U1155">
        <v>100</v>
      </c>
      <c r="V1155">
        <v>1.1673110723494999</v>
      </c>
      <c r="W1155">
        <v>1.6553465127945</v>
      </c>
      <c r="X1155">
        <v>1.4147660488985001</v>
      </c>
      <c r="Y1155">
        <v>302.27360849594999</v>
      </c>
      <c r="AB1155" t="e">
        <v>#N/A</v>
      </c>
      <c r="AC1155" t="e">
        <v>#N/A</v>
      </c>
    </row>
    <row r="1156" spans="1:29">
      <c r="A1156" t="s">
        <v>2879</v>
      </c>
      <c r="B1156" t="s">
        <v>8</v>
      </c>
      <c r="C1156">
        <v>8875356</v>
      </c>
      <c r="D1156" t="s">
        <v>2606</v>
      </c>
      <c r="E1156" t="str">
        <f t="shared" si="18"/>
        <v>Bogense Markjorder29bm</v>
      </c>
      <c r="F1156">
        <v>2.25</v>
      </c>
      <c r="G1156" t="s">
        <v>3212</v>
      </c>
      <c r="H1156" t="s">
        <v>3212</v>
      </c>
      <c r="I1156" t="s">
        <v>3212</v>
      </c>
      <c r="M1156">
        <v>2769.5813008319178</v>
      </c>
      <c r="N1156">
        <v>786.33386152043965</v>
      </c>
      <c r="O1156">
        <v>3555.9151623523576</v>
      </c>
      <c r="P1156">
        <v>39316.693076021984</v>
      </c>
      <c r="Q1156">
        <v>0.79600000000000004</v>
      </c>
      <c r="R1156" t="s">
        <v>3228</v>
      </c>
      <c r="T1156">
        <v>116.93688249556</v>
      </c>
      <c r="U1156">
        <v>100</v>
      </c>
      <c r="V1156">
        <v>1.1820299625396999</v>
      </c>
      <c r="W1156">
        <v>1.679948091507</v>
      </c>
      <c r="X1156">
        <v>1.4467999570223999</v>
      </c>
      <c r="Y1156">
        <v>116.93688249556</v>
      </c>
      <c r="AB1156" t="e">
        <v>#N/A</v>
      </c>
      <c r="AC1156" t="e">
        <v>#N/A</v>
      </c>
    </row>
    <row r="1157" spans="1:29">
      <c r="A1157" t="s">
        <v>2881</v>
      </c>
      <c r="B1157" t="s">
        <v>8</v>
      </c>
      <c r="C1157">
        <v>8875355</v>
      </c>
      <c r="D1157" t="s">
        <v>2606</v>
      </c>
      <c r="E1157" t="str">
        <f t="shared" si="18"/>
        <v>Bogense Markjorder29bo</v>
      </c>
      <c r="F1157">
        <v>2.25</v>
      </c>
      <c r="G1157" t="s">
        <v>3212</v>
      </c>
      <c r="H1157" t="s">
        <v>3212</v>
      </c>
      <c r="I1157" t="s">
        <v>3212</v>
      </c>
      <c r="M1157">
        <v>2769.5813008319178</v>
      </c>
      <c r="N1157">
        <v>786.33386152043965</v>
      </c>
      <c r="O1157">
        <v>3555.9151623523576</v>
      </c>
      <c r="P1157">
        <v>39316.693076021984</v>
      </c>
      <c r="Q1157">
        <v>0.80600000000000005</v>
      </c>
      <c r="R1157" t="s">
        <v>3228</v>
      </c>
      <c r="T1157">
        <v>218.47524750578</v>
      </c>
      <c r="U1157">
        <v>100</v>
      </c>
      <c r="V1157">
        <v>1.1643673181534</v>
      </c>
      <c r="W1157">
        <v>1.6884639263153001</v>
      </c>
      <c r="X1157">
        <v>1.4110365811881</v>
      </c>
      <c r="Y1157">
        <v>218.47524750578</v>
      </c>
      <c r="AB1157" t="e">
        <v>#N/A</v>
      </c>
      <c r="AC1157" t="e">
        <v>#N/A</v>
      </c>
    </row>
    <row r="1158" spans="1:29">
      <c r="A1158" t="s">
        <v>1346</v>
      </c>
      <c r="B1158" t="s">
        <v>15</v>
      </c>
      <c r="C1158">
        <v>9961571</v>
      </c>
      <c r="D1158" t="s">
        <v>2996</v>
      </c>
      <c r="E1158" t="str">
        <f t="shared" si="18"/>
        <v>Bogense Strand, Bogense Jorder3u</v>
      </c>
      <c r="F1158">
        <v>2.25</v>
      </c>
      <c r="G1158" t="s">
        <v>3212</v>
      </c>
      <c r="H1158" t="s">
        <v>3212</v>
      </c>
      <c r="I1158" t="s">
        <v>3212</v>
      </c>
      <c r="M1158">
        <v>2769.5813008319178</v>
      </c>
      <c r="N1158">
        <v>786.33386152043965</v>
      </c>
      <c r="O1158">
        <v>3555.9151623523576</v>
      </c>
      <c r="P1158">
        <v>39316.693076021984</v>
      </c>
      <c r="Q1158">
        <v>1.833</v>
      </c>
      <c r="R1158" t="s">
        <v>3228</v>
      </c>
      <c r="T1158">
        <v>939.88544099089995</v>
      </c>
      <c r="U1158">
        <v>100</v>
      </c>
      <c r="V1158">
        <v>1.5047935247421</v>
      </c>
      <c r="W1158">
        <v>1.8102099895477</v>
      </c>
      <c r="X1158">
        <v>1.6489348132832999</v>
      </c>
      <c r="Y1158">
        <v>939.88544099089995</v>
      </c>
      <c r="AB1158" t="e">
        <v>#N/A</v>
      </c>
      <c r="AC1158" t="e">
        <v>#N/A</v>
      </c>
    </row>
    <row r="1159" spans="1:29">
      <c r="A1159" t="s">
        <v>2888</v>
      </c>
      <c r="B1159" t="s">
        <v>15</v>
      </c>
      <c r="C1159">
        <v>9383103</v>
      </c>
      <c r="D1159" t="s">
        <v>2889</v>
      </c>
      <c r="E1159" t="str">
        <f t="shared" si="18"/>
        <v>Bogense Strand, Bogense Jorder67</v>
      </c>
      <c r="F1159">
        <v>2.25</v>
      </c>
      <c r="G1159" t="s">
        <v>3212</v>
      </c>
      <c r="H1159" t="s">
        <v>3212</v>
      </c>
      <c r="I1159" t="s">
        <v>3212</v>
      </c>
      <c r="M1159">
        <v>2769.5813008319178</v>
      </c>
      <c r="N1159">
        <v>786.33386152043965</v>
      </c>
      <c r="O1159">
        <v>3555.9151623523576</v>
      </c>
      <c r="P1159">
        <v>39316.693076021984</v>
      </c>
      <c r="Q1159">
        <v>0.89300000000000002</v>
      </c>
      <c r="R1159" t="s">
        <v>3228</v>
      </c>
      <c r="T1159">
        <v>1058.7086990002001</v>
      </c>
      <c r="U1159">
        <v>100</v>
      </c>
      <c r="V1159">
        <v>1.0759489536285001</v>
      </c>
      <c r="W1159">
        <v>1.5398033857346001</v>
      </c>
      <c r="X1159">
        <v>1.3421337133760001</v>
      </c>
      <c r="Y1159">
        <v>1058.7086990002001</v>
      </c>
      <c r="AB1159" t="e">
        <v>#N/A</v>
      </c>
      <c r="AC1159" t="e">
        <v>#N/A</v>
      </c>
    </row>
    <row r="1160" spans="1:29">
      <c r="A1160" t="s">
        <v>2603</v>
      </c>
      <c r="B1160" t="s">
        <v>8</v>
      </c>
      <c r="C1160">
        <v>5444265</v>
      </c>
      <c r="D1160" t="s">
        <v>2604</v>
      </c>
      <c r="E1160" t="str">
        <f t="shared" si="18"/>
        <v>Bogense Markjorder29aæ</v>
      </c>
      <c r="F1160">
        <v>2.25</v>
      </c>
      <c r="G1160" t="s">
        <v>3212</v>
      </c>
      <c r="H1160" t="s">
        <v>3212</v>
      </c>
      <c r="I1160" t="s">
        <v>3212</v>
      </c>
      <c r="M1160">
        <v>2769.5813008319178</v>
      </c>
      <c r="N1160">
        <v>786.33386152043965</v>
      </c>
      <c r="O1160">
        <v>3555.9151623523576</v>
      </c>
      <c r="P1160">
        <v>39316.693076021984</v>
      </c>
      <c r="Q1160">
        <v>1.0880000000000001</v>
      </c>
      <c r="R1160" t="s">
        <v>3228</v>
      </c>
      <c r="T1160">
        <v>304.24040149962002</v>
      </c>
      <c r="U1160">
        <v>100</v>
      </c>
      <c r="V1160">
        <v>0.90447419881821001</v>
      </c>
      <c r="W1160">
        <v>1.6327425241469999</v>
      </c>
      <c r="X1160">
        <v>1.2644566062725</v>
      </c>
      <c r="Y1160">
        <v>304.24040149962002</v>
      </c>
      <c r="AB1160" t="e">
        <v>#N/A</v>
      </c>
      <c r="AC1160" t="e">
        <v>#N/A</v>
      </c>
    </row>
    <row r="1161" spans="1:29">
      <c r="A1161" t="s">
        <v>1298</v>
      </c>
      <c r="B1161" t="s">
        <v>15</v>
      </c>
      <c r="C1161">
        <v>9383107</v>
      </c>
      <c r="D1161" t="s">
        <v>2890</v>
      </c>
      <c r="E1161" t="str">
        <f t="shared" si="18"/>
        <v>Bogense Strand, Bogense Jorder3i</v>
      </c>
      <c r="F1161">
        <v>2.25</v>
      </c>
      <c r="G1161" t="s">
        <v>3212</v>
      </c>
      <c r="H1161" t="s">
        <v>3212</v>
      </c>
      <c r="I1161" t="s">
        <v>3212</v>
      </c>
      <c r="M1161">
        <v>2769.5813008319178</v>
      </c>
      <c r="N1161">
        <v>786.33386152043965</v>
      </c>
      <c r="O1161">
        <v>3555.9151623523576</v>
      </c>
      <c r="P1161">
        <v>39316.693076021984</v>
      </c>
      <c r="Q1161">
        <v>1.944</v>
      </c>
      <c r="R1161" t="s">
        <v>3228</v>
      </c>
      <c r="T1161">
        <v>1153.3491625069</v>
      </c>
      <c r="U1161">
        <v>100</v>
      </c>
      <c r="V1161">
        <v>1.3807345628737999</v>
      </c>
      <c r="W1161">
        <v>2.1077413558960001</v>
      </c>
      <c r="X1161">
        <v>1.5719705990382999</v>
      </c>
      <c r="Y1161">
        <v>1153.3491625069</v>
      </c>
      <c r="AB1161" t="e">
        <v>#N/A</v>
      </c>
      <c r="AC1161" t="e">
        <v>#N/A</v>
      </c>
    </row>
    <row r="1162" spans="1:29">
      <c r="A1162" t="s">
        <v>2616</v>
      </c>
      <c r="B1162" t="s">
        <v>8</v>
      </c>
      <c r="C1162">
        <v>5444274</v>
      </c>
      <c r="D1162" t="s">
        <v>2617</v>
      </c>
      <c r="E1162" t="str">
        <f t="shared" si="18"/>
        <v>Bogense Markjorder29bh</v>
      </c>
      <c r="F1162">
        <v>2.25</v>
      </c>
      <c r="G1162" t="s">
        <v>3212</v>
      </c>
      <c r="H1162" t="s">
        <v>3212</v>
      </c>
      <c r="I1162" t="s">
        <v>3212</v>
      </c>
      <c r="M1162">
        <v>2769.5813008319178</v>
      </c>
      <c r="N1162">
        <v>786.33386152043965</v>
      </c>
      <c r="O1162">
        <v>3555.9151623523576</v>
      </c>
      <c r="P1162">
        <v>39316.693076021984</v>
      </c>
      <c r="Q1162">
        <v>1.087</v>
      </c>
      <c r="R1162" t="s">
        <v>3228</v>
      </c>
      <c r="T1162">
        <v>303.17532750193999</v>
      </c>
      <c r="U1162">
        <v>100</v>
      </c>
      <c r="V1162">
        <v>1.0057189464569001</v>
      </c>
      <c r="W1162">
        <v>1.6062486171721999</v>
      </c>
      <c r="X1162">
        <v>1.3019130888085</v>
      </c>
      <c r="Y1162">
        <v>303.17532750193999</v>
      </c>
      <c r="AB1162" t="e">
        <v>#N/A</v>
      </c>
      <c r="AC1162" t="e">
        <v>#N/A</v>
      </c>
    </row>
    <row r="1163" spans="1:29">
      <c r="A1163" t="s">
        <v>1303</v>
      </c>
      <c r="B1163" t="s">
        <v>15</v>
      </c>
      <c r="C1163">
        <v>9383108</v>
      </c>
      <c r="D1163" t="s">
        <v>2891</v>
      </c>
      <c r="E1163" t="str">
        <f t="shared" si="18"/>
        <v>Bogense Strand, Bogense Jorder3k</v>
      </c>
      <c r="F1163">
        <v>2.25</v>
      </c>
      <c r="G1163" t="s">
        <v>3212</v>
      </c>
      <c r="H1163" t="s">
        <v>3212</v>
      </c>
      <c r="I1163" t="s">
        <v>3212</v>
      </c>
      <c r="M1163">
        <v>2769.5813008319178</v>
      </c>
      <c r="N1163">
        <v>786.33386152043965</v>
      </c>
      <c r="O1163">
        <v>3555.9151623523576</v>
      </c>
      <c r="P1163">
        <v>39316.693076021984</v>
      </c>
      <c r="Q1163">
        <v>1.869</v>
      </c>
      <c r="R1163" t="s">
        <v>3228</v>
      </c>
      <c r="T1163">
        <v>1313.0861095025</v>
      </c>
      <c r="U1163">
        <v>100</v>
      </c>
      <c r="V1163">
        <v>1.3731648921966999</v>
      </c>
      <c r="W1163">
        <v>2.5090405941010001</v>
      </c>
      <c r="X1163">
        <v>1.7461919921497</v>
      </c>
      <c r="Y1163">
        <v>1313.0861095025</v>
      </c>
      <c r="AB1163" t="e">
        <v>#N/A</v>
      </c>
      <c r="AC1163" t="e">
        <v>#N/A</v>
      </c>
    </row>
    <row r="1164" spans="1:29">
      <c r="A1164" t="s">
        <v>1441</v>
      </c>
      <c r="B1164" t="s">
        <v>15</v>
      </c>
      <c r="C1164">
        <v>9383104</v>
      </c>
      <c r="D1164" t="s">
        <v>2892</v>
      </c>
      <c r="E1164" t="str">
        <f t="shared" si="18"/>
        <v>Bogense Strand, Bogense Jorder68</v>
      </c>
      <c r="F1164">
        <v>2.25</v>
      </c>
      <c r="G1164" t="s">
        <v>3212</v>
      </c>
      <c r="H1164" t="s">
        <v>3212</v>
      </c>
      <c r="I1164" t="s">
        <v>3212</v>
      </c>
      <c r="M1164">
        <v>2769.5813008319178</v>
      </c>
      <c r="N1164">
        <v>786.33386152043965</v>
      </c>
      <c r="O1164">
        <v>3555.9151623523576</v>
      </c>
      <c r="P1164">
        <v>39316.693076021984</v>
      </c>
      <c r="Q1164">
        <v>1.1739999999999999</v>
      </c>
      <c r="R1164" t="s">
        <v>3228</v>
      </c>
      <c r="T1164">
        <v>1240.9863855009</v>
      </c>
      <c r="U1164">
        <v>100</v>
      </c>
      <c r="V1164">
        <v>1.2479493618010999</v>
      </c>
      <c r="W1164">
        <v>1.5112067461014</v>
      </c>
      <c r="X1164">
        <v>1.3654294552235</v>
      </c>
      <c r="Y1164">
        <v>1240.9863855009</v>
      </c>
      <c r="AB1164" t="e">
        <v>#N/A</v>
      </c>
      <c r="AC1164" t="e">
        <v>#N/A</v>
      </c>
    </row>
    <row r="1165" spans="1:29">
      <c r="A1165" t="s">
        <v>2893</v>
      </c>
      <c r="B1165" t="s">
        <v>15</v>
      </c>
      <c r="C1165">
        <v>9383105</v>
      </c>
      <c r="D1165" t="s">
        <v>2894</v>
      </c>
      <c r="E1165" t="str">
        <f t="shared" si="18"/>
        <v>Bogense Strand, Bogense Jorder69</v>
      </c>
      <c r="F1165">
        <v>2.25</v>
      </c>
      <c r="G1165" t="s">
        <v>3212</v>
      </c>
      <c r="H1165" t="s">
        <v>3212</v>
      </c>
      <c r="I1165" t="s">
        <v>3212</v>
      </c>
      <c r="M1165">
        <v>2769.5813008319178</v>
      </c>
      <c r="N1165">
        <v>786.33386152043965</v>
      </c>
      <c r="O1165">
        <v>3555.9151623523576</v>
      </c>
      <c r="P1165">
        <v>39316.693076021984</v>
      </c>
      <c r="Q1165">
        <v>1.252</v>
      </c>
      <c r="R1165" t="s">
        <v>3228</v>
      </c>
      <c r="T1165">
        <v>1222.6745855074</v>
      </c>
      <c r="U1165">
        <v>100</v>
      </c>
      <c r="V1165">
        <v>1.0850956439971999</v>
      </c>
      <c r="W1165">
        <v>2.4947423934936999</v>
      </c>
      <c r="X1165">
        <v>1.4408986686312999</v>
      </c>
      <c r="Y1165">
        <v>1222.6745855074</v>
      </c>
      <c r="AB1165" t="e">
        <v>#N/A</v>
      </c>
      <c r="AC1165" t="e">
        <v>#N/A</v>
      </c>
    </row>
    <row r="1166" spans="1:29">
      <c r="A1166" t="s">
        <v>914</v>
      </c>
      <c r="B1166" t="s">
        <v>15</v>
      </c>
      <c r="C1166">
        <v>9383106</v>
      </c>
      <c r="D1166" t="s">
        <v>2895</v>
      </c>
      <c r="E1166" t="str">
        <f t="shared" si="18"/>
        <v>Bogense Strand, Bogense Jorder70</v>
      </c>
      <c r="F1166">
        <v>2.25</v>
      </c>
      <c r="G1166" t="s">
        <v>3212</v>
      </c>
      <c r="H1166" t="s">
        <v>3212</v>
      </c>
      <c r="I1166" t="s">
        <v>3212</v>
      </c>
      <c r="M1166">
        <v>2769.5813008319178</v>
      </c>
      <c r="N1166">
        <v>786.33386152043965</v>
      </c>
      <c r="O1166">
        <v>3555.9151623523576</v>
      </c>
      <c r="P1166">
        <v>39316.693076021984</v>
      </c>
      <c r="Q1166">
        <v>1.288</v>
      </c>
      <c r="R1166" t="s">
        <v>3228</v>
      </c>
      <c r="T1166">
        <v>1226.5274815062</v>
      </c>
      <c r="U1166">
        <v>100</v>
      </c>
      <c r="V1166">
        <v>1.0586017370223999</v>
      </c>
      <c r="W1166">
        <v>2.4708766937256001</v>
      </c>
      <c r="X1166">
        <v>1.4623736003647001</v>
      </c>
      <c r="Y1166">
        <v>1226.5274815062</v>
      </c>
      <c r="AB1166" t="e">
        <v>#N/A</v>
      </c>
      <c r="AC1166" t="e">
        <v>#N/A</v>
      </c>
    </row>
    <row r="1167" spans="1:29">
      <c r="A1167" t="s">
        <v>778</v>
      </c>
      <c r="B1167" t="s">
        <v>15</v>
      </c>
      <c r="C1167">
        <v>5445000</v>
      </c>
      <c r="D1167" t="s">
        <v>1665</v>
      </c>
      <c r="E1167" t="str">
        <f t="shared" si="18"/>
        <v>Bogense Strand, Bogense Jorder20b</v>
      </c>
      <c r="F1167">
        <v>2.25</v>
      </c>
      <c r="G1167" t="s">
        <v>3212</v>
      </c>
      <c r="H1167" t="s">
        <v>3212</v>
      </c>
      <c r="I1167" t="s">
        <v>3212</v>
      </c>
      <c r="M1167">
        <v>2769.5813008319178</v>
      </c>
      <c r="N1167">
        <v>786.33386152043965</v>
      </c>
      <c r="O1167">
        <v>3555.9151623523576</v>
      </c>
      <c r="P1167">
        <v>39316.693076021984</v>
      </c>
      <c r="T1167">
        <v>1075.4761774712999</v>
      </c>
      <c r="U1167">
        <v>100</v>
      </c>
      <c r="V1167">
        <v>1.2031619548798</v>
      </c>
      <c r="W1167">
        <v>1.9149241447448999</v>
      </c>
      <c r="X1167">
        <v>1.5808898342168001</v>
      </c>
      <c r="Y1167">
        <v>1075.4761774755</v>
      </c>
      <c r="AB1167" t="e">
        <v>#N/A</v>
      </c>
      <c r="AC1167" t="e">
        <v>#N/A</v>
      </c>
    </row>
    <row r="1168" spans="1:29">
      <c r="A1168" t="s">
        <v>1666</v>
      </c>
      <c r="B1168" t="s">
        <v>15</v>
      </c>
      <c r="C1168">
        <v>5445004</v>
      </c>
      <c r="D1168" t="s">
        <v>1665</v>
      </c>
      <c r="E1168" t="str">
        <f t="shared" si="18"/>
        <v>Bogense Strand, Bogense Jorder21c</v>
      </c>
      <c r="F1168">
        <v>2.25</v>
      </c>
      <c r="G1168" t="s">
        <v>3212</v>
      </c>
      <c r="H1168" t="s">
        <v>3212</v>
      </c>
      <c r="I1168" t="s">
        <v>3212</v>
      </c>
      <c r="M1168">
        <v>2769.5813008319178</v>
      </c>
      <c r="N1168">
        <v>786.33386152043965</v>
      </c>
      <c r="O1168">
        <v>3555.9151623523576</v>
      </c>
      <c r="P1168">
        <v>39316.693076021984</v>
      </c>
      <c r="Q1168">
        <v>0.93200000000000005</v>
      </c>
      <c r="R1168" t="s">
        <v>3228</v>
      </c>
      <c r="T1168">
        <v>1134.1012960103999</v>
      </c>
      <c r="U1168">
        <v>100</v>
      </c>
      <c r="V1168">
        <v>1.2562550306319999</v>
      </c>
      <c r="W1168">
        <v>2.0736775398253999</v>
      </c>
      <c r="X1168">
        <v>1.6545801769538</v>
      </c>
      <c r="Y1168">
        <v>1134.1012960103999</v>
      </c>
      <c r="AB1168" t="e">
        <v>#N/A</v>
      </c>
      <c r="AC1168" t="e">
        <v>#N/A</v>
      </c>
    </row>
    <row r="1169" spans="1:29">
      <c r="A1169" t="s">
        <v>1378</v>
      </c>
      <c r="B1169" t="s">
        <v>15</v>
      </c>
      <c r="C1169">
        <v>1354933</v>
      </c>
      <c r="D1169" t="s">
        <v>1379</v>
      </c>
      <c r="E1169" t="str">
        <f t="shared" si="18"/>
        <v>Bogense Strand, Bogense Jorder55b</v>
      </c>
      <c r="F1169">
        <v>3.5853881619635501</v>
      </c>
      <c r="G1169" t="s">
        <v>3212</v>
      </c>
      <c r="K1169">
        <v>2.5853881619635501</v>
      </c>
      <c r="M1169">
        <v>4413.3440042659413</v>
      </c>
      <c r="N1169">
        <v>1253.0276081984312</v>
      </c>
      <c r="O1169">
        <v>5666.3716124643724</v>
      </c>
      <c r="P1169">
        <v>62651.380409921549</v>
      </c>
      <c r="T1169">
        <v>34471.842159514003</v>
      </c>
      <c r="U1169">
        <v>100</v>
      </c>
      <c r="V1169">
        <v>0.83750337362288996</v>
      </c>
      <c r="W1169">
        <v>2.3584876060486</v>
      </c>
      <c r="X1169">
        <v>2.0751448814665001</v>
      </c>
      <c r="Y1169">
        <v>34471.842159505002</v>
      </c>
      <c r="AB1169" t="e">
        <v>#N/A</v>
      </c>
      <c r="AC1169" t="e">
        <v>#N/A</v>
      </c>
    </row>
    <row r="1170" spans="1:29">
      <c r="A1170" t="s">
        <v>1380</v>
      </c>
      <c r="B1170" t="s">
        <v>8</v>
      </c>
      <c r="C1170">
        <v>5443828</v>
      </c>
      <c r="D1170" t="s">
        <v>1381</v>
      </c>
      <c r="E1170" t="str">
        <f t="shared" si="18"/>
        <v>Bogense Markjorder12bq</v>
      </c>
      <c r="F1170">
        <v>2.25</v>
      </c>
      <c r="G1170" t="s">
        <v>3212</v>
      </c>
      <c r="H1170" t="s">
        <v>3212</v>
      </c>
      <c r="I1170" t="s">
        <v>3212</v>
      </c>
      <c r="M1170">
        <v>2769.5813008319178</v>
      </c>
      <c r="N1170">
        <v>786.33386152043965</v>
      </c>
      <c r="O1170">
        <v>3555.9151623523576</v>
      </c>
      <c r="P1170">
        <v>39316.693076021984</v>
      </c>
      <c r="Q1170">
        <v>1.484</v>
      </c>
      <c r="R1170" t="s">
        <v>3228</v>
      </c>
      <c r="T1170">
        <v>865.65462149156997</v>
      </c>
      <c r="U1170">
        <v>100</v>
      </c>
      <c r="V1170">
        <v>0.71260327100753995</v>
      </c>
      <c r="W1170">
        <v>1.0960296392441</v>
      </c>
      <c r="X1170">
        <v>0.92862081574095001</v>
      </c>
      <c r="Y1170">
        <v>865.65462149156997</v>
      </c>
      <c r="AB1170" t="e">
        <v>#N/A</v>
      </c>
      <c r="AC1170" t="e">
        <v>#N/A</v>
      </c>
    </row>
    <row r="1171" spans="1:29">
      <c r="A1171" t="s">
        <v>1398</v>
      </c>
      <c r="B1171" t="s">
        <v>8</v>
      </c>
      <c r="C1171">
        <v>5443833</v>
      </c>
      <c r="D1171" t="s">
        <v>1399</v>
      </c>
      <c r="E1171" t="str">
        <f t="shared" si="18"/>
        <v>Bogense Markjorder12bv</v>
      </c>
      <c r="F1171">
        <v>2.25</v>
      </c>
      <c r="G1171" t="s">
        <v>3212</v>
      </c>
      <c r="H1171" t="s">
        <v>3212</v>
      </c>
      <c r="I1171" t="s">
        <v>3212</v>
      </c>
      <c r="M1171">
        <v>2769.5813008319178</v>
      </c>
      <c r="N1171">
        <v>786.33386152043965</v>
      </c>
      <c r="O1171">
        <v>3555.9151623523576</v>
      </c>
      <c r="P1171">
        <v>39316.693076021984</v>
      </c>
      <c r="Q1171">
        <v>1.6479999999999999</v>
      </c>
      <c r="R1171" t="s">
        <v>3228</v>
      </c>
      <c r="T1171">
        <v>886.64589400526995</v>
      </c>
      <c r="U1171">
        <v>100</v>
      </c>
      <c r="V1171">
        <v>0.73951774835587003</v>
      </c>
      <c r="W1171">
        <v>0.99394387006759999</v>
      </c>
      <c r="X1171">
        <v>0.86480038028496997</v>
      </c>
      <c r="Y1171">
        <v>886.64589400526995</v>
      </c>
      <c r="AB1171" t="e">
        <v>#N/A</v>
      </c>
      <c r="AC1171" t="e">
        <v>#N/A</v>
      </c>
    </row>
    <row r="1172" spans="1:29">
      <c r="A1172" t="s">
        <v>1382</v>
      </c>
      <c r="B1172" t="s">
        <v>8</v>
      </c>
      <c r="C1172">
        <v>5443837</v>
      </c>
      <c r="D1172" t="s">
        <v>1383</v>
      </c>
      <c r="E1172" t="str">
        <f t="shared" si="18"/>
        <v>Bogense Markjorder12bæ</v>
      </c>
      <c r="F1172">
        <v>2.25</v>
      </c>
      <c r="G1172" t="s">
        <v>3212</v>
      </c>
      <c r="H1172" t="s">
        <v>3212</v>
      </c>
      <c r="I1172" t="s">
        <v>3212</v>
      </c>
      <c r="M1172">
        <v>2769.5813008319178</v>
      </c>
      <c r="N1172">
        <v>786.33386152043965</v>
      </c>
      <c r="O1172">
        <v>3555.9151623523576</v>
      </c>
      <c r="P1172">
        <v>39316.693076021984</v>
      </c>
      <c r="Q1172">
        <v>1.86</v>
      </c>
      <c r="R1172" t="s">
        <v>3228</v>
      </c>
      <c r="T1172">
        <v>753.46925399315001</v>
      </c>
      <c r="U1172">
        <v>100</v>
      </c>
      <c r="V1172">
        <v>0.40277120471000999</v>
      </c>
      <c r="W1172">
        <v>0.64815568923949995</v>
      </c>
      <c r="X1172">
        <v>0.50669347801249998</v>
      </c>
      <c r="Y1172">
        <v>753.46925399315001</v>
      </c>
      <c r="AB1172" t="e">
        <v>#N/A</v>
      </c>
      <c r="AC1172" t="e">
        <v>#N/A</v>
      </c>
    </row>
    <row r="1173" spans="1:29">
      <c r="A1173" t="s">
        <v>1384</v>
      </c>
      <c r="B1173" t="s">
        <v>8</v>
      </c>
      <c r="C1173">
        <v>5443829</v>
      </c>
      <c r="D1173" t="s">
        <v>1385</v>
      </c>
      <c r="E1173" t="str">
        <f t="shared" si="18"/>
        <v>Bogense Markjorder12br</v>
      </c>
      <c r="F1173">
        <v>2.25</v>
      </c>
      <c r="G1173" t="s">
        <v>3212</v>
      </c>
      <c r="H1173" t="s">
        <v>3212</v>
      </c>
      <c r="I1173" t="s">
        <v>3212</v>
      </c>
      <c r="M1173">
        <v>2769.5813008319178</v>
      </c>
      <c r="N1173">
        <v>786.33386152043965</v>
      </c>
      <c r="O1173">
        <v>3555.9151623523576</v>
      </c>
      <c r="P1173">
        <v>39316.693076021984</v>
      </c>
      <c r="Q1173">
        <v>1.647</v>
      </c>
      <c r="R1173" t="s">
        <v>3228</v>
      </c>
      <c r="T1173">
        <v>854.62883950180003</v>
      </c>
      <c r="U1173">
        <v>100</v>
      </c>
      <c r="V1173">
        <v>0.74645668268204002</v>
      </c>
      <c r="W1173">
        <v>1.0924551486969001</v>
      </c>
      <c r="X1173">
        <v>0.93669078066463995</v>
      </c>
      <c r="Y1173">
        <v>854.62883950180003</v>
      </c>
      <c r="AB1173" t="e">
        <v>#N/A</v>
      </c>
      <c r="AC1173" t="e">
        <v>#N/A</v>
      </c>
    </row>
    <row r="1174" spans="1:29">
      <c r="A1174" t="s">
        <v>1386</v>
      </c>
      <c r="B1174" t="s">
        <v>8</v>
      </c>
      <c r="C1174">
        <v>5443836</v>
      </c>
      <c r="D1174" t="s">
        <v>1387</v>
      </c>
      <c r="E1174" t="str">
        <f t="shared" si="18"/>
        <v>Bogense Markjorder12bz</v>
      </c>
      <c r="F1174">
        <v>2.25</v>
      </c>
      <c r="G1174" t="s">
        <v>3212</v>
      </c>
      <c r="H1174" t="s">
        <v>3212</v>
      </c>
      <c r="I1174" t="s">
        <v>3212</v>
      </c>
      <c r="M1174">
        <v>2769.5813008319178</v>
      </c>
      <c r="N1174">
        <v>786.33386152043965</v>
      </c>
      <c r="O1174">
        <v>3555.9151623523576</v>
      </c>
      <c r="P1174">
        <v>39316.693076021984</v>
      </c>
      <c r="Q1174">
        <v>1.855</v>
      </c>
      <c r="R1174" t="s">
        <v>3228</v>
      </c>
      <c r="T1174">
        <v>808.53739400152995</v>
      </c>
      <c r="U1174">
        <v>100</v>
      </c>
      <c r="V1174">
        <v>0.38426747918129001</v>
      </c>
      <c r="W1174">
        <v>0.74183076620101995</v>
      </c>
      <c r="X1174">
        <v>0.52235305751279004</v>
      </c>
      <c r="Y1174">
        <v>808.53739400152995</v>
      </c>
      <c r="AB1174" t="e">
        <v>#N/A</v>
      </c>
      <c r="AC1174" t="e">
        <v>#N/A</v>
      </c>
    </row>
    <row r="1175" spans="1:29">
      <c r="A1175" t="s">
        <v>1388</v>
      </c>
      <c r="B1175" t="s">
        <v>8</v>
      </c>
      <c r="C1175">
        <v>5443830</v>
      </c>
      <c r="D1175" t="s">
        <v>1389</v>
      </c>
      <c r="E1175" t="str">
        <f t="shared" si="18"/>
        <v>Bogense Markjorder12bs</v>
      </c>
      <c r="F1175">
        <v>2.25</v>
      </c>
      <c r="G1175" t="s">
        <v>3212</v>
      </c>
      <c r="H1175" t="s">
        <v>3212</v>
      </c>
      <c r="I1175" t="s">
        <v>3212</v>
      </c>
      <c r="M1175">
        <v>2769.5813008319178</v>
      </c>
      <c r="N1175">
        <v>786.33386152043965</v>
      </c>
      <c r="O1175">
        <v>3555.9151623523576</v>
      </c>
      <c r="P1175">
        <v>39316.693076021984</v>
      </c>
      <c r="Q1175">
        <v>1.5149999999999999</v>
      </c>
      <c r="R1175" t="s">
        <v>3228</v>
      </c>
      <c r="T1175">
        <v>697.94684148709996</v>
      </c>
      <c r="U1175">
        <v>100</v>
      </c>
      <c r="V1175">
        <v>0.78115111589431996</v>
      </c>
      <c r="W1175">
        <v>1.037469625473</v>
      </c>
      <c r="X1175">
        <v>0.93319730453445005</v>
      </c>
      <c r="Y1175">
        <v>697.94684148709996</v>
      </c>
      <c r="AB1175" t="e">
        <v>#N/A</v>
      </c>
      <c r="AC1175" t="e">
        <v>#N/A</v>
      </c>
    </row>
    <row r="1176" spans="1:29">
      <c r="A1176" t="s">
        <v>1390</v>
      </c>
      <c r="B1176" t="s">
        <v>8</v>
      </c>
      <c r="C1176">
        <v>5443835</v>
      </c>
      <c r="D1176" t="s">
        <v>1391</v>
      </c>
      <c r="E1176" t="str">
        <f t="shared" si="18"/>
        <v>Bogense Markjorder12by</v>
      </c>
      <c r="F1176">
        <v>2.5499999999999998</v>
      </c>
      <c r="G1176" t="s">
        <v>3212</v>
      </c>
      <c r="H1176" t="s">
        <v>3212</v>
      </c>
      <c r="I1176" t="s">
        <v>3212</v>
      </c>
      <c r="J1176" t="s">
        <v>3212</v>
      </c>
      <c r="M1176">
        <v>3138.8588076095066</v>
      </c>
      <c r="N1176">
        <v>891.17837638983156</v>
      </c>
      <c r="O1176">
        <v>4030.0371839993381</v>
      </c>
      <c r="P1176">
        <v>44558.918819491577</v>
      </c>
      <c r="Q1176">
        <v>1.9159999999999999</v>
      </c>
      <c r="R1176">
        <v>1.9259999999999999</v>
      </c>
      <c r="T1176">
        <v>1538.6496239996</v>
      </c>
      <c r="U1176">
        <v>100</v>
      </c>
      <c r="V1176">
        <v>0.13120815157890001</v>
      </c>
      <c r="W1176">
        <v>0.74656182527542003</v>
      </c>
      <c r="X1176">
        <v>0.42319703502644002</v>
      </c>
      <c r="Y1176">
        <v>1538.6496239996</v>
      </c>
      <c r="AB1176" t="e">
        <v>#N/A</v>
      </c>
      <c r="AC1176" t="e">
        <v>#N/A</v>
      </c>
    </row>
    <row r="1177" spans="1:29">
      <c r="A1177" t="s">
        <v>1392</v>
      </c>
      <c r="B1177" t="s">
        <v>8</v>
      </c>
      <c r="C1177">
        <v>5443831</v>
      </c>
      <c r="D1177" t="s">
        <v>1393</v>
      </c>
      <c r="E1177" t="str">
        <f t="shared" si="18"/>
        <v>Bogense Markjorder12bt</v>
      </c>
      <c r="F1177">
        <v>2.5499999999999998</v>
      </c>
      <c r="G1177" t="s">
        <v>3212</v>
      </c>
      <c r="H1177" t="s">
        <v>3212</v>
      </c>
      <c r="I1177" t="s">
        <v>3212</v>
      </c>
      <c r="J1177" t="s">
        <v>3212</v>
      </c>
      <c r="M1177">
        <v>3138.8588076095066</v>
      </c>
      <c r="N1177">
        <v>891.17837638983156</v>
      </c>
      <c r="O1177">
        <v>4030.0371839993381</v>
      </c>
      <c r="P1177">
        <v>44558.918819491577</v>
      </c>
      <c r="Q1177">
        <v>1.746</v>
      </c>
      <c r="R1177">
        <v>1.4350000000000001</v>
      </c>
      <c r="T1177">
        <v>708.64074749576002</v>
      </c>
      <c r="U1177">
        <v>100</v>
      </c>
      <c r="V1177">
        <v>0.77873301506042003</v>
      </c>
      <c r="W1177">
        <v>1.0496652126312001</v>
      </c>
      <c r="X1177">
        <v>0.89586873345397999</v>
      </c>
      <c r="Y1177">
        <v>708.64074749576002</v>
      </c>
      <c r="AB1177" t="e">
        <v>#N/A</v>
      </c>
      <c r="AC1177" t="e">
        <v>#N/A</v>
      </c>
    </row>
    <row r="1178" spans="1:29">
      <c r="A1178" t="s">
        <v>1394</v>
      </c>
      <c r="B1178" t="s">
        <v>8</v>
      </c>
      <c r="C1178">
        <v>5443834</v>
      </c>
      <c r="D1178" t="s">
        <v>1395</v>
      </c>
      <c r="E1178" t="str">
        <f t="shared" si="18"/>
        <v>Bogense Markjorder12bx</v>
      </c>
      <c r="F1178">
        <v>2.5499999999999998</v>
      </c>
      <c r="G1178" t="s">
        <v>3212</v>
      </c>
      <c r="H1178" t="s">
        <v>3212</v>
      </c>
      <c r="I1178" t="s">
        <v>3212</v>
      </c>
      <c r="J1178" t="s">
        <v>3212</v>
      </c>
      <c r="M1178">
        <v>3138.8588076095066</v>
      </c>
      <c r="N1178">
        <v>891.17837638983156</v>
      </c>
      <c r="O1178">
        <v>4030.0371839993381</v>
      </c>
      <c r="P1178">
        <v>44558.918819491577</v>
      </c>
      <c r="Q1178">
        <v>1.6719999999999999</v>
      </c>
      <c r="R1178">
        <v>1.6859999999999999</v>
      </c>
      <c r="T1178">
        <v>879.82274499667005</v>
      </c>
      <c r="U1178">
        <v>100</v>
      </c>
      <c r="V1178">
        <v>0.46154153347014998</v>
      </c>
      <c r="W1178">
        <v>0.95714670419693004</v>
      </c>
      <c r="X1178">
        <v>0.70370119694141997</v>
      </c>
      <c r="Y1178">
        <v>879.82274499667005</v>
      </c>
      <c r="AB1178" t="e">
        <v>#N/A</v>
      </c>
      <c r="AC1178" t="e">
        <v>#N/A</v>
      </c>
    </row>
    <row r="1179" spans="1:29">
      <c r="A1179" t="s">
        <v>1396</v>
      </c>
      <c r="B1179" t="s">
        <v>8</v>
      </c>
      <c r="C1179">
        <v>5443832</v>
      </c>
      <c r="D1179" t="s">
        <v>1397</v>
      </c>
      <c r="E1179" t="str">
        <f t="shared" si="18"/>
        <v>Bogense Markjorder12bu</v>
      </c>
      <c r="F1179">
        <v>2.25</v>
      </c>
      <c r="G1179" t="s">
        <v>3212</v>
      </c>
      <c r="H1179" t="s">
        <v>3212</v>
      </c>
      <c r="I1179" t="s">
        <v>3212</v>
      </c>
      <c r="M1179">
        <v>2769.5813008319178</v>
      </c>
      <c r="N1179">
        <v>786.33386152043965</v>
      </c>
      <c r="O1179">
        <v>3555.9151623523576</v>
      </c>
      <c r="P1179">
        <v>39316.693076021984</v>
      </c>
      <c r="Q1179">
        <v>1.502</v>
      </c>
      <c r="R1179" t="s">
        <v>3228</v>
      </c>
      <c r="T1179">
        <v>835.79095349083002</v>
      </c>
      <c r="U1179">
        <v>100</v>
      </c>
      <c r="V1179">
        <v>0.78945678472518999</v>
      </c>
      <c r="W1179">
        <v>1.0376799106598</v>
      </c>
      <c r="X1179">
        <v>0.94017079830170003</v>
      </c>
      <c r="Y1179">
        <v>835.79095349083002</v>
      </c>
      <c r="AB1179" t="e">
        <v>#N/A</v>
      </c>
      <c r="AC1179" t="e">
        <v>#N/A</v>
      </c>
    </row>
    <row r="1180" spans="1:29">
      <c r="A1180" t="s">
        <v>1400</v>
      </c>
      <c r="B1180" t="s">
        <v>8</v>
      </c>
      <c r="C1180">
        <v>5444208</v>
      </c>
      <c r="D1180" t="s">
        <v>1401</v>
      </c>
      <c r="E1180" t="str">
        <f t="shared" si="18"/>
        <v>Bogense Markjorder28al</v>
      </c>
      <c r="F1180">
        <v>2.25</v>
      </c>
      <c r="G1180" t="s">
        <v>3212</v>
      </c>
      <c r="H1180" t="s">
        <v>3212</v>
      </c>
      <c r="I1180" t="s">
        <v>3212</v>
      </c>
      <c r="M1180">
        <v>2769.5813008319178</v>
      </c>
      <c r="N1180">
        <v>786.33386152043965</v>
      </c>
      <c r="O1180">
        <v>3555.9151623523576</v>
      </c>
      <c r="P1180">
        <v>39316.693076021984</v>
      </c>
      <c r="Q1180">
        <v>0.41799999999999998</v>
      </c>
      <c r="R1180" t="s">
        <v>3228</v>
      </c>
      <c r="T1180">
        <v>1095.3358005056</v>
      </c>
      <c r="U1180">
        <v>100</v>
      </c>
      <c r="V1180">
        <v>1.8621466159821001</v>
      </c>
      <c r="W1180">
        <v>2.1393868923186998</v>
      </c>
      <c r="X1180">
        <v>1.9983754893974</v>
      </c>
      <c r="Y1180">
        <v>1095.3358005056</v>
      </c>
      <c r="AB1180" t="e">
        <v>#N/A</v>
      </c>
      <c r="AC1180" t="e">
        <v>#N/A</v>
      </c>
    </row>
    <row r="1181" spans="1:29">
      <c r="A1181" t="s">
        <v>1402</v>
      </c>
      <c r="B1181" t="s">
        <v>8</v>
      </c>
      <c r="C1181">
        <v>5444209</v>
      </c>
      <c r="D1181" t="s">
        <v>1403</v>
      </c>
      <c r="E1181" t="str">
        <f t="shared" si="18"/>
        <v>Bogense Markjorder28am</v>
      </c>
      <c r="F1181">
        <v>2.25</v>
      </c>
      <c r="G1181" t="s">
        <v>3212</v>
      </c>
      <c r="H1181" t="s">
        <v>3212</v>
      </c>
      <c r="I1181" t="s">
        <v>3212</v>
      </c>
      <c r="M1181">
        <v>2769.5813008319178</v>
      </c>
      <c r="N1181">
        <v>786.33386152043965</v>
      </c>
      <c r="O1181">
        <v>3555.9151623523576</v>
      </c>
      <c r="P1181">
        <v>39316.693076021984</v>
      </c>
      <c r="Q1181">
        <v>0.25</v>
      </c>
      <c r="R1181" t="s">
        <v>3228</v>
      </c>
      <c r="T1181">
        <v>928.07494549841999</v>
      </c>
      <c r="U1181">
        <v>100</v>
      </c>
      <c r="V1181">
        <v>1.9363716840744001</v>
      </c>
      <c r="W1181">
        <v>2.1913235187531002</v>
      </c>
      <c r="X1181">
        <v>2.0730518934031998</v>
      </c>
      <c r="Y1181">
        <v>928.07494549841999</v>
      </c>
      <c r="AB1181" t="e">
        <v>#N/A</v>
      </c>
      <c r="AC1181" t="e">
        <v>#N/A</v>
      </c>
    </row>
    <row r="1182" spans="1:29">
      <c r="A1182" t="s">
        <v>2695</v>
      </c>
      <c r="B1182" t="s">
        <v>24</v>
      </c>
      <c r="C1182">
        <v>5443470</v>
      </c>
      <c r="D1182" t="s">
        <v>2696</v>
      </c>
      <c r="E1182" t="str">
        <f t="shared" si="18"/>
        <v>Bogense Bygrunde285h</v>
      </c>
      <c r="F1182">
        <v>2.25</v>
      </c>
      <c r="G1182" t="s">
        <v>3212</v>
      </c>
      <c r="H1182" t="s">
        <v>3212</v>
      </c>
      <c r="I1182" t="s">
        <v>3212</v>
      </c>
      <c r="M1182">
        <v>2769.5813008319178</v>
      </c>
      <c r="N1182">
        <v>786.33386152043965</v>
      </c>
      <c r="O1182">
        <v>3555.9151623523576</v>
      </c>
      <c r="P1182">
        <v>39316.693076021984</v>
      </c>
      <c r="Q1182">
        <v>1.3919999999999999</v>
      </c>
      <c r="R1182" t="s">
        <v>3228</v>
      </c>
      <c r="T1182">
        <v>1015.3720440125001</v>
      </c>
      <c r="U1182">
        <v>100</v>
      </c>
      <c r="V1182">
        <v>0.82152289152144997</v>
      </c>
      <c r="W1182">
        <v>1.4328813552855999</v>
      </c>
      <c r="X1182">
        <v>1.1119492445732999</v>
      </c>
      <c r="Y1182">
        <v>1015.3720440125001</v>
      </c>
      <c r="AB1182" t="e">
        <v>#N/A</v>
      </c>
      <c r="AC1182" t="e">
        <v>#N/A</v>
      </c>
    </row>
    <row r="1183" spans="1:29">
      <c r="A1183" t="s">
        <v>1404</v>
      </c>
      <c r="B1183" t="s">
        <v>8</v>
      </c>
      <c r="C1183">
        <v>5443724</v>
      </c>
      <c r="D1183" t="s">
        <v>1405</v>
      </c>
      <c r="E1183" t="str">
        <f t="shared" si="18"/>
        <v>Bogense Markjorder8f</v>
      </c>
      <c r="F1183">
        <v>1</v>
      </c>
      <c r="G1183" t="s">
        <v>3212</v>
      </c>
      <c r="M1183">
        <v>1230.9250225919634</v>
      </c>
      <c r="N1183">
        <v>349.48171623130651</v>
      </c>
      <c r="O1183">
        <v>1580.40673882327</v>
      </c>
      <c r="P1183">
        <v>17474.085811565325</v>
      </c>
      <c r="T1183">
        <v>914.82661200741995</v>
      </c>
      <c r="U1183">
        <v>0</v>
      </c>
      <c r="V1183">
        <v>0</v>
      </c>
      <c r="W1183">
        <v>0</v>
      </c>
      <c r="X1183">
        <v>0</v>
      </c>
      <c r="Y1183">
        <v>0</v>
      </c>
      <c r="AB1183" t="e">
        <v>#N/A</v>
      </c>
      <c r="AC1183" t="e">
        <v>#N/A</v>
      </c>
    </row>
    <row r="1184" spans="1:29">
      <c r="A1184" t="s">
        <v>1414</v>
      </c>
      <c r="B1184" t="s">
        <v>8</v>
      </c>
      <c r="C1184">
        <v>5443748</v>
      </c>
      <c r="D1184" t="s">
        <v>1415</v>
      </c>
      <c r="E1184" t="str">
        <f t="shared" si="18"/>
        <v>Bogense Markjorder8ad</v>
      </c>
      <c r="F1184">
        <v>1</v>
      </c>
      <c r="G1184" t="s">
        <v>3212</v>
      </c>
      <c r="M1184">
        <v>1230.9250225919634</v>
      </c>
      <c r="N1184">
        <v>349.48171623130651</v>
      </c>
      <c r="O1184">
        <v>1580.40673882327</v>
      </c>
      <c r="P1184">
        <v>17474.085811565325</v>
      </c>
      <c r="Q1184" t="e">
        <v>#N/A</v>
      </c>
      <c r="R1184" t="e">
        <v>#N/A</v>
      </c>
      <c r="T1184">
        <v>635.53815300357996</v>
      </c>
      <c r="U1184">
        <v>0</v>
      </c>
      <c r="V1184">
        <v>0</v>
      </c>
      <c r="W1184">
        <v>0</v>
      </c>
      <c r="X1184">
        <v>0</v>
      </c>
      <c r="Y1184">
        <v>0</v>
      </c>
      <c r="AB1184" t="e">
        <v>#N/A</v>
      </c>
      <c r="AC1184" t="e">
        <v>#N/A</v>
      </c>
    </row>
    <row r="1185" spans="1:29">
      <c r="A1185" t="s">
        <v>1406</v>
      </c>
      <c r="B1185" t="s">
        <v>8</v>
      </c>
      <c r="C1185">
        <v>5443752</v>
      </c>
      <c r="D1185" t="s">
        <v>1407</v>
      </c>
      <c r="E1185" t="str">
        <f t="shared" si="18"/>
        <v>Bogense Markjorder8ah</v>
      </c>
      <c r="F1185">
        <v>1</v>
      </c>
      <c r="G1185" t="s">
        <v>3212</v>
      </c>
      <c r="M1185">
        <v>1230.9250225919634</v>
      </c>
      <c r="N1185">
        <v>349.48171623130651</v>
      </c>
      <c r="O1185">
        <v>1580.40673882327</v>
      </c>
      <c r="P1185">
        <v>17474.085811565325</v>
      </c>
      <c r="Q1185" t="e">
        <v>#N/A</v>
      </c>
      <c r="R1185" t="e">
        <v>#N/A</v>
      </c>
      <c r="T1185">
        <v>447.38542599574998</v>
      </c>
      <c r="U1185">
        <v>0</v>
      </c>
      <c r="V1185">
        <v>0</v>
      </c>
      <c r="W1185">
        <v>0</v>
      </c>
      <c r="X1185">
        <v>0</v>
      </c>
      <c r="Y1185">
        <v>0</v>
      </c>
      <c r="AB1185" t="e">
        <v>#N/A</v>
      </c>
      <c r="AC1185" t="e">
        <v>#N/A</v>
      </c>
    </row>
    <row r="1186" spans="1:29">
      <c r="A1186" t="s">
        <v>1408</v>
      </c>
      <c r="B1186" t="s">
        <v>8</v>
      </c>
      <c r="C1186">
        <v>5443751</v>
      </c>
      <c r="D1186" t="s">
        <v>1409</v>
      </c>
      <c r="E1186" t="str">
        <f t="shared" si="18"/>
        <v>Bogense Markjorder8ag</v>
      </c>
      <c r="F1186">
        <v>1</v>
      </c>
      <c r="G1186" t="s">
        <v>3212</v>
      </c>
      <c r="M1186">
        <v>1230.9250225919634</v>
      </c>
      <c r="N1186">
        <v>349.48171623130651</v>
      </c>
      <c r="O1186">
        <v>1580.40673882327</v>
      </c>
      <c r="P1186">
        <v>17474.085811565325</v>
      </c>
      <c r="Q1186" t="e">
        <v>#N/A</v>
      </c>
      <c r="R1186" t="e">
        <v>#N/A</v>
      </c>
      <c r="T1186">
        <v>614.16078999532999</v>
      </c>
      <c r="U1186">
        <v>0</v>
      </c>
      <c r="V1186">
        <v>0</v>
      </c>
      <c r="W1186">
        <v>0</v>
      </c>
      <c r="X1186">
        <v>0</v>
      </c>
      <c r="Y1186">
        <v>0</v>
      </c>
      <c r="AB1186" t="e">
        <v>#N/A</v>
      </c>
      <c r="AC1186" t="e">
        <v>#N/A</v>
      </c>
    </row>
    <row r="1187" spans="1:29">
      <c r="A1187" t="s">
        <v>1410</v>
      </c>
      <c r="B1187" t="s">
        <v>8</v>
      </c>
      <c r="C1187">
        <v>5443750</v>
      </c>
      <c r="D1187" t="s">
        <v>1411</v>
      </c>
      <c r="E1187" t="str">
        <f t="shared" si="18"/>
        <v>Bogense Markjorder8af</v>
      </c>
      <c r="F1187">
        <v>1</v>
      </c>
      <c r="G1187" t="s">
        <v>3212</v>
      </c>
      <c r="M1187">
        <v>1230.9250225919634</v>
      </c>
      <c r="N1187">
        <v>349.48171623130651</v>
      </c>
      <c r="O1187">
        <v>1580.40673882327</v>
      </c>
      <c r="P1187">
        <v>17474.085811565325</v>
      </c>
      <c r="Q1187" t="e">
        <v>#N/A</v>
      </c>
      <c r="R1187" t="e">
        <v>#N/A</v>
      </c>
      <c r="T1187">
        <v>652.28661550318998</v>
      </c>
      <c r="U1187">
        <v>0</v>
      </c>
      <c r="V1187">
        <v>0</v>
      </c>
      <c r="W1187">
        <v>0</v>
      </c>
      <c r="X1187">
        <v>0</v>
      </c>
      <c r="Y1187">
        <v>0</v>
      </c>
      <c r="AB1187" t="e">
        <v>#N/A</v>
      </c>
      <c r="AC1187" t="e">
        <v>#N/A</v>
      </c>
    </row>
    <row r="1188" spans="1:29">
      <c r="A1188" t="s">
        <v>1412</v>
      </c>
      <c r="B1188" t="s">
        <v>8</v>
      </c>
      <c r="C1188">
        <v>5443749</v>
      </c>
      <c r="D1188" t="s">
        <v>1413</v>
      </c>
      <c r="E1188" t="str">
        <f t="shared" si="18"/>
        <v>Bogense Markjorder8ae</v>
      </c>
      <c r="F1188">
        <v>1</v>
      </c>
      <c r="G1188" t="s">
        <v>3212</v>
      </c>
      <c r="M1188">
        <v>1230.9250225919634</v>
      </c>
      <c r="N1188">
        <v>349.48171623130651</v>
      </c>
      <c r="O1188">
        <v>1580.40673882327</v>
      </c>
      <c r="P1188">
        <v>17474.085811565325</v>
      </c>
      <c r="Q1188" t="e">
        <v>#N/A</v>
      </c>
      <c r="R1188" t="e">
        <v>#N/A</v>
      </c>
      <c r="T1188">
        <v>666.89950699675001</v>
      </c>
      <c r="U1188">
        <v>0</v>
      </c>
      <c r="V1188">
        <v>0</v>
      </c>
      <c r="W1188">
        <v>0</v>
      </c>
      <c r="X1188">
        <v>0</v>
      </c>
      <c r="Y1188">
        <v>0</v>
      </c>
      <c r="AB1188" t="e">
        <v>#N/A</v>
      </c>
      <c r="AC1188" t="e">
        <v>#N/A</v>
      </c>
    </row>
    <row r="1189" spans="1:29">
      <c r="A1189" t="s">
        <v>1423</v>
      </c>
      <c r="B1189" t="s">
        <v>8</v>
      </c>
      <c r="C1189">
        <v>5444790</v>
      </c>
      <c r="D1189" t="s">
        <v>1424</v>
      </c>
      <c r="E1189" t="str">
        <f t="shared" si="18"/>
        <v>Bogense Markjorder126g</v>
      </c>
      <c r="F1189">
        <v>1</v>
      </c>
      <c r="G1189" t="s">
        <v>3212</v>
      </c>
      <c r="M1189">
        <v>1230.9250225919634</v>
      </c>
      <c r="N1189">
        <v>349.48171623130651</v>
      </c>
      <c r="O1189">
        <v>1580.40673882327</v>
      </c>
      <c r="P1189">
        <v>17474.085811565325</v>
      </c>
      <c r="Q1189" t="e">
        <v>#N/A</v>
      </c>
      <c r="R1189" t="e">
        <v>#N/A</v>
      </c>
      <c r="T1189">
        <v>1088.0067270084</v>
      </c>
      <c r="U1189">
        <v>0</v>
      </c>
      <c r="V1189">
        <v>0</v>
      </c>
      <c r="W1189">
        <v>0</v>
      </c>
      <c r="X1189">
        <v>0</v>
      </c>
      <c r="Y1189">
        <v>0</v>
      </c>
      <c r="AB1189" t="e">
        <v>#N/A</v>
      </c>
      <c r="AC1189" t="e">
        <v>#N/A</v>
      </c>
    </row>
    <row r="1190" spans="1:29">
      <c r="A1190" t="s">
        <v>2840</v>
      </c>
      <c r="B1190" t="s">
        <v>8</v>
      </c>
      <c r="C1190">
        <v>5444784</v>
      </c>
      <c r="D1190" t="s">
        <v>2841</v>
      </c>
      <c r="E1190" t="str">
        <f t="shared" si="18"/>
        <v>Bogense Markjorder126a</v>
      </c>
      <c r="F1190">
        <v>1</v>
      </c>
      <c r="G1190" t="s">
        <v>3212</v>
      </c>
      <c r="M1190">
        <v>1230.9250225919634</v>
      </c>
      <c r="N1190">
        <v>349.48171623130651</v>
      </c>
      <c r="O1190">
        <v>1580.40673882327</v>
      </c>
      <c r="P1190">
        <v>17474.085811565325</v>
      </c>
      <c r="Q1190" t="e">
        <v>#N/A</v>
      </c>
      <c r="R1190" t="e">
        <v>#N/A</v>
      </c>
      <c r="T1190">
        <v>1032.4800369837001</v>
      </c>
      <c r="U1190">
        <v>0</v>
      </c>
      <c r="V1190">
        <v>0</v>
      </c>
      <c r="W1190">
        <v>0</v>
      </c>
      <c r="X1190">
        <v>0</v>
      </c>
      <c r="Y1190">
        <v>0</v>
      </c>
      <c r="AB1190" t="e">
        <v>#N/A</v>
      </c>
      <c r="AC1190" t="e">
        <v>#N/A</v>
      </c>
    </row>
    <row r="1191" spans="1:29">
      <c r="A1191" t="s">
        <v>1425</v>
      </c>
      <c r="B1191" t="s">
        <v>8</v>
      </c>
      <c r="C1191">
        <v>5444789</v>
      </c>
      <c r="D1191" t="s">
        <v>1426</v>
      </c>
      <c r="E1191" t="str">
        <f t="shared" si="18"/>
        <v>Bogense Markjorder126f</v>
      </c>
      <c r="F1191">
        <v>1</v>
      </c>
      <c r="G1191" t="s">
        <v>3212</v>
      </c>
      <c r="M1191">
        <v>1230.9250225919634</v>
      </c>
      <c r="N1191">
        <v>349.48171623130651</v>
      </c>
      <c r="O1191">
        <v>1580.40673882327</v>
      </c>
      <c r="P1191">
        <v>17474.085811565325</v>
      </c>
      <c r="Q1191" t="e">
        <v>#N/A</v>
      </c>
      <c r="R1191" t="e">
        <v>#N/A</v>
      </c>
      <c r="T1191">
        <v>722.07328800718005</v>
      </c>
      <c r="U1191">
        <v>0</v>
      </c>
      <c r="V1191">
        <v>0</v>
      </c>
      <c r="W1191">
        <v>0</v>
      </c>
      <c r="X1191">
        <v>0</v>
      </c>
      <c r="Y1191">
        <v>0</v>
      </c>
      <c r="AB1191" t="e">
        <v>#N/A</v>
      </c>
      <c r="AC1191" t="e">
        <v>#N/A</v>
      </c>
    </row>
    <row r="1192" spans="1:29">
      <c r="A1192" t="s">
        <v>2992</v>
      </c>
      <c r="B1192" t="s">
        <v>8</v>
      </c>
      <c r="C1192">
        <v>5443942</v>
      </c>
      <c r="D1192" t="s">
        <v>2993</v>
      </c>
      <c r="E1192" t="str">
        <f t="shared" si="18"/>
        <v>Bogense Markjorder18i</v>
      </c>
      <c r="F1192">
        <v>1</v>
      </c>
      <c r="G1192" t="s">
        <v>3212</v>
      </c>
      <c r="M1192">
        <v>1230.9250225919634</v>
      </c>
      <c r="N1192">
        <v>349.48171623130651</v>
      </c>
      <c r="O1192">
        <v>1580.40673882327</v>
      </c>
      <c r="P1192">
        <v>17474.085811565325</v>
      </c>
      <c r="Q1192" t="e">
        <v>#N/A</v>
      </c>
      <c r="R1192" t="e">
        <v>#N/A</v>
      </c>
      <c r="T1192">
        <v>1509.4200940291</v>
      </c>
      <c r="U1192">
        <v>0</v>
      </c>
      <c r="V1192">
        <v>0</v>
      </c>
      <c r="W1192">
        <v>0</v>
      </c>
      <c r="X1192">
        <v>0</v>
      </c>
      <c r="Y1192">
        <v>0</v>
      </c>
      <c r="AB1192" t="e">
        <v>#N/A</v>
      </c>
      <c r="AC1192" t="e">
        <v>#N/A</v>
      </c>
    </row>
    <row r="1193" spans="1:29">
      <c r="A1193" t="s">
        <v>1427</v>
      </c>
      <c r="B1193" t="s">
        <v>8</v>
      </c>
      <c r="C1193">
        <v>5443938</v>
      </c>
      <c r="D1193" t="s">
        <v>1428</v>
      </c>
      <c r="E1193" t="str">
        <f t="shared" si="18"/>
        <v>Bogense Markjorder18e</v>
      </c>
      <c r="F1193">
        <v>1</v>
      </c>
      <c r="G1193" t="s">
        <v>3212</v>
      </c>
      <c r="M1193">
        <v>1230.9250225919634</v>
      </c>
      <c r="N1193">
        <v>349.48171623130651</v>
      </c>
      <c r="O1193">
        <v>1580.40673882327</v>
      </c>
      <c r="P1193">
        <v>17474.085811565325</v>
      </c>
      <c r="Q1193" t="e">
        <v>#N/A</v>
      </c>
      <c r="R1193" t="e">
        <v>#N/A</v>
      </c>
      <c r="T1193">
        <v>4337.0261669879001</v>
      </c>
      <c r="U1193">
        <v>0</v>
      </c>
      <c r="V1193">
        <v>0</v>
      </c>
      <c r="W1193">
        <v>0</v>
      </c>
      <c r="X1193">
        <v>0</v>
      </c>
      <c r="Y1193">
        <v>0</v>
      </c>
      <c r="AB1193" t="e">
        <v>#N/A</v>
      </c>
      <c r="AC1193" t="e">
        <v>#N/A</v>
      </c>
    </row>
    <row r="1194" spans="1:29">
      <c r="A1194" t="s">
        <v>1417</v>
      </c>
      <c r="B1194" t="s">
        <v>24</v>
      </c>
      <c r="C1194">
        <v>5443429</v>
      </c>
      <c r="D1194" t="s">
        <v>1416</v>
      </c>
      <c r="E1194" t="str">
        <f t="shared" si="18"/>
        <v>Bogense Bygrunde271c</v>
      </c>
      <c r="F1194">
        <v>1</v>
      </c>
      <c r="G1194" t="s">
        <v>3212</v>
      </c>
      <c r="M1194">
        <v>1230.9250225919634</v>
      </c>
      <c r="N1194">
        <v>349.48171623130651</v>
      </c>
      <c r="O1194">
        <v>1580.40673882327</v>
      </c>
      <c r="P1194">
        <v>17474.085811565325</v>
      </c>
      <c r="Q1194" t="e">
        <v>#N/A</v>
      </c>
      <c r="R1194" t="e">
        <v>#N/A</v>
      </c>
      <c r="T1194">
        <v>106.72301400288001</v>
      </c>
      <c r="U1194">
        <v>0</v>
      </c>
      <c r="V1194">
        <v>0</v>
      </c>
      <c r="W1194">
        <v>0</v>
      </c>
      <c r="X1194">
        <v>0</v>
      </c>
      <c r="Y1194">
        <v>0</v>
      </c>
      <c r="AB1194" t="e">
        <v>#N/A</v>
      </c>
      <c r="AC1194" t="e">
        <v>#N/A</v>
      </c>
    </row>
    <row r="1195" spans="1:29">
      <c r="A1195" t="s">
        <v>1418</v>
      </c>
      <c r="B1195" t="s">
        <v>24</v>
      </c>
      <c r="C1195">
        <v>5443424</v>
      </c>
      <c r="D1195" t="s">
        <v>1419</v>
      </c>
      <c r="E1195" t="str">
        <f t="shared" si="18"/>
        <v>Bogense Bygrunde270b</v>
      </c>
      <c r="F1195">
        <v>1</v>
      </c>
      <c r="G1195" t="s">
        <v>3212</v>
      </c>
      <c r="M1195">
        <v>1230.9250225919634</v>
      </c>
      <c r="N1195">
        <v>349.48171623130651</v>
      </c>
      <c r="O1195">
        <v>1580.40673882327</v>
      </c>
      <c r="P1195">
        <v>17474.085811565325</v>
      </c>
      <c r="Q1195" t="e">
        <v>#N/A</v>
      </c>
      <c r="R1195" t="e">
        <v>#N/A</v>
      </c>
      <c r="T1195">
        <v>600.99180499987995</v>
      </c>
      <c r="U1195">
        <v>0</v>
      </c>
      <c r="V1195">
        <v>0</v>
      </c>
      <c r="W1195">
        <v>0</v>
      </c>
      <c r="X1195">
        <v>0</v>
      </c>
      <c r="Y1195">
        <v>0</v>
      </c>
      <c r="AB1195" t="e">
        <v>#N/A</v>
      </c>
      <c r="AC1195" t="e">
        <v>#N/A</v>
      </c>
    </row>
    <row r="1196" spans="1:29">
      <c r="A1196" t="s">
        <v>1420</v>
      </c>
      <c r="B1196" t="s">
        <v>24</v>
      </c>
      <c r="C1196">
        <v>5443432</v>
      </c>
      <c r="D1196" t="s">
        <v>1421</v>
      </c>
      <c r="E1196" t="str">
        <f t="shared" si="18"/>
        <v>Bogense Bygrunde272b</v>
      </c>
      <c r="F1196">
        <v>1</v>
      </c>
      <c r="G1196" t="s">
        <v>3212</v>
      </c>
      <c r="M1196">
        <v>1230.9250225919634</v>
      </c>
      <c r="N1196">
        <v>349.48171623130651</v>
      </c>
      <c r="O1196">
        <v>1580.40673882327</v>
      </c>
      <c r="P1196">
        <v>17474.085811565325</v>
      </c>
      <c r="Q1196" t="e">
        <v>#N/A</v>
      </c>
      <c r="R1196" t="e">
        <v>#N/A</v>
      </c>
      <c r="T1196">
        <v>683.24660900487004</v>
      </c>
      <c r="U1196">
        <v>0</v>
      </c>
      <c r="V1196">
        <v>0</v>
      </c>
      <c r="W1196">
        <v>0</v>
      </c>
      <c r="X1196">
        <v>0</v>
      </c>
      <c r="Y1196">
        <v>0</v>
      </c>
      <c r="AB1196" t="e">
        <v>#N/A</v>
      </c>
      <c r="AC1196" t="e">
        <v>#N/A</v>
      </c>
    </row>
    <row r="1197" spans="1:29">
      <c r="A1197" t="s">
        <v>2990</v>
      </c>
      <c r="B1197" t="s">
        <v>8</v>
      </c>
      <c r="C1197">
        <v>5443943</v>
      </c>
      <c r="D1197" t="s">
        <v>2991</v>
      </c>
      <c r="E1197" t="str">
        <f t="shared" si="18"/>
        <v>Bogense Markjorder18k</v>
      </c>
      <c r="F1197">
        <v>1</v>
      </c>
      <c r="G1197" t="s">
        <v>3212</v>
      </c>
      <c r="M1197">
        <v>1230.9250225919634</v>
      </c>
      <c r="N1197">
        <v>349.48171623130651</v>
      </c>
      <c r="O1197">
        <v>1580.40673882327</v>
      </c>
      <c r="P1197">
        <v>17474.085811565325</v>
      </c>
      <c r="Q1197" t="e">
        <v>#N/A</v>
      </c>
      <c r="R1197" t="e">
        <v>#N/A</v>
      </c>
      <c r="T1197">
        <v>1247.2105434928999</v>
      </c>
      <c r="U1197">
        <v>0</v>
      </c>
      <c r="V1197">
        <v>0</v>
      </c>
      <c r="W1197">
        <v>0</v>
      </c>
      <c r="X1197">
        <v>0</v>
      </c>
      <c r="Y1197">
        <v>0</v>
      </c>
      <c r="AB1197" t="e">
        <v>#N/A</v>
      </c>
      <c r="AC1197" t="e">
        <v>#N/A</v>
      </c>
    </row>
    <row r="1198" spans="1:29">
      <c r="A1198" t="s">
        <v>270</v>
      </c>
      <c r="B1198" t="s">
        <v>8</v>
      </c>
      <c r="C1198">
        <v>100097051</v>
      </c>
      <c r="D1198" t="s">
        <v>3191</v>
      </c>
      <c r="E1198" t="str">
        <f t="shared" si="18"/>
        <v>Bogense Markjorder53g</v>
      </c>
      <c r="F1198">
        <v>1.25</v>
      </c>
      <c r="G1198" t="s">
        <v>3212</v>
      </c>
      <c r="H1198" t="s">
        <v>3212</v>
      </c>
      <c r="K1198">
        <v>0</v>
      </c>
      <c r="L1198">
        <v>0</v>
      </c>
      <c r="M1198">
        <v>1538.6562782399542</v>
      </c>
      <c r="N1198">
        <v>436.85214528913315</v>
      </c>
      <c r="O1198">
        <v>1975.5084235290874</v>
      </c>
      <c r="P1198">
        <v>21842.607264456656</v>
      </c>
      <c r="T1198">
        <v>463.78388649734001</v>
      </c>
      <c r="U1198">
        <v>66.124200000000002</v>
      </c>
      <c r="V1198">
        <v>9.6723958849907008E-3</v>
      </c>
      <c r="W1198">
        <v>0.15675589442252999</v>
      </c>
      <c r="X1198">
        <v>8.1944354675295997E-2</v>
      </c>
      <c r="Y1198">
        <v>306.67343201966997</v>
      </c>
      <c r="AB1198" t="e">
        <v>#N/A</v>
      </c>
      <c r="AC1198" t="e">
        <v>#N/A</v>
      </c>
    </row>
    <row r="1199" spans="1:29">
      <c r="A1199" t="s">
        <v>280</v>
      </c>
      <c r="B1199" t="s">
        <v>8</v>
      </c>
      <c r="C1199">
        <v>100097052</v>
      </c>
      <c r="D1199" t="s">
        <v>3192</v>
      </c>
      <c r="E1199" t="str">
        <f t="shared" si="18"/>
        <v>Bogense Markjorder53h</v>
      </c>
      <c r="F1199">
        <v>1.25</v>
      </c>
      <c r="G1199" t="s">
        <v>3212</v>
      </c>
      <c r="H1199" t="s">
        <v>3212</v>
      </c>
      <c r="K1199">
        <v>0</v>
      </c>
      <c r="L1199">
        <v>0</v>
      </c>
      <c r="M1199">
        <v>1538.6562782399542</v>
      </c>
      <c r="N1199">
        <v>436.85214528913315</v>
      </c>
      <c r="O1199">
        <v>1975.5084235290874</v>
      </c>
      <c r="P1199">
        <v>21842.607264456656</v>
      </c>
      <c r="T1199">
        <v>484.77955799270001</v>
      </c>
      <c r="U1199">
        <v>84.369100000000003</v>
      </c>
      <c r="V1199">
        <v>2.9647996649146E-2</v>
      </c>
      <c r="W1199">
        <v>0.22004701197147</v>
      </c>
      <c r="X1199">
        <v>0.12152168921773999</v>
      </c>
      <c r="Y1199">
        <v>409.00432778262001</v>
      </c>
      <c r="AB1199" t="e">
        <v>#N/A</v>
      </c>
      <c r="AC1199" t="e">
        <v>#N/A</v>
      </c>
    </row>
    <row r="1200" spans="1:29">
      <c r="A1200" t="s">
        <v>3193</v>
      </c>
      <c r="B1200" t="s">
        <v>8</v>
      </c>
      <c r="C1200">
        <v>100097053</v>
      </c>
      <c r="D1200" t="s">
        <v>3194</v>
      </c>
      <c r="E1200" t="str">
        <f t="shared" si="18"/>
        <v>Bogense Markjorder53i</v>
      </c>
      <c r="F1200">
        <v>1.25</v>
      </c>
      <c r="G1200" t="s">
        <v>3212</v>
      </c>
      <c r="H1200" t="s">
        <v>3212</v>
      </c>
      <c r="K1200">
        <v>0</v>
      </c>
      <c r="L1200">
        <v>0</v>
      </c>
      <c r="M1200">
        <v>1538.6562782399542</v>
      </c>
      <c r="N1200">
        <v>436.85214528913315</v>
      </c>
      <c r="O1200">
        <v>1975.5084235290874</v>
      </c>
      <c r="P1200">
        <v>21842.607264456656</v>
      </c>
      <c r="T1200">
        <v>663.85871200081999</v>
      </c>
      <c r="U1200">
        <v>100</v>
      </c>
      <c r="V1200">
        <v>0.10303204506636</v>
      </c>
      <c r="W1200">
        <v>0.27923786640166998</v>
      </c>
      <c r="X1200">
        <v>0.18915543990100001</v>
      </c>
      <c r="Y1200">
        <v>663.85871200375004</v>
      </c>
      <c r="AB1200" t="e">
        <v>#N/A</v>
      </c>
      <c r="AC1200" t="e">
        <v>#N/A</v>
      </c>
    </row>
    <row r="1201" spans="1:29">
      <c r="A1201" t="s">
        <v>3195</v>
      </c>
      <c r="B1201" t="s">
        <v>8</v>
      </c>
      <c r="C1201">
        <v>100097054</v>
      </c>
      <c r="D1201" t="s">
        <v>3196</v>
      </c>
      <c r="E1201" t="str">
        <f t="shared" si="18"/>
        <v>Bogense Markjorder53k</v>
      </c>
      <c r="F1201">
        <v>1.25</v>
      </c>
      <c r="G1201" t="s">
        <v>3212</v>
      </c>
      <c r="H1201" t="s">
        <v>3212</v>
      </c>
      <c r="K1201">
        <v>0</v>
      </c>
      <c r="L1201">
        <v>0</v>
      </c>
      <c r="M1201">
        <v>1538.6562782399542</v>
      </c>
      <c r="N1201">
        <v>436.85214528913315</v>
      </c>
      <c r="O1201">
        <v>1975.5084235290874</v>
      </c>
      <c r="P1201">
        <v>21842.607264456656</v>
      </c>
      <c r="T1201">
        <v>485.87563899089997</v>
      </c>
      <c r="U1201">
        <v>100</v>
      </c>
      <c r="V1201">
        <v>0.22803725302219</v>
      </c>
      <c r="W1201">
        <v>0.32759985327720997</v>
      </c>
      <c r="X1201">
        <v>0.28623487006284998</v>
      </c>
      <c r="Y1201">
        <v>485.87563899298999</v>
      </c>
      <c r="AB1201" t="e">
        <v>#N/A</v>
      </c>
      <c r="AC1201" t="e">
        <v>#N/A</v>
      </c>
    </row>
    <row r="1202" spans="1:29">
      <c r="A1202" t="s">
        <v>274</v>
      </c>
      <c r="B1202" t="s">
        <v>8</v>
      </c>
      <c r="C1202">
        <v>100097049</v>
      </c>
      <c r="D1202" t="s">
        <v>3201</v>
      </c>
      <c r="E1202" t="str">
        <f t="shared" si="18"/>
        <v>Bogense Markjorder53e</v>
      </c>
      <c r="F1202">
        <v>1</v>
      </c>
      <c r="G1202" t="s">
        <v>3212</v>
      </c>
      <c r="M1202">
        <v>1230.9250225919634</v>
      </c>
      <c r="N1202">
        <v>349.48171623130651</v>
      </c>
      <c r="O1202">
        <v>1580.40673882327</v>
      </c>
      <c r="P1202">
        <v>17474.085811565325</v>
      </c>
      <c r="Q1202" t="e">
        <v>#N/A</v>
      </c>
      <c r="R1202" t="e">
        <v>#N/A</v>
      </c>
      <c r="T1202">
        <v>380.09778849758999</v>
      </c>
      <c r="U1202">
        <v>13.3895</v>
      </c>
      <c r="V1202">
        <v>1.0828878730536E-2</v>
      </c>
      <c r="W1202">
        <v>2.7335032820702002E-2</v>
      </c>
      <c r="X1202">
        <v>1.9689400887324002E-2</v>
      </c>
      <c r="Y1202">
        <v>50.893193390884804</v>
      </c>
      <c r="AB1202" t="e">
        <v>#N/A</v>
      </c>
      <c r="AC1202" t="e">
        <v>#N/A</v>
      </c>
    </row>
    <row r="1203" spans="1:29">
      <c r="A1203" t="s">
        <v>310</v>
      </c>
      <c r="B1203" t="s">
        <v>8</v>
      </c>
      <c r="C1203">
        <v>100097055</v>
      </c>
      <c r="D1203" t="s">
        <v>3197</v>
      </c>
      <c r="E1203" t="str">
        <f t="shared" si="18"/>
        <v>Bogense Markjorder53l</v>
      </c>
      <c r="F1203">
        <v>1.25</v>
      </c>
      <c r="G1203" t="s">
        <v>3212</v>
      </c>
      <c r="H1203" t="s">
        <v>3212</v>
      </c>
      <c r="K1203">
        <v>0</v>
      </c>
      <c r="L1203">
        <v>0</v>
      </c>
      <c r="M1203">
        <v>1538.6562782399542</v>
      </c>
      <c r="N1203">
        <v>436.85214528913315</v>
      </c>
      <c r="O1203">
        <v>1975.5084235290874</v>
      </c>
      <c r="P1203">
        <v>21842.607264456656</v>
      </c>
      <c r="T1203">
        <v>551.42110549833001</v>
      </c>
      <c r="U1203">
        <v>100</v>
      </c>
      <c r="V1203">
        <v>0.30236750841141002</v>
      </c>
      <c r="W1203">
        <v>0.35945567488669999</v>
      </c>
      <c r="X1203">
        <v>0.32618542812591</v>
      </c>
      <c r="Y1203">
        <v>551.42110549207996</v>
      </c>
      <c r="AB1203" t="e">
        <v>#N/A</v>
      </c>
      <c r="AC1203" t="e">
        <v>#N/A</v>
      </c>
    </row>
    <row r="1204" spans="1:29">
      <c r="A1204" t="s">
        <v>305</v>
      </c>
      <c r="B1204" t="s">
        <v>8</v>
      </c>
      <c r="C1204">
        <v>100097056</v>
      </c>
      <c r="D1204" t="s">
        <v>3198</v>
      </c>
      <c r="E1204" t="str">
        <f t="shared" si="18"/>
        <v>Bogense Markjorder53m</v>
      </c>
      <c r="F1204">
        <v>1.25</v>
      </c>
      <c r="G1204" t="s">
        <v>3212</v>
      </c>
      <c r="H1204" t="s">
        <v>3212</v>
      </c>
      <c r="K1204">
        <v>0</v>
      </c>
      <c r="L1204">
        <v>0</v>
      </c>
      <c r="M1204">
        <v>1538.6562782399542</v>
      </c>
      <c r="N1204">
        <v>436.85214528913315</v>
      </c>
      <c r="O1204">
        <v>1975.5084235290874</v>
      </c>
      <c r="P1204">
        <v>21842.607264456656</v>
      </c>
      <c r="T1204">
        <v>467.54029900366999</v>
      </c>
      <c r="U1204">
        <v>100</v>
      </c>
      <c r="V1204">
        <v>0.30383941531181002</v>
      </c>
      <c r="W1204">
        <v>0.38542395830154003</v>
      </c>
      <c r="X1204">
        <v>0.35304594691225999</v>
      </c>
      <c r="Y1204">
        <v>467.54029900598999</v>
      </c>
      <c r="AB1204" t="e">
        <v>#N/A</v>
      </c>
      <c r="AC1204" t="e">
        <v>#N/A</v>
      </c>
    </row>
    <row r="1205" spans="1:29">
      <c r="A1205" t="s">
        <v>275</v>
      </c>
      <c r="B1205" t="s">
        <v>8</v>
      </c>
      <c r="C1205">
        <v>100097050</v>
      </c>
      <c r="D1205" t="s">
        <v>3202</v>
      </c>
      <c r="E1205" t="str">
        <f t="shared" si="18"/>
        <v>Bogense Markjorder53f</v>
      </c>
      <c r="F1205">
        <v>1</v>
      </c>
      <c r="G1205" t="s">
        <v>3212</v>
      </c>
      <c r="M1205">
        <v>1230.9250225919634</v>
      </c>
      <c r="N1205">
        <v>349.48171623130651</v>
      </c>
      <c r="O1205">
        <v>1580.40673882327</v>
      </c>
      <c r="P1205">
        <v>17474.085811565325</v>
      </c>
      <c r="Q1205" t="e">
        <v>#N/A</v>
      </c>
      <c r="R1205" t="e">
        <v>#N/A</v>
      </c>
      <c r="T1205">
        <v>535.39547400228003</v>
      </c>
      <c r="U1205">
        <v>0.7117</v>
      </c>
      <c r="V1205">
        <v>8.9364526793361005E-3</v>
      </c>
      <c r="W1205">
        <v>1.3352111913264001E-2</v>
      </c>
      <c r="X1205">
        <v>1.0828878109654E-2</v>
      </c>
      <c r="Y1205">
        <v>3.8104095884742271</v>
      </c>
      <c r="AB1205" t="e">
        <v>#N/A</v>
      </c>
      <c r="AC1205" t="e">
        <v>#N/A</v>
      </c>
    </row>
    <row r="1206" spans="1:29">
      <c r="A1206" t="s">
        <v>3199</v>
      </c>
      <c r="B1206" t="s">
        <v>8</v>
      </c>
      <c r="C1206">
        <v>100097057</v>
      </c>
      <c r="D1206" t="s">
        <v>3200</v>
      </c>
      <c r="E1206" t="str">
        <f t="shared" si="18"/>
        <v>Bogense Markjorder53n</v>
      </c>
      <c r="F1206">
        <v>1.25</v>
      </c>
      <c r="G1206" t="s">
        <v>3212</v>
      </c>
      <c r="H1206" t="s">
        <v>3212</v>
      </c>
      <c r="K1206">
        <v>0</v>
      </c>
      <c r="L1206">
        <v>0</v>
      </c>
      <c r="M1206">
        <v>1538.6562782399542</v>
      </c>
      <c r="N1206">
        <v>436.85214528913315</v>
      </c>
      <c r="O1206">
        <v>1975.5084235290874</v>
      </c>
      <c r="P1206">
        <v>21842.607264456656</v>
      </c>
      <c r="T1206">
        <v>553.89444749969005</v>
      </c>
      <c r="U1206">
        <v>100</v>
      </c>
      <c r="V1206">
        <v>0.17788799107075001</v>
      </c>
      <c r="W1206">
        <v>0.36944347620009999</v>
      </c>
      <c r="X1206">
        <v>0.28731002303403003</v>
      </c>
      <c r="Y1206">
        <v>553.89444750071004</v>
      </c>
      <c r="AB1206" t="e">
        <v>#N/A</v>
      </c>
      <c r="AC1206" t="e">
        <v>#N/A</v>
      </c>
    </row>
    <row r="1207" spans="1:29">
      <c r="A1207" t="s">
        <v>2678</v>
      </c>
      <c r="B1207" t="s">
        <v>8</v>
      </c>
      <c r="C1207">
        <v>10188714</v>
      </c>
      <c r="D1207" t="s">
        <v>3060</v>
      </c>
      <c r="E1207" t="str">
        <f t="shared" si="18"/>
        <v>Bogense Markjorder53d</v>
      </c>
      <c r="F1207">
        <v>1.25</v>
      </c>
      <c r="G1207" t="s">
        <v>3212</v>
      </c>
      <c r="H1207" t="s">
        <v>3212</v>
      </c>
      <c r="M1207">
        <v>1538.6562782399542</v>
      </c>
      <c r="N1207">
        <v>436.85214528913315</v>
      </c>
      <c r="O1207">
        <v>1975.5084235290874</v>
      </c>
      <c r="P1207">
        <v>21842.607264456656</v>
      </c>
      <c r="Q1207">
        <v>2.7330000000000001</v>
      </c>
      <c r="R1207" t="s">
        <v>3228</v>
      </c>
      <c r="T1207">
        <v>65079.039865487</v>
      </c>
      <c r="U1207">
        <v>78.7453</v>
      </c>
      <c r="V1207">
        <v>1.6821558820084E-3</v>
      </c>
      <c r="W1207">
        <v>1.0200172662735001</v>
      </c>
      <c r="X1207">
        <v>0.44396179359987997</v>
      </c>
      <c r="Y1207">
        <v>51246.685179197331</v>
      </c>
      <c r="AB1207" t="e">
        <v>#N/A</v>
      </c>
      <c r="AC1207" t="e">
        <v>#N/A</v>
      </c>
    </row>
    <row r="1208" spans="1:29">
      <c r="A1208" t="s">
        <v>1429</v>
      </c>
      <c r="B1208" t="s">
        <v>8</v>
      </c>
      <c r="C1208">
        <v>5443847</v>
      </c>
      <c r="D1208" t="s">
        <v>1430</v>
      </c>
      <c r="E1208" t="str">
        <f t="shared" si="18"/>
        <v>Bogense Markjorder12ci</v>
      </c>
      <c r="F1208">
        <v>1</v>
      </c>
      <c r="G1208" t="s">
        <v>3212</v>
      </c>
      <c r="M1208">
        <v>1230.9250225919634</v>
      </c>
      <c r="N1208">
        <v>349.48171623130651</v>
      </c>
      <c r="O1208">
        <v>1580.40673882327</v>
      </c>
      <c r="P1208">
        <v>17474.085811565325</v>
      </c>
      <c r="Q1208" t="e">
        <v>#N/A</v>
      </c>
      <c r="R1208" t="e">
        <v>#N/A</v>
      </c>
      <c r="T1208">
        <v>953.74591398761004</v>
      </c>
      <c r="U1208">
        <v>0</v>
      </c>
      <c r="V1208">
        <v>0</v>
      </c>
      <c r="W1208">
        <v>0</v>
      </c>
      <c r="X1208">
        <v>0</v>
      </c>
      <c r="Y1208">
        <v>0</v>
      </c>
      <c r="AB1208" t="e">
        <v>#N/A</v>
      </c>
      <c r="AC1208" t="e">
        <v>#N/A</v>
      </c>
    </row>
    <row r="1209" spans="1:29">
      <c r="A1209" t="s">
        <v>1431</v>
      </c>
      <c r="B1209" t="s">
        <v>8</v>
      </c>
      <c r="C1209">
        <v>5443844</v>
      </c>
      <c r="D1209" t="s">
        <v>1432</v>
      </c>
      <c r="E1209" t="str">
        <f t="shared" si="18"/>
        <v>Bogense Markjorder12cf</v>
      </c>
      <c r="F1209">
        <v>1</v>
      </c>
      <c r="G1209" t="s">
        <v>3212</v>
      </c>
      <c r="M1209">
        <v>1230.9250225919634</v>
      </c>
      <c r="N1209">
        <v>349.48171623130651</v>
      </c>
      <c r="O1209">
        <v>1580.40673882327</v>
      </c>
      <c r="P1209">
        <v>17474.085811565325</v>
      </c>
      <c r="Q1209" t="e">
        <v>#N/A</v>
      </c>
      <c r="R1209" t="e">
        <v>#N/A</v>
      </c>
      <c r="T1209">
        <v>867.70108201286996</v>
      </c>
      <c r="U1209">
        <v>3.5752999999999999</v>
      </c>
      <c r="V1209">
        <v>5.3093045949936003E-2</v>
      </c>
      <c r="W1209">
        <v>7.9061329364777E-2</v>
      </c>
      <c r="X1209">
        <v>6.4917199810345994E-2</v>
      </c>
      <c r="Y1209">
        <v>31.022916785206139</v>
      </c>
      <c r="AB1209" t="e">
        <v>#N/A</v>
      </c>
      <c r="AC1209" t="e">
        <v>#N/A</v>
      </c>
    </row>
    <row r="1210" spans="1:29">
      <c r="A1210" t="s">
        <v>1433</v>
      </c>
      <c r="B1210" t="s">
        <v>8</v>
      </c>
      <c r="C1210">
        <v>5443843</v>
      </c>
      <c r="D1210" t="s">
        <v>1434</v>
      </c>
      <c r="E1210" t="str">
        <f t="shared" si="18"/>
        <v>Bogense Markjorder12ce</v>
      </c>
      <c r="F1210">
        <v>1</v>
      </c>
      <c r="G1210" t="s">
        <v>3212</v>
      </c>
      <c r="M1210">
        <v>1230.9250225919634</v>
      </c>
      <c r="N1210">
        <v>349.48171623130651</v>
      </c>
      <c r="O1210">
        <v>1580.40673882327</v>
      </c>
      <c r="P1210">
        <v>17474.085811565325</v>
      </c>
      <c r="Q1210" t="e">
        <v>#N/A</v>
      </c>
      <c r="R1210" t="e">
        <v>#N/A</v>
      </c>
      <c r="T1210">
        <v>799.62174399364005</v>
      </c>
      <c r="U1210">
        <v>0</v>
      </c>
      <c r="V1210">
        <v>0</v>
      </c>
      <c r="W1210">
        <v>0</v>
      </c>
      <c r="X1210">
        <v>0</v>
      </c>
      <c r="Y1210">
        <v>0</v>
      </c>
      <c r="AB1210" t="e">
        <v>#N/A</v>
      </c>
      <c r="AC1210" t="e">
        <v>#N/A</v>
      </c>
    </row>
    <row r="1211" spans="1:29">
      <c r="A1211" t="s">
        <v>1435</v>
      </c>
      <c r="B1211" t="s">
        <v>8</v>
      </c>
      <c r="C1211">
        <v>5443840</v>
      </c>
      <c r="D1211" t="s">
        <v>1436</v>
      </c>
      <c r="E1211" t="str">
        <f t="shared" si="18"/>
        <v>Bogense Markjorder12cb</v>
      </c>
      <c r="F1211">
        <v>1.25</v>
      </c>
      <c r="G1211" t="s">
        <v>3212</v>
      </c>
      <c r="H1211" t="s">
        <v>3212</v>
      </c>
      <c r="M1211">
        <v>1538.6562782399542</v>
      </c>
      <c r="N1211">
        <v>436.85214528913315</v>
      </c>
      <c r="O1211">
        <v>1975.5084235290874</v>
      </c>
      <c r="P1211">
        <v>21842.607264456656</v>
      </c>
      <c r="Q1211" t="e">
        <v>#N/A</v>
      </c>
      <c r="R1211" t="e">
        <v>#N/A</v>
      </c>
      <c r="T1211">
        <v>1087.5401264963</v>
      </c>
      <c r="U1211">
        <v>38.816600000000001</v>
      </c>
      <c r="V1211">
        <v>2.7965841814876002E-2</v>
      </c>
      <c r="W1211">
        <v>0.22393700480461001</v>
      </c>
      <c r="X1211">
        <v>0.10731981890693</v>
      </c>
      <c r="Y1211">
        <v>422.1461007415628</v>
      </c>
      <c r="AB1211" t="e">
        <v>#N/A</v>
      </c>
      <c r="AC1211" t="e">
        <v>#N/A</v>
      </c>
    </row>
    <row r="1212" spans="1:29">
      <c r="A1212" t="s">
        <v>1437</v>
      </c>
      <c r="B1212" t="s">
        <v>8</v>
      </c>
      <c r="C1212">
        <v>5443839</v>
      </c>
      <c r="D1212" t="s">
        <v>1438</v>
      </c>
      <c r="E1212" t="str">
        <f t="shared" si="18"/>
        <v>Bogense Markjorder12ca</v>
      </c>
      <c r="F1212">
        <v>1.25</v>
      </c>
      <c r="G1212" t="s">
        <v>3212</v>
      </c>
      <c r="H1212" t="s">
        <v>3212</v>
      </c>
      <c r="M1212">
        <v>1538.6562782399542</v>
      </c>
      <c r="N1212">
        <v>436.85214528913315</v>
      </c>
      <c r="O1212">
        <v>1975.5084235290874</v>
      </c>
      <c r="P1212">
        <v>21842.607264456656</v>
      </c>
      <c r="Q1212">
        <v>2.5209999999999999</v>
      </c>
      <c r="R1212" t="e">
        <v>#N/A</v>
      </c>
      <c r="T1212">
        <v>1017.1804070138</v>
      </c>
      <c r="U1212">
        <v>42.3005</v>
      </c>
      <c r="V1212">
        <v>2.8070976957679E-2</v>
      </c>
      <c r="W1212">
        <v>0.14708350598812001</v>
      </c>
      <c r="X1212">
        <v>8.9205133052722999E-2</v>
      </c>
      <c r="Y1212">
        <v>430.27239806887252</v>
      </c>
      <c r="AB1212">
        <v>2.5209999999999999</v>
      </c>
      <c r="AC1212" t="s">
        <v>3228</v>
      </c>
    </row>
    <row r="1213" spans="1:29">
      <c r="A1213" t="s">
        <v>1445</v>
      </c>
      <c r="B1213" t="s">
        <v>24</v>
      </c>
      <c r="C1213">
        <v>5443224</v>
      </c>
      <c r="D1213" t="s">
        <v>1446</v>
      </c>
      <c r="E1213" t="str">
        <f t="shared" si="18"/>
        <v>Bogense Bygrunde122b</v>
      </c>
      <c r="F1213">
        <v>1</v>
      </c>
      <c r="G1213" t="s">
        <v>3212</v>
      </c>
      <c r="M1213">
        <v>1230.9250225919634</v>
      </c>
      <c r="N1213">
        <v>349.48171623130651</v>
      </c>
      <c r="O1213">
        <v>1580.40673882327</v>
      </c>
      <c r="P1213">
        <v>17474.085811565325</v>
      </c>
      <c r="Q1213" t="e">
        <v>#N/A</v>
      </c>
      <c r="R1213" t="e">
        <v>#N/A</v>
      </c>
      <c r="T1213">
        <v>391.96942649761002</v>
      </c>
      <c r="U1213">
        <v>0</v>
      </c>
      <c r="V1213">
        <v>0</v>
      </c>
      <c r="W1213">
        <v>0</v>
      </c>
      <c r="X1213">
        <v>0</v>
      </c>
      <c r="Y1213">
        <v>0</v>
      </c>
      <c r="AB1213" t="e">
        <v>#N/A</v>
      </c>
      <c r="AC1213" t="e">
        <v>#N/A</v>
      </c>
    </row>
    <row r="1214" spans="1:29">
      <c r="A1214" t="s">
        <v>1439</v>
      </c>
      <c r="B1214" t="s">
        <v>24</v>
      </c>
      <c r="C1214">
        <v>5443220</v>
      </c>
      <c r="D1214" t="s">
        <v>1440</v>
      </c>
      <c r="E1214" t="str">
        <f t="shared" si="18"/>
        <v>Bogense Bygrunde119</v>
      </c>
      <c r="F1214">
        <v>1</v>
      </c>
      <c r="G1214" t="s">
        <v>3212</v>
      </c>
      <c r="M1214">
        <v>1230.9250225919634</v>
      </c>
      <c r="N1214">
        <v>349.48171623130651</v>
      </c>
      <c r="O1214">
        <v>1580.40673882327</v>
      </c>
      <c r="P1214">
        <v>17474.085811565325</v>
      </c>
      <c r="Q1214" t="e">
        <v>#N/A</v>
      </c>
      <c r="R1214" t="e">
        <v>#N/A</v>
      </c>
      <c r="T1214">
        <v>67.925400998753005</v>
      </c>
      <c r="U1214">
        <v>0</v>
      </c>
      <c r="V1214">
        <v>0</v>
      </c>
      <c r="W1214">
        <v>0</v>
      </c>
      <c r="X1214">
        <v>0</v>
      </c>
      <c r="Y1214">
        <v>0</v>
      </c>
      <c r="AB1214" t="e">
        <v>#N/A</v>
      </c>
      <c r="AC1214" t="e">
        <v>#N/A</v>
      </c>
    </row>
    <row r="1215" spans="1:29">
      <c r="A1215" t="s">
        <v>1107</v>
      </c>
      <c r="B1215" t="s">
        <v>24</v>
      </c>
      <c r="C1215">
        <v>5443221</v>
      </c>
      <c r="D1215" t="s">
        <v>1442</v>
      </c>
      <c r="E1215" t="str">
        <f t="shared" si="18"/>
        <v>Bogense Bygrunde120</v>
      </c>
      <c r="F1215">
        <v>1</v>
      </c>
      <c r="G1215" t="s">
        <v>3212</v>
      </c>
      <c r="M1215">
        <v>1230.9250225919634</v>
      </c>
      <c r="N1215">
        <v>349.48171623130651</v>
      </c>
      <c r="O1215">
        <v>1580.40673882327</v>
      </c>
      <c r="P1215">
        <v>17474.085811565325</v>
      </c>
      <c r="Q1215" t="e">
        <v>#N/A</v>
      </c>
      <c r="R1215" t="e">
        <v>#N/A</v>
      </c>
      <c r="T1215">
        <v>137.88709399973999</v>
      </c>
      <c r="U1215">
        <v>0</v>
      </c>
      <c r="V1215">
        <v>0</v>
      </c>
      <c r="W1215">
        <v>0</v>
      </c>
      <c r="X1215">
        <v>0</v>
      </c>
      <c r="Y1215">
        <v>0</v>
      </c>
      <c r="AB1215" t="e">
        <v>#N/A</v>
      </c>
      <c r="AC1215" t="e">
        <v>#N/A</v>
      </c>
    </row>
    <row r="1216" spans="1:29">
      <c r="A1216" t="s">
        <v>1443</v>
      </c>
      <c r="B1216" t="s">
        <v>24</v>
      </c>
      <c r="C1216">
        <v>5443276</v>
      </c>
      <c r="D1216" t="s">
        <v>1444</v>
      </c>
      <c r="E1216" t="str">
        <f t="shared" si="18"/>
        <v>Bogense Bygrunde161b</v>
      </c>
      <c r="F1216">
        <v>1</v>
      </c>
      <c r="G1216" t="s">
        <v>3212</v>
      </c>
      <c r="M1216">
        <v>1230.9250225919634</v>
      </c>
      <c r="N1216">
        <v>349.48171623130651</v>
      </c>
      <c r="O1216">
        <v>1580.40673882327</v>
      </c>
      <c r="P1216">
        <v>17474.085811565325</v>
      </c>
      <c r="Q1216" t="e">
        <v>#N/A</v>
      </c>
      <c r="R1216" t="e">
        <v>#N/A</v>
      </c>
      <c r="T1216">
        <v>1155.8638970068</v>
      </c>
      <c r="U1216">
        <v>0</v>
      </c>
      <c r="V1216">
        <v>0</v>
      </c>
      <c r="W1216">
        <v>0</v>
      </c>
      <c r="X1216">
        <v>0</v>
      </c>
      <c r="Y1216">
        <v>0</v>
      </c>
      <c r="AB1216" t="e">
        <v>#N/A</v>
      </c>
      <c r="AC1216" t="e">
        <v>#N/A</v>
      </c>
    </row>
    <row r="1217" spans="1:29">
      <c r="A1217" t="s">
        <v>1447</v>
      </c>
      <c r="B1217" t="s">
        <v>8</v>
      </c>
      <c r="C1217">
        <v>1354916</v>
      </c>
      <c r="D1217" t="s">
        <v>1448</v>
      </c>
      <c r="E1217" t="str">
        <f t="shared" si="18"/>
        <v>Bogense Markjorder54b</v>
      </c>
      <c r="F1217">
        <v>3.8779807192096496</v>
      </c>
      <c r="G1217" t="s">
        <v>3213</v>
      </c>
      <c r="K1217">
        <v>3.8779807192096496</v>
      </c>
      <c r="M1217">
        <v>4773.5035044043361</v>
      </c>
      <c r="N1217">
        <v>1355.2833572613047</v>
      </c>
      <c r="O1217">
        <v>6128.7868616656406</v>
      </c>
      <c r="P1217">
        <v>67764.167863065231</v>
      </c>
      <c r="T1217">
        <v>51706.409589461997</v>
      </c>
      <c r="U1217">
        <v>100</v>
      </c>
      <c r="V1217">
        <v>0.66855180263518998</v>
      </c>
      <c r="W1217">
        <v>2.1548416614532</v>
      </c>
      <c r="X1217">
        <v>1.4926474535719001</v>
      </c>
      <c r="Y1217">
        <v>51706.409589442002</v>
      </c>
      <c r="AB1217" t="e">
        <v>#N/A</v>
      </c>
      <c r="AC1217" t="e">
        <v>#N/A</v>
      </c>
    </row>
    <row r="1218" spans="1:29">
      <c r="A1218">
        <v>37</v>
      </c>
      <c r="B1218" t="s">
        <v>15</v>
      </c>
      <c r="C1218">
        <v>1354916</v>
      </c>
      <c r="D1218" t="s">
        <v>1448</v>
      </c>
      <c r="E1218" t="str">
        <f t="shared" ref="E1218:E1281" si="19">CONCATENATE(B1218,A1218)</f>
        <v>Bogense Strand, Bogense Jorder37</v>
      </c>
      <c r="F1218">
        <v>1.8721189759876502</v>
      </c>
      <c r="G1218" t="s">
        <v>3213</v>
      </c>
      <c r="K1218">
        <v>1.8721189759876502</v>
      </c>
      <c r="M1218">
        <v>2304.4380928124415</v>
      </c>
      <c r="N1218">
        <v>654.27135271736006</v>
      </c>
      <c r="O1218">
        <v>2958.7094455298015</v>
      </c>
      <c r="P1218">
        <v>32713.567635868003</v>
      </c>
      <c r="T1218">
        <v>24961.586346502001</v>
      </c>
      <c r="U1218">
        <v>100</v>
      </c>
      <c r="V1218">
        <v>1.8500560522078999</v>
      </c>
      <c r="W1218">
        <v>2.8786942958832</v>
      </c>
      <c r="X1218">
        <v>2.4226606503478001</v>
      </c>
      <c r="Y1218">
        <v>24961.586346504999</v>
      </c>
      <c r="AB1218" t="e">
        <v>#N/A</v>
      </c>
      <c r="AC1218" t="e">
        <v>#N/A</v>
      </c>
    </row>
    <row r="1219" spans="1:29">
      <c r="A1219" t="s">
        <v>203</v>
      </c>
      <c r="B1219" t="s">
        <v>15</v>
      </c>
      <c r="C1219">
        <v>1354916</v>
      </c>
      <c r="D1219" t="s">
        <v>1448</v>
      </c>
      <c r="E1219" t="str">
        <f t="shared" si="19"/>
        <v>Bogense Strand, Bogense Jorder38b</v>
      </c>
      <c r="F1219">
        <v>0.46651761018842253</v>
      </c>
      <c r="K1219">
        <v>0.46651761018842253</v>
      </c>
      <c r="M1219">
        <v>574.24819986073283</v>
      </c>
      <c r="N1219">
        <v>163.03937506077756</v>
      </c>
      <c r="O1219">
        <v>737.28757492151044</v>
      </c>
      <c r="P1219">
        <v>8151.9687530388774</v>
      </c>
      <c r="T1219">
        <v>6220.2348025123001</v>
      </c>
      <c r="U1219">
        <v>100</v>
      </c>
      <c r="V1219">
        <v>1.7930730581284</v>
      </c>
      <c r="W1219">
        <v>2.5370063781738001</v>
      </c>
      <c r="X1219">
        <v>2.2563928783354998</v>
      </c>
      <c r="Y1219">
        <v>6220.2348025116999</v>
      </c>
      <c r="AB1219" t="e">
        <v>#N/A</v>
      </c>
      <c r="AC1219" t="e">
        <v>#N/A</v>
      </c>
    </row>
    <row r="1220" spans="1:29">
      <c r="A1220" t="s">
        <v>1449</v>
      </c>
      <c r="B1220" t="s">
        <v>15</v>
      </c>
      <c r="C1220">
        <v>1354916</v>
      </c>
      <c r="D1220" t="s">
        <v>1448</v>
      </c>
      <c r="E1220" t="str">
        <f t="shared" si="19"/>
        <v>Bogense Strand, Bogense Jorder38c</v>
      </c>
      <c r="F1220">
        <v>0.47665856355284247</v>
      </c>
      <c r="K1220">
        <v>0.47665856355284247</v>
      </c>
      <c r="M1220">
        <v>586.7309531099354</v>
      </c>
      <c r="N1220">
        <v>166.58345284679666</v>
      </c>
      <c r="O1220">
        <v>753.31440595673212</v>
      </c>
      <c r="P1220">
        <v>8329.1726423398341</v>
      </c>
      <c r="T1220">
        <v>6355.4475140379</v>
      </c>
      <c r="U1220">
        <v>100</v>
      </c>
      <c r="V1220">
        <v>1.8006427288055</v>
      </c>
      <c r="W1220">
        <v>2.5203952789307</v>
      </c>
      <c r="X1220">
        <v>2.2099483678601999</v>
      </c>
      <c r="Y1220">
        <v>6355.4475140392997</v>
      </c>
      <c r="AB1220" t="e">
        <v>#N/A</v>
      </c>
      <c r="AC1220" t="e">
        <v>#N/A</v>
      </c>
    </row>
    <row r="1221" spans="1:29">
      <c r="A1221" t="s">
        <v>211</v>
      </c>
      <c r="B1221" t="s">
        <v>15</v>
      </c>
      <c r="C1221">
        <v>1354916</v>
      </c>
      <c r="D1221" t="s">
        <v>1448</v>
      </c>
      <c r="E1221" t="str">
        <f t="shared" si="19"/>
        <v>Bogense Strand, Bogense Jorder39a</v>
      </c>
      <c r="F1221">
        <v>0.91830145912200001</v>
      </c>
      <c r="K1221">
        <v>0.91830145912200001</v>
      </c>
      <c r="M1221">
        <v>1130.3602443159807</v>
      </c>
      <c r="N1221">
        <v>320.92956995166952</v>
      </c>
      <c r="O1221">
        <v>1451.2898142676502</v>
      </c>
      <c r="P1221">
        <v>16046.478497583475</v>
      </c>
      <c r="T1221">
        <v>12244.01945496</v>
      </c>
      <c r="U1221">
        <v>100</v>
      </c>
      <c r="V1221">
        <v>1.7061265707016</v>
      </c>
      <c r="W1221">
        <v>2.5252313613892001</v>
      </c>
      <c r="X1221">
        <v>2.1961318828618999</v>
      </c>
      <c r="Y1221">
        <v>12244.019454961001</v>
      </c>
      <c r="AB1221" t="e">
        <v>#N/A</v>
      </c>
      <c r="AC1221" t="e">
        <v>#N/A</v>
      </c>
    </row>
    <row r="1222" spans="1:29">
      <c r="A1222" t="s">
        <v>1450</v>
      </c>
      <c r="B1222" t="s">
        <v>64</v>
      </c>
      <c r="C1222">
        <v>1354916</v>
      </c>
      <c r="D1222" t="s">
        <v>1448</v>
      </c>
      <c r="E1222" t="str">
        <f t="shared" si="19"/>
        <v>Skovby Nymark, Skovby1a</v>
      </c>
      <c r="F1222">
        <v>1</v>
      </c>
      <c r="G1222" t="s">
        <v>3212</v>
      </c>
      <c r="M1222">
        <v>1230.9250225919634</v>
      </c>
      <c r="N1222">
        <v>349.48171623130651</v>
      </c>
      <c r="O1222">
        <v>1580.40673882327</v>
      </c>
      <c r="P1222">
        <v>17474.085811565325</v>
      </c>
      <c r="Q1222" t="e">
        <v>#N/A</v>
      </c>
      <c r="R1222" t="e">
        <v>#N/A</v>
      </c>
      <c r="T1222">
        <v>334590.63092053001</v>
      </c>
      <c r="U1222">
        <v>9.5474999999999994</v>
      </c>
      <c r="V1222">
        <v>2.1026949398220002E-3</v>
      </c>
      <c r="W1222">
        <v>1.0460907220839999</v>
      </c>
      <c r="X1222">
        <v>0.39063072448426001</v>
      </c>
      <c r="Y1222">
        <v>31945.040487137598</v>
      </c>
      <c r="AB1222" t="e">
        <v>#N/A</v>
      </c>
      <c r="AC1222" t="e">
        <v>#N/A</v>
      </c>
    </row>
    <row r="1223" spans="1:29">
      <c r="A1223" t="s">
        <v>944</v>
      </c>
      <c r="B1223" t="s">
        <v>919</v>
      </c>
      <c r="C1223">
        <v>1332158</v>
      </c>
      <c r="D1223" t="s">
        <v>1451</v>
      </c>
      <c r="E1223" t="str">
        <f t="shared" si="19"/>
        <v>Bogense Strand, Skovby44a</v>
      </c>
      <c r="F1223">
        <v>2.1996571892512748</v>
      </c>
      <c r="G1223" t="s">
        <v>3212</v>
      </c>
      <c r="K1223">
        <v>1.1996571892512748</v>
      </c>
      <c r="M1223">
        <v>2707.6130753737002</v>
      </c>
      <c r="N1223">
        <v>768.73996962006731</v>
      </c>
      <c r="O1223">
        <v>3476.3530449937675</v>
      </c>
      <c r="P1223">
        <v>38436.998481003364</v>
      </c>
      <c r="T1223">
        <v>15995.429190016999</v>
      </c>
      <c r="U1223">
        <v>100</v>
      </c>
      <c r="V1223">
        <v>2.1071105003357</v>
      </c>
      <c r="W1223">
        <v>2.9510271549225</v>
      </c>
      <c r="X1223">
        <v>2.5875372707027</v>
      </c>
      <c r="Y1223">
        <v>15995.429190016001</v>
      </c>
      <c r="AB1223" t="e">
        <v>#N/A</v>
      </c>
      <c r="AC1223" t="e">
        <v>#N/A</v>
      </c>
    </row>
    <row r="1224" spans="1:29">
      <c r="A1224" t="s">
        <v>533</v>
      </c>
      <c r="B1224" t="s">
        <v>919</v>
      </c>
      <c r="C1224">
        <v>1332158</v>
      </c>
      <c r="D1224" t="s">
        <v>1451</v>
      </c>
      <c r="E1224" t="str">
        <f t="shared" si="19"/>
        <v>Bogense Strand, Skovby45a</v>
      </c>
      <c r="F1224">
        <v>1.2111758708217</v>
      </c>
      <c r="K1224">
        <v>1.2111758708217</v>
      </c>
      <c r="M1224">
        <v>1490.8666861540419</v>
      </c>
      <c r="N1224">
        <v>423.28382199271488</v>
      </c>
      <c r="O1224">
        <v>1914.1505081467567</v>
      </c>
      <c r="P1224">
        <v>21164.191099635744</v>
      </c>
      <c r="T1224">
        <v>16149.011610956</v>
      </c>
      <c r="U1224">
        <v>100</v>
      </c>
      <c r="V1224">
        <v>2.0712594985961998</v>
      </c>
      <c r="W1224">
        <v>2.8810074329375999</v>
      </c>
      <c r="X1224">
        <v>2.4260978906637001</v>
      </c>
      <c r="Y1224">
        <v>16149.011610952</v>
      </c>
      <c r="AB1224" t="e">
        <v>#N/A</v>
      </c>
      <c r="AC1224" t="e">
        <v>#N/A</v>
      </c>
    </row>
    <row r="1225" spans="1:29">
      <c r="A1225" t="s">
        <v>127</v>
      </c>
      <c r="B1225" t="s">
        <v>8</v>
      </c>
      <c r="C1225">
        <v>5443934</v>
      </c>
      <c r="D1225" t="s">
        <v>1422</v>
      </c>
      <c r="E1225" t="str">
        <f t="shared" si="19"/>
        <v>Bogense Markjorder18a</v>
      </c>
      <c r="F1225">
        <v>1</v>
      </c>
      <c r="G1225" t="s">
        <v>3212</v>
      </c>
      <c r="M1225">
        <v>1230.9250225919634</v>
      </c>
      <c r="N1225">
        <v>349.48171623130651</v>
      </c>
      <c r="O1225">
        <v>1580.40673882327</v>
      </c>
      <c r="P1225">
        <v>17474.085811565325</v>
      </c>
      <c r="Q1225" t="e">
        <v>#N/A</v>
      </c>
      <c r="R1225" t="e">
        <v>#N/A</v>
      </c>
      <c r="T1225">
        <v>5214.2263019972997</v>
      </c>
      <c r="U1225">
        <v>0.35549999999999998</v>
      </c>
      <c r="V1225">
        <v>6.1608958989381998E-2</v>
      </c>
      <c r="W1225">
        <v>7.3068648576736006E-2</v>
      </c>
      <c r="X1225">
        <v>6.9169103083285E-2</v>
      </c>
      <c r="Y1225">
        <v>18.536574503600402</v>
      </c>
      <c r="AB1225" t="e">
        <v>#N/A</v>
      </c>
      <c r="AC1225" t="e">
        <v>#N/A</v>
      </c>
    </row>
    <row r="1226" spans="1:29">
      <c r="A1226" t="s">
        <v>943</v>
      </c>
      <c r="B1226" t="s">
        <v>8</v>
      </c>
      <c r="C1226">
        <v>9915427</v>
      </c>
      <c r="D1226" t="s">
        <v>2988</v>
      </c>
      <c r="E1226" t="str">
        <f t="shared" si="19"/>
        <v>Bogense Markjorder18b</v>
      </c>
      <c r="F1226">
        <v>1.25</v>
      </c>
      <c r="G1226" t="s">
        <v>3212</v>
      </c>
      <c r="H1226" t="s">
        <v>3212</v>
      </c>
      <c r="K1226" t="s">
        <v>3213</v>
      </c>
      <c r="M1226">
        <v>1538.6562782399542</v>
      </c>
      <c r="N1226">
        <v>436.85214528913315</v>
      </c>
      <c r="O1226">
        <v>1975.5084235290874</v>
      </c>
      <c r="P1226">
        <v>21842.607264456656</v>
      </c>
      <c r="T1226">
        <v>3872.4661745036001</v>
      </c>
      <c r="U1226">
        <v>21.837900000000001</v>
      </c>
      <c r="V1226">
        <v>5.5721411481500002E-3</v>
      </c>
      <c r="W1226">
        <v>7.2227567434310996E-2</v>
      </c>
      <c r="X1226">
        <v>4.6518739340866998E-2</v>
      </c>
      <c r="Y1226">
        <v>845.66380583149999</v>
      </c>
      <c r="AB1226" t="e">
        <v>#N/A</v>
      </c>
      <c r="AC1226" t="e">
        <v>#N/A</v>
      </c>
    </row>
    <row r="1227" spans="1:29">
      <c r="A1227" t="s">
        <v>2989</v>
      </c>
      <c r="B1227" t="s">
        <v>8</v>
      </c>
      <c r="C1227">
        <v>100080177</v>
      </c>
      <c r="D1227" t="s">
        <v>2988</v>
      </c>
      <c r="E1227" t="str">
        <f t="shared" si="19"/>
        <v>Bogense Markjorder18m</v>
      </c>
      <c r="F1227">
        <v>1</v>
      </c>
      <c r="G1227" t="s">
        <v>3212</v>
      </c>
      <c r="K1227" t="s">
        <v>3213</v>
      </c>
      <c r="M1227">
        <v>1230.9250225919634</v>
      </c>
      <c r="N1227">
        <v>349.48171623130651</v>
      </c>
      <c r="O1227">
        <v>1580.40673882327</v>
      </c>
      <c r="P1227">
        <v>17474.085811565325</v>
      </c>
      <c r="T1227">
        <v>2657.5150740106001</v>
      </c>
      <c r="U1227">
        <v>1.0007999999999999</v>
      </c>
      <c r="V1227">
        <v>4.6259287744760999E-2</v>
      </c>
      <c r="W1227">
        <v>7.1912162005901004E-2</v>
      </c>
      <c r="X1227">
        <v>6.0215924245615997E-2</v>
      </c>
      <c r="Y1227">
        <v>26.595353278238001</v>
      </c>
      <c r="AB1227" t="e">
        <v>#N/A</v>
      </c>
      <c r="AC1227" t="e">
        <v>#N/A</v>
      </c>
    </row>
    <row r="1228" spans="1:29">
      <c r="A1228" t="s">
        <v>68</v>
      </c>
      <c r="B1228" t="s">
        <v>24</v>
      </c>
      <c r="C1228">
        <v>5443257</v>
      </c>
      <c r="D1228" t="s">
        <v>1452</v>
      </c>
      <c r="E1228" t="str">
        <f t="shared" si="19"/>
        <v>Bogense Bygrunde145a</v>
      </c>
      <c r="F1228">
        <v>1</v>
      </c>
      <c r="G1228" t="s">
        <v>3212</v>
      </c>
      <c r="M1228">
        <v>1230.9250225919634</v>
      </c>
      <c r="N1228">
        <v>349.48171623130651</v>
      </c>
      <c r="O1228">
        <v>1580.40673882327</v>
      </c>
      <c r="P1228">
        <v>17474.085811565325</v>
      </c>
      <c r="Q1228">
        <v>1.1719999999999999</v>
      </c>
      <c r="R1228" t="s">
        <v>3228</v>
      </c>
      <c r="T1228">
        <v>1208.4758405122</v>
      </c>
      <c r="U1228">
        <v>0</v>
      </c>
      <c r="V1228">
        <v>0</v>
      </c>
      <c r="W1228">
        <v>0</v>
      </c>
      <c r="X1228">
        <v>0</v>
      </c>
      <c r="Y1228">
        <v>0</v>
      </c>
      <c r="AB1228" t="e">
        <v>#N/A</v>
      </c>
      <c r="AC1228" t="e">
        <v>#N/A</v>
      </c>
    </row>
    <row r="1229" spans="1:29">
      <c r="A1229" t="s">
        <v>1472</v>
      </c>
      <c r="B1229" t="s">
        <v>24</v>
      </c>
      <c r="C1229">
        <v>5443226</v>
      </c>
      <c r="D1229" t="s">
        <v>1473</v>
      </c>
      <c r="E1229" t="str">
        <f t="shared" si="19"/>
        <v>Bogense Bygrunde123</v>
      </c>
      <c r="F1229">
        <v>1</v>
      </c>
      <c r="G1229" t="s">
        <v>3212</v>
      </c>
      <c r="M1229">
        <v>1230.9250225919634</v>
      </c>
      <c r="N1229">
        <v>349.48171623130651</v>
      </c>
      <c r="O1229">
        <v>1580.40673882327</v>
      </c>
      <c r="P1229">
        <v>17474.085811565325</v>
      </c>
      <c r="Q1229" t="e">
        <v>#N/A</v>
      </c>
      <c r="R1229" t="e">
        <v>#N/A</v>
      </c>
      <c r="T1229">
        <v>270.05500950735001</v>
      </c>
      <c r="U1229">
        <v>0</v>
      </c>
      <c r="V1229">
        <v>0</v>
      </c>
      <c r="W1229">
        <v>0</v>
      </c>
      <c r="X1229">
        <v>0</v>
      </c>
      <c r="Y1229">
        <v>0</v>
      </c>
      <c r="AB1229" t="e">
        <v>#N/A</v>
      </c>
      <c r="AC1229" t="e">
        <v>#N/A</v>
      </c>
    </row>
    <row r="1230" spans="1:29">
      <c r="A1230" t="s">
        <v>1474</v>
      </c>
      <c r="B1230" t="s">
        <v>24</v>
      </c>
      <c r="C1230">
        <v>5443247</v>
      </c>
      <c r="D1230" t="s">
        <v>1475</v>
      </c>
      <c r="E1230" t="str">
        <f t="shared" si="19"/>
        <v>Bogense Bygrunde140a</v>
      </c>
      <c r="F1230">
        <v>1</v>
      </c>
      <c r="G1230" t="s">
        <v>3212</v>
      </c>
      <c r="M1230">
        <v>1230.9250225919634</v>
      </c>
      <c r="N1230">
        <v>349.48171623130651</v>
      </c>
      <c r="O1230">
        <v>1580.40673882327</v>
      </c>
      <c r="P1230">
        <v>17474.085811565325</v>
      </c>
      <c r="Q1230" t="e">
        <v>#N/A</v>
      </c>
      <c r="R1230" t="e">
        <v>#N/A</v>
      </c>
      <c r="T1230">
        <v>213.60485349708</v>
      </c>
      <c r="U1230">
        <v>0</v>
      </c>
      <c r="V1230">
        <v>0</v>
      </c>
      <c r="W1230">
        <v>0</v>
      </c>
      <c r="X1230">
        <v>0</v>
      </c>
      <c r="Y1230">
        <v>0</v>
      </c>
      <c r="AB1230" t="e">
        <v>#N/A</v>
      </c>
      <c r="AC1230" t="e">
        <v>#N/A</v>
      </c>
    </row>
    <row r="1231" spans="1:29">
      <c r="A1231" t="s">
        <v>894</v>
      </c>
      <c r="B1231" t="s">
        <v>24</v>
      </c>
      <c r="C1231">
        <v>5443227</v>
      </c>
      <c r="D1231" t="s">
        <v>1476</v>
      </c>
      <c r="E1231" t="str">
        <f t="shared" si="19"/>
        <v>Bogense Bygrunde124a</v>
      </c>
      <c r="F1231">
        <v>1</v>
      </c>
      <c r="G1231" t="s">
        <v>3212</v>
      </c>
      <c r="M1231">
        <v>1230.9250225919634</v>
      </c>
      <c r="N1231">
        <v>349.48171623130651</v>
      </c>
      <c r="O1231">
        <v>1580.40673882327</v>
      </c>
      <c r="P1231">
        <v>17474.085811565325</v>
      </c>
      <c r="Q1231" t="e">
        <v>#N/A</v>
      </c>
      <c r="R1231" t="e">
        <v>#N/A</v>
      </c>
      <c r="T1231">
        <v>158.61553450113999</v>
      </c>
      <c r="U1231">
        <v>0</v>
      </c>
      <c r="V1231">
        <v>0</v>
      </c>
      <c r="W1231">
        <v>0</v>
      </c>
      <c r="X1231">
        <v>0</v>
      </c>
      <c r="Y1231">
        <v>0</v>
      </c>
      <c r="AB1231" t="e">
        <v>#N/A</v>
      </c>
      <c r="AC1231" t="e">
        <v>#N/A</v>
      </c>
    </row>
    <row r="1232" spans="1:29">
      <c r="A1232" t="s">
        <v>1477</v>
      </c>
      <c r="B1232" t="s">
        <v>24</v>
      </c>
      <c r="C1232">
        <v>5443245</v>
      </c>
      <c r="D1232" t="s">
        <v>1478</v>
      </c>
      <c r="E1232" t="str">
        <f t="shared" si="19"/>
        <v>Bogense Bygrunde139a</v>
      </c>
      <c r="F1232">
        <v>1</v>
      </c>
      <c r="G1232" t="s">
        <v>3212</v>
      </c>
      <c r="M1232">
        <v>1230.9250225919634</v>
      </c>
      <c r="N1232">
        <v>349.48171623130651</v>
      </c>
      <c r="O1232">
        <v>1580.40673882327</v>
      </c>
      <c r="P1232">
        <v>17474.085811565325</v>
      </c>
      <c r="Q1232" t="e">
        <v>#N/A</v>
      </c>
      <c r="R1232" t="e">
        <v>#N/A</v>
      </c>
      <c r="T1232">
        <v>203.42001099888</v>
      </c>
      <c r="U1232">
        <v>0</v>
      </c>
      <c r="V1232">
        <v>0</v>
      </c>
      <c r="W1232">
        <v>0</v>
      </c>
      <c r="X1232">
        <v>0</v>
      </c>
      <c r="Y1232">
        <v>0</v>
      </c>
      <c r="AB1232" t="e">
        <v>#N/A</v>
      </c>
      <c r="AC1232" t="e">
        <v>#N/A</v>
      </c>
    </row>
    <row r="1233" spans="1:29">
      <c r="A1233" t="s">
        <v>771</v>
      </c>
      <c r="B1233" t="s">
        <v>24</v>
      </c>
      <c r="C1233">
        <v>5443242</v>
      </c>
      <c r="D1233" t="s">
        <v>1480</v>
      </c>
      <c r="E1233" t="str">
        <f t="shared" si="19"/>
        <v>Bogense Bygrunde137a</v>
      </c>
      <c r="F1233">
        <v>1</v>
      </c>
      <c r="G1233" t="s">
        <v>3212</v>
      </c>
      <c r="M1233">
        <v>1230.9250225919634</v>
      </c>
      <c r="N1233">
        <v>349.48171623130651</v>
      </c>
      <c r="O1233">
        <v>1580.40673882327</v>
      </c>
      <c r="P1233">
        <v>17474.085811565325</v>
      </c>
      <c r="Q1233" t="s">
        <v>3213</v>
      </c>
      <c r="R1233" t="s">
        <v>3228</v>
      </c>
      <c r="T1233">
        <v>534.94774099439996</v>
      </c>
      <c r="U1233">
        <v>0</v>
      </c>
      <c r="V1233">
        <v>0</v>
      </c>
      <c r="W1233">
        <v>0</v>
      </c>
      <c r="X1233">
        <v>0</v>
      </c>
      <c r="Y1233">
        <v>0</v>
      </c>
      <c r="AB1233" t="e">
        <v>#N/A</v>
      </c>
      <c r="AC1233" t="e">
        <v>#N/A</v>
      </c>
    </row>
    <row r="1234" spans="1:29">
      <c r="A1234" t="s">
        <v>1483</v>
      </c>
      <c r="B1234" t="s">
        <v>24</v>
      </c>
      <c r="C1234">
        <v>5443215</v>
      </c>
      <c r="D1234" t="s">
        <v>1484</v>
      </c>
      <c r="E1234" t="str">
        <f t="shared" si="19"/>
        <v>Bogense Bygrunde114b</v>
      </c>
      <c r="F1234">
        <v>1</v>
      </c>
      <c r="G1234" t="s">
        <v>3212</v>
      </c>
      <c r="M1234">
        <v>1230.9250225919634</v>
      </c>
      <c r="N1234">
        <v>349.48171623130651</v>
      </c>
      <c r="O1234">
        <v>1580.40673882327</v>
      </c>
      <c r="P1234">
        <v>17474.085811565325</v>
      </c>
      <c r="Q1234" t="e">
        <v>#N/A</v>
      </c>
      <c r="R1234" t="e">
        <v>#N/A</v>
      </c>
      <c r="T1234">
        <v>441.24482899895003</v>
      </c>
      <c r="U1234">
        <v>0</v>
      </c>
      <c r="V1234">
        <v>0</v>
      </c>
      <c r="W1234">
        <v>0</v>
      </c>
      <c r="X1234">
        <v>0</v>
      </c>
      <c r="Y1234">
        <v>0</v>
      </c>
      <c r="AB1234" t="e">
        <v>#N/A</v>
      </c>
      <c r="AC1234" t="e">
        <v>#N/A</v>
      </c>
    </row>
    <row r="1235" spans="1:29">
      <c r="A1235" t="s">
        <v>1481</v>
      </c>
      <c r="B1235" t="s">
        <v>24</v>
      </c>
      <c r="C1235">
        <v>5443241</v>
      </c>
      <c r="D1235" t="s">
        <v>1482</v>
      </c>
      <c r="E1235" t="str">
        <f t="shared" si="19"/>
        <v>Bogense Bygrunde136</v>
      </c>
      <c r="F1235">
        <v>1</v>
      </c>
      <c r="G1235" t="s">
        <v>3212</v>
      </c>
      <c r="M1235">
        <v>1230.9250225919634</v>
      </c>
      <c r="N1235">
        <v>349.48171623130651</v>
      </c>
      <c r="O1235">
        <v>1580.40673882327</v>
      </c>
      <c r="P1235">
        <v>17474.085811565325</v>
      </c>
      <c r="Q1235" t="e">
        <v>#N/A</v>
      </c>
      <c r="R1235" t="e">
        <v>#N/A</v>
      </c>
      <c r="T1235">
        <v>469.33982800993999</v>
      </c>
      <c r="U1235">
        <v>0</v>
      </c>
      <c r="V1235">
        <v>0</v>
      </c>
      <c r="W1235">
        <v>0</v>
      </c>
      <c r="X1235">
        <v>0</v>
      </c>
      <c r="Y1235">
        <v>0</v>
      </c>
      <c r="AB1235" t="e">
        <v>#N/A</v>
      </c>
      <c r="AC1235" t="e">
        <v>#N/A</v>
      </c>
    </row>
    <row r="1236" spans="1:29">
      <c r="A1236" t="s">
        <v>1453</v>
      </c>
      <c r="B1236" t="s">
        <v>24</v>
      </c>
      <c r="C1236">
        <v>5443281</v>
      </c>
      <c r="D1236" t="s">
        <v>1454</v>
      </c>
      <c r="E1236" t="str">
        <f t="shared" si="19"/>
        <v>Bogense Bygrunde164c</v>
      </c>
      <c r="F1236">
        <v>1</v>
      </c>
      <c r="G1236" t="s">
        <v>3212</v>
      </c>
      <c r="K1236">
        <v>0</v>
      </c>
      <c r="M1236">
        <v>1230.9250225919634</v>
      </c>
      <c r="N1236">
        <v>349.48171623130651</v>
      </c>
      <c r="O1236">
        <v>1580.40673882327</v>
      </c>
      <c r="P1236">
        <v>17474.085811565325</v>
      </c>
      <c r="T1236">
        <v>120.91973450568</v>
      </c>
      <c r="U1236">
        <v>0</v>
      </c>
      <c r="V1236">
        <v>0</v>
      </c>
      <c r="W1236">
        <v>0</v>
      </c>
      <c r="X1236">
        <v>0</v>
      </c>
      <c r="Y1236">
        <v>0</v>
      </c>
      <c r="AB1236" t="e">
        <v>#N/A</v>
      </c>
      <c r="AC1236" t="e">
        <v>#N/A</v>
      </c>
    </row>
    <row r="1237" spans="1:29">
      <c r="A1237" t="s">
        <v>1455</v>
      </c>
      <c r="B1237" t="s">
        <v>24</v>
      </c>
      <c r="C1237">
        <v>5443282</v>
      </c>
      <c r="D1237" t="s">
        <v>1454</v>
      </c>
      <c r="E1237" t="str">
        <f t="shared" si="19"/>
        <v>Bogense Bygrunde164d</v>
      </c>
      <c r="F1237">
        <v>1</v>
      </c>
      <c r="G1237" t="s">
        <v>3212</v>
      </c>
      <c r="M1237">
        <v>1230.9250225919634</v>
      </c>
      <c r="N1237">
        <v>349.48171623130651</v>
      </c>
      <c r="O1237">
        <v>1580.40673882327</v>
      </c>
      <c r="P1237">
        <v>17474.085811565325</v>
      </c>
      <c r="Q1237" t="e">
        <v>#N/A</v>
      </c>
      <c r="R1237" t="e">
        <v>#N/A</v>
      </c>
      <c r="T1237">
        <v>380.17789099223</v>
      </c>
      <c r="U1237">
        <v>0</v>
      </c>
      <c r="V1237">
        <v>0</v>
      </c>
      <c r="W1237">
        <v>0</v>
      </c>
      <c r="X1237">
        <v>0</v>
      </c>
      <c r="Y1237">
        <v>0</v>
      </c>
      <c r="AB1237" t="e">
        <v>#N/A</v>
      </c>
      <c r="AC1237" t="e">
        <v>#N/A</v>
      </c>
    </row>
    <row r="1238" spans="1:29">
      <c r="A1238" t="s">
        <v>1487</v>
      </c>
      <c r="B1238" t="s">
        <v>24</v>
      </c>
      <c r="C1238">
        <v>5443240</v>
      </c>
      <c r="D1238" t="s">
        <v>1488</v>
      </c>
      <c r="E1238" t="str">
        <f t="shared" si="19"/>
        <v>Bogense Bygrunde135b</v>
      </c>
      <c r="F1238">
        <v>1</v>
      </c>
      <c r="G1238" t="s">
        <v>3212</v>
      </c>
      <c r="M1238">
        <v>1230.9250225919634</v>
      </c>
      <c r="N1238">
        <v>349.48171623130651</v>
      </c>
      <c r="O1238">
        <v>1580.40673882327</v>
      </c>
      <c r="P1238">
        <v>17474.085811565325</v>
      </c>
      <c r="Q1238" t="e">
        <v>#N/A</v>
      </c>
      <c r="R1238" t="e">
        <v>#N/A</v>
      </c>
      <c r="T1238">
        <v>229.90644399172999</v>
      </c>
      <c r="U1238">
        <v>0</v>
      </c>
      <c r="V1238">
        <v>0</v>
      </c>
      <c r="W1238">
        <v>0</v>
      </c>
      <c r="X1238">
        <v>0</v>
      </c>
      <c r="Y1238">
        <v>0</v>
      </c>
      <c r="AB1238" t="e">
        <v>#N/A</v>
      </c>
      <c r="AC1238" t="e">
        <v>#N/A</v>
      </c>
    </row>
    <row r="1239" spans="1:29">
      <c r="A1239" t="s">
        <v>1489</v>
      </c>
      <c r="B1239" t="s">
        <v>24</v>
      </c>
      <c r="C1239">
        <v>5443238</v>
      </c>
      <c r="D1239" t="s">
        <v>1490</v>
      </c>
      <c r="E1239" t="str">
        <f t="shared" si="19"/>
        <v>Bogense Bygrunde134</v>
      </c>
      <c r="F1239">
        <v>1</v>
      </c>
      <c r="G1239" t="s">
        <v>3212</v>
      </c>
      <c r="M1239">
        <v>1230.9250225919634</v>
      </c>
      <c r="N1239">
        <v>349.48171623130651</v>
      </c>
      <c r="O1239">
        <v>1580.40673882327</v>
      </c>
      <c r="P1239">
        <v>17474.085811565325</v>
      </c>
      <c r="Q1239" t="e">
        <v>#N/A</v>
      </c>
      <c r="R1239" t="e">
        <v>#N/A</v>
      </c>
      <c r="T1239">
        <v>108.75173600558</v>
      </c>
      <c r="U1239">
        <v>0</v>
      </c>
      <c r="V1239">
        <v>0</v>
      </c>
      <c r="W1239">
        <v>0</v>
      </c>
      <c r="X1239">
        <v>0</v>
      </c>
      <c r="Y1239">
        <v>0</v>
      </c>
      <c r="AB1239" t="e">
        <v>#N/A</v>
      </c>
      <c r="AC1239" t="e">
        <v>#N/A</v>
      </c>
    </row>
    <row r="1240" spans="1:29">
      <c r="A1240" t="s">
        <v>1464</v>
      </c>
      <c r="B1240" t="s">
        <v>24</v>
      </c>
      <c r="C1240">
        <v>5443234</v>
      </c>
      <c r="D1240" t="s">
        <v>1491</v>
      </c>
      <c r="E1240" t="str">
        <f t="shared" si="19"/>
        <v>Bogense Bygrunde130</v>
      </c>
      <c r="F1240">
        <v>1</v>
      </c>
      <c r="G1240" t="s">
        <v>3212</v>
      </c>
      <c r="M1240">
        <v>1230.9250225919634</v>
      </c>
      <c r="N1240">
        <v>349.48171623130651</v>
      </c>
      <c r="O1240">
        <v>1580.40673882327</v>
      </c>
      <c r="P1240">
        <v>17474.085811565325</v>
      </c>
      <c r="Q1240" t="e">
        <v>#N/A</v>
      </c>
      <c r="R1240" t="e">
        <v>#N/A</v>
      </c>
      <c r="T1240">
        <v>92.632130501646003</v>
      </c>
      <c r="U1240">
        <v>0</v>
      </c>
      <c r="V1240">
        <v>0</v>
      </c>
      <c r="W1240">
        <v>0</v>
      </c>
      <c r="X1240">
        <v>0</v>
      </c>
      <c r="Y1240">
        <v>0</v>
      </c>
      <c r="AB1240" t="e">
        <v>#N/A</v>
      </c>
      <c r="AC1240" t="e">
        <v>#N/A</v>
      </c>
    </row>
    <row r="1241" spans="1:29">
      <c r="A1241" t="s">
        <v>1493</v>
      </c>
      <c r="B1241" t="s">
        <v>24</v>
      </c>
      <c r="C1241">
        <v>5443235</v>
      </c>
      <c r="D1241" t="s">
        <v>1494</v>
      </c>
      <c r="E1241" t="str">
        <f t="shared" si="19"/>
        <v>Bogense Bygrunde131</v>
      </c>
      <c r="F1241">
        <v>1</v>
      </c>
      <c r="G1241" t="s">
        <v>3212</v>
      </c>
      <c r="M1241">
        <v>1230.9250225919634</v>
      </c>
      <c r="N1241">
        <v>349.48171623130651</v>
      </c>
      <c r="O1241">
        <v>1580.40673882327</v>
      </c>
      <c r="P1241">
        <v>17474.085811565325</v>
      </c>
      <c r="Q1241" t="e">
        <v>#N/A</v>
      </c>
      <c r="R1241" t="e">
        <v>#N/A</v>
      </c>
      <c r="T1241">
        <v>168.7076364998</v>
      </c>
      <c r="U1241">
        <v>0</v>
      </c>
      <c r="V1241">
        <v>0</v>
      </c>
      <c r="W1241">
        <v>0</v>
      </c>
      <c r="X1241">
        <v>0</v>
      </c>
      <c r="Y1241">
        <v>0</v>
      </c>
      <c r="AB1241" t="e">
        <v>#N/A</v>
      </c>
      <c r="AC1241" t="e">
        <v>#N/A</v>
      </c>
    </row>
    <row r="1242" spans="1:29">
      <c r="A1242" t="s">
        <v>1496</v>
      </c>
      <c r="B1242" t="s">
        <v>24</v>
      </c>
      <c r="C1242">
        <v>5443236</v>
      </c>
      <c r="D1242" t="s">
        <v>1497</v>
      </c>
      <c r="E1242" t="str">
        <f t="shared" si="19"/>
        <v>Bogense Bygrunde132</v>
      </c>
      <c r="F1242">
        <v>1</v>
      </c>
      <c r="G1242" t="s">
        <v>3212</v>
      </c>
      <c r="M1242">
        <v>1230.9250225919634</v>
      </c>
      <c r="N1242">
        <v>349.48171623130651</v>
      </c>
      <c r="O1242">
        <v>1580.40673882327</v>
      </c>
      <c r="P1242">
        <v>17474.085811565325</v>
      </c>
      <c r="Q1242" t="e">
        <v>#N/A</v>
      </c>
      <c r="R1242" t="e">
        <v>#N/A</v>
      </c>
      <c r="T1242">
        <v>307.92878250208003</v>
      </c>
      <c r="U1242">
        <v>0</v>
      </c>
      <c r="V1242">
        <v>0</v>
      </c>
      <c r="W1242">
        <v>0</v>
      </c>
      <c r="X1242">
        <v>0</v>
      </c>
      <c r="Y1242">
        <v>0</v>
      </c>
      <c r="AB1242" t="e">
        <v>#N/A</v>
      </c>
      <c r="AC1242" t="e">
        <v>#N/A</v>
      </c>
    </row>
    <row r="1243" spans="1:29">
      <c r="A1243" t="s">
        <v>1456</v>
      </c>
      <c r="B1243" t="s">
        <v>24</v>
      </c>
      <c r="C1243">
        <v>5443255</v>
      </c>
      <c r="D1243" t="s">
        <v>1457</v>
      </c>
      <c r="E1243" t="str">
        <f t="shared" si="19"/>
        <v>Bogense Bygrunde144a</v>
      </c>
      <c r="F1243">
        <v>1</v>
      </c>
      <c r="G1243" t="s">
        <v>3212</v>
      </c>
      <c r="M1243">
        <v>1230.9250225919634</v>
      </c>
      <c r="N1243">
        <v>349.48171623130651</v>
      </c>
      <c r="O1243">
        <v>1580.40673882327</v>
      </c>
      <c r="P1243">
        <v>17474.085811565325</v>
      </c>
      <c r="Q1243" t="e">
        <v>#N/A</v>
      </c>
      <c r="R1243" t="e">
        <v>#N/A</v>
      </c>
      <c r="T1243">
        <v>719.47713749675995</v>
      </c>
      <c r="U1243">
        <v>0</v>
      </c>
      <c r="V1243">
        <v>0</v>
      </c>
      <c r="W1243">
        <v>0</v>
      </c>
      <c r="X1243">
        <v>0</v>
      </c>
      <c r="Y1243">
        <v>0</v>
      </c>
      <c r="AB1243" t="e">
        <v>#N/A</v>
      </c>
      <c r="AC1243" t="e">
        <v>#N/A</v>
      </c>
    </row>
    <row r="1244" spans="1:29">
      <c r="A1244" t="s">
        <v>1458</v>
      </c>
      <c r="B1244" t="s">
        <v>24</v>
      </c>
      <c r="C1244">
        <v>5443278</v>
      </c>
      <c r="D1244" t="s">
        <v>1459</v>
      </c>
      <c r="E1244" t="str">
        <f t="shared" si="19"/>
        <v>Bogense Bygrunde163</v>
      </c>
      <c r="F1244">
        <v>1</v>
      </c>
      <c r="G1244" t="s">
        <v>3212</v>
      </c>
      <c r="M1244">
        <v>1230.9250225919634</v>
      </c>
      <c r="N1244">
        <v>349.48171623130651</v>
      </c>
      <c r="O1244">
        <v>1580.40673882327</v>
      </c>
      <c r="P1244">
        <v>17474.085811565325</v>
      </c>
      <c r="Q1244" t="e">
        <v>#N/A</v>
      </c>
      <c r="R1244" t="e">
        <v>#N/A</v>
      </c>
      <c r="T1244">
        <v>393.22881900613999</v>
      </c>
      <c r="U1244">
        <v>0</v>
      </c>
      <c r="V1244">
        <v>0</v>
      </c>
      <c r="W1244">
        <v>0</v>
      </c>
      <c r="X1244">
        <v>0</v>
      </c>
      <c r="Y1244">
        <v>0</v>
      </c>
      <c r="AB1244" t="e">
        <v>#N/A</v>
      </c>
      <c r="AC1244" t="e">
        <v>#N/A</v>
      </c>
    </row>
    <row r="1245" spans="1:29">
      <c r="A1245" t="s">
        <v>1460</v>
      </c>
      <c r="B1245" t="s">
        <v>24</v>
      </c>
      <c r="C1245">
        <v>5443254</v>
      </c>
      <c r="D1245" t="s">
        <v>1461</v>
      </c>
      <c r="E1245" t="str">
        <f t="shared" si="19"/>
        <v>Bogense Bygrunde143</v>
      </c>
      <c r="F1245">
        <v>1</v>
      </c>
      <c r="G1245" t="s">
        <v>3212</v>
      </c>
      <c r="M1245">
        <v>1230.9250225919634</v>
      </c>
      <c r="N1245">
        <v>349.48171623130651</v>
      </c>
      <c r="O1245">
        <v>1580.40673882327</v>
      </c>
      <c r="P1245">
        <v>17474.085811565325</v>
      </c>
      <c r="Q1245" t="e">
        <v>#N/A</v>
      </c>
      <c r="R1245" t="e">
        <v>#N/A</v>
      </c>
      <c r="T1245">
        <v>128.72354749696001</v>
      </c>
      <c r="U1245">
        <v>0</v>
      </c>
      <c r="V1245">
        <v>0</v>
      </c>
      <c r="W1245">
        <v>0</v>
      </c>
      <c r="X1245">
        <v>0</v>
      </c>
      <c r="Y1245">
        <v>0</v>
      </c>
      <c r="AB1245" t="e">
        <v>#N/A</v>
      </c>
      <c r="AC1245" t="e">
        <v>#N/A</v>
      </c>
    </row>
    <row r="1246" spans="1:29">
      <c r="A1246" t="s">
        <v>1462</v>
      </c>
      <c r="B1246" t="s">
        <v>24</v>
      </c>
      <c r="C1246">
        <v>5443223</v>
      </c>
      <c r="D1246" t="s">
        <v>1463</v>
      </c>
      <c r="E1246" t="str">
        <f t="shared" si="19"/>
        <v>Bogense Bygrunde122a</v>
      </c>
      <c r="F1246">
        <v>1</v>
      </c>
      <c r="G1246" t="s">
        <v>3212</v>
      </c>
      <c r="M1246">
        <v>1230.9250225919634</v>
      </c>
      <c r="N1246">
        <v>349.48171623130651</v>
      </c>
      <c r="O1246">
        <v>1580.40673882327</v>
      </c>
      <c r="P1246">
        <v>17474.085811565325</v>
      </c>
      <c r="Q1246" t="e">
        <v>#N/A</v>
      </c>
      <c r="R1246" t="e">
        <v>#N/A</v>
      </c>
      <c r="T1246">
        <v>137.81684400333</v>
      </c>
      <c r="U1246">
        <v>0</v>
      </c>
      <c r="V1246">
        <v>0</v>
      </c>
      <c r="W1246">
        <v>0</v>
      </c>
      <c r="X1246">
        <v>0</v>
      </c>
      <c r="Y1246">
        <v>0</v>
      </c>
      <c r="AB1246" t="e">
        <v>#N/A</v>
      </c>
      <c r="AC1246" t="e">
        <v>#N/A</v>
      </c>
    </row>
    <row r="1247" spans="1:29">
      <c r="A1247" t="s">
        <v>1465</v>
      </c>
      <c r="B1247" t="s">
        <v>24</v>
      </c>
      <c r="C1247">
        <v>5443249</v>
      </c>
      <c r="D1247" t="s">
        <v>1466</v>
      </c>
      <c r="E1247" t="str">
        <f t="shared" si="19"/>
        <v>Bogense Bygrunde141a</v>
      </c>
      <c r="F1247">
        <v>1</v>
      </c>
      <c r="G1247" t="s">
        <v>3212</v>
      </c>
      <c r="M1247">
        <v>1230.9250225919634</v>
      </c>
      <c r="N1247">
        <v>349.48171623130651</v>
      </c>
      <c r="O1247">
        <v>1580.40673882327</v>
      </c>
      <c r="P1247">
        <v>17474.085811565325</v>
      </c>
      <c r="T1247">
        <v>409.99621700214999</v>
      </c>
      <c r="U1247">
        <v>0</v>
      </c>
      <c r="V1247">
        <v>0</v>
      </c>
      <c r="W1247">
        <v>0</v>
      </c>
      <c r="X1247">
        <v>0</v>
      </c>
      <c r="Y1247">
        <v>0</v>
      </c>
      <c r="AB1247" t="e">
        <v>#N/A</v>
      </c>
      <c r="AC1247" t="e">
        <v>#N/A</v>
      </c>
    </row>
    <row r="1248" spans="1:29">
      <c r="A1248" t="s">
        <v>239</v>
      </c>
      <c r="B1248" t="s">
        <v>24</v>
      </c>
      <c r="C1248">
        <v>5443253</v>
      </c>
      <c r="D1248" t="s">
        <v>1466</v>
      </c>
      <c r="E1248" t="str">
        <f t="shared" si="19"/>
        <v>Bogense Bygrunde142</v>
      </c>
      <c r="F1248">
        <v>1</v>
      </c>
      <c r="G1248" t="s">
        <v>3212</v>
      </c>
      <c r="M1248">
        <v>1230.9250225919634</v>
      </c>
      <c r="N1248">
        <v>349.48171623130651</v>
      </c>
      <c r="O1248">
        <v>1580.40673882327</v>
      </c>
      <c r="P1248">
        <v>17474.085811565325</v>
      </c>
      <c r="Q1248" t="e">
        <v>#N/A</v>
      </c>
      <c r="R1248" t="e">
        <v>#N/A</v>
      </c>
      <c r="T1248">
        <v>116.76210849921</v>
      </c>
      <c r="U1248">
        <v>0</v>
      </c>
      <c r="V1248">
        <v>0</v>
      </c>
      <c r="W1248">
        <v>0</v>
      </c>
      <c r="X1248">
        <v>0</v>
      </c>
      <c r="Y1248">
        <v>0</v>
      </c>
      <c r="AB1248" t="e">
        <v>#N/A</v>
      </c>
      <c r="AC1248" t="e">
        <v>#N/A</v>
      </c>
    </row>
    <row r="1249" spans="1:29">
      <c r="A1249" t="s">
        <v>1467</v>
      </c>
      <c r="B1249" t="s">
        <v>24</v>
      </c>
      <c r="C1249">
        <v>5443225</v>
      </c>
      <c r="D1249" t="s">
        <v>1468</v>
      </c>
      <c r="E1249" t="str">
        <f t="shared" si="19"/>
        <v>Bogense Bygrunde122c</v>
      </c>
      <c r="F1249">
        <v>1</v>
      </c>
      <c r="G1249" t="s">
        <v>3212</v>
      </c>
      <c r="M1249">
        <v>1230.9250225919634</v>
      </c>
      <c r="N1249">
        <v>349.48171623130651</v>
      </c>
      <c r="O1249">
        <v>1580.40673882327</v>
      </c>
      <c r="P1249">
        <v>17474.085811565325</v>
      </c>
      <c r="Q1249" t="e">
        <v>#N/A</v>
      </c>
      <c r="R1249" t="e">
        <v>#N/A</v>
      </c>
      <c r="T1249">
        <v>214.11936050169999</v>
      </c>
      <c r="U1249">
        <v>0</v>
      </c>
      <c r="V1249">
        <v>0</v>
      </c>
      <c r="W1249">
        <v>0</v>
      </c>
      <c r="X1249">
        <v>0</v>
      </c>
      <c r="Y1249">
        <v>0</v>
      </c>
      <c r="AB1249" t="e">
        <v>#N/A</v>
      </c>
      <c r="AC1249" t="e">
        <v>#N/A</v>
      </c>
    </row>
    <row r="1250" spans="1:29">
      <c r="A1250" t="s">
        <v>1470</v>
      </c>
      <c r="B1250" t="s">
        <v>24</v>
      </c>
      <c r="C1250">
        <v>5443250</v>
      </c>
      <c r="D1250" t="s">
        <v>1471</v>
      </c>
      <c r="E1250" t="str">
        <f t="shared" si="19"/>
        <v>Bogense Bygrunde141b</v>
      </c>
      <c r="F1250">
        <v>1</v>
      </c>
      <c r="G1250" t="s">
        <v>3212</v>
      </c>
      <c r="M1250">
        <v>1230.9250225919634</v>
      </c>
      <c r="N1250">
        <v>349.48171623130651</v>
      </c>
      <c r="O1250">
        <v>1580.40673882327</v>
      </c>
      <c r="P1250">
        <v>17474.085811565325</v>
      </c>
      <c r="Q1250" t="e">
        <v>#N/A</v>
      </c>
      <c r="R1250" t="e">
        <v>#N/A</v>
      </c>
      <c r="T1250">
        <v>861.06566151429001</v>
      </c>
      <c r="U1250">
        <v>0</v>
      </c>
      <c r="V1250">
        <v>0</v>
      </c>
      <c r="W1250">
        <v>0</v>
      </c>
      <c r="X1250">
        <v>0</v>
      </c>
      <c r="Y1250">
        <v>0</v>
      </c>
      <c r="AB1250" t="e">
        <v>#N/A</v>
      </c>
      <c r="AC1250" t="e">
        <v>#N/A</v>
      </c>
    </row>
    <row r="1251" spans="1:29">
      <c r="A1251" t="s">
        <v>2658</v>
      </c>
      <c r="B1251" t="s">
        <v>8</v>
      </c>
      <c r="C1251">
        <v>5443700</v>
      </c>
      <c r="D1251" t="s">
        <v>2659</v>
      </c>
      <c r="E1251" t="str">
        <f t="shared" si="19"/>
        <v>Bogense Markjorder4aq</v>
      </c>
      <c r="F1251">
        <v>2.25</v>
      </c>
      <c r="G1251" t="s">
        <v>3212</v>
      </c>
      <c r="H1251" t="s">
        <v>3212</v>
      </c>
      <c r="I1251" t="s">
        <v>3212</v>
      </c>
      <c r="M1251">
        <v>2769.5813008319178</v>
      </c>
      <c r="N1251">
        <v>786.33386152043965</v>
      </c>
      <c r="O1251">
        <v>3555.9151623523576</v>
      </c>
      <c r="P1251">
        <v>39316.693076021984</v>
      </c>
      <c r="Q1251">
        <v>1.125</v>
      </c>
      <c r="R1251" t="s">
        <v>3228</v>
      </c>
      <c r="T1251">
        <v>2900.0911434877999</v>
      </c>
      <c r="U1251">
        <v>100</v>
      </c>
      <c r="V1251">
        <v>1.0489293336868</v>
      </c>
      <c r="W1251">
        <v>1.3523482084273999</v>
      </c>
      <c r="X1251">
        <v>1.2521172790265001</v>
      </c>
      <c r="Y1251">
        <v>2900.0911434877999</v>
      </c>
      <c r="AB1251" t="e">
        <v>#N/A</v>
      </c>
      <c r="AC1251" t="e">
        <v>#N/A</v>
      </c>
    </row>
    <row r="1252" spans="1:29">
      <c r="A1252" t="s">
        <v>2662</v>
      </c>
      <c r="B1252" t="s">
        <v>8</v>
      </c>
      <c r="C1252">
        <v>5443701</v>
      </c>
      <c r="D1252" t="s">
        <v>2663</v>
      </c>
      <c r="E1252" t="str">
        <f t="shared" si="19"/>
        <v>Bogense Markjorder4ar</v>
      </c>
      <c r="F1252">
        <v>2.25</v>
      </c>
      <c r="G1252" t="s">
        <v>3212</v>
      </c>
      <c r="H1252" t="s">
        <v>3212</v>
      </c>
      <c r="I1252" t="s">
        <v>3212</v>
      </c>
      <c r="M1252">
        <v>2769.5813008319178</v>
      </c>
      <c r="N1252">
        <v>786.33386152043965</v>
      </c>
      <c r="O1252">
        <v>3555.9151623523576</v>
      </c>
      <c r="P1252">
        <v>39316.693076021984</v>
      </c>
      <c r="Q1252">
        <v>1.0389999999999999</v>
      </c>
      <c r="R1252" t="s">
        <v>3228</v>
      </c>
      <c r="T1252">
        <v>2082.9635710082998</v>
      </c>
      <c r="U1252">
        <v>100</v>
      </c>
      <c r="V1252">
        <v>1.0812057256698999</v>
      </c>
      <c r="W1252">
        <v>1.4094363451003999</v>
      </c>
      <c r="X1252">
        <v>1.2524824915982999</v>
      </c>
      <c r="Y1252">
        <v>2082.9635710082998</v>
      </c>
      <c r="AB1252" t="e">
        <v>#N/A</v>
      </c>
      <c r="AC1252" t="e">
        <v>#N/A</v>
      </c>
    </row>
    <row r="1253" spans="1:29">
      <c r="A1253" t="s">
        <v>2688</v>
      </c>
      <c r="B1253" t="s">
        <v>8</v>
      </c>
      <c r="C1253">
        <v>5443704</v>
      </c>
      <c r="D1253" t="s">
        <v>2689</v>
      </c>
      <c r="E1253" t="str">
        <f t="shared" si="19"/>
        <v>Bogense Markjorder4au</v>
      </c>
      <c r="F1253">
        <v>2.25</v>
      </c>
      <c r="G1253" t="s">
        <v>3212</v>
      </c>
      <c r="H1253" t="s">
        <v>3212</v>
      </c>
      <c r="I1253" t="s">
        <v>3212</v>
      </c>
      <c r="M1253">
        <v>2769.5813008319178</v>
      </c>
      <c r="N1253">
        <v>786.33386152043965</v>
      </c>
      <c r="O1253">
        <v>3555.9151623523576</v>
      </c>
      <c r="P1253">
        <v>39316.693076021984</v>
      </c>
      <c r="Q1253">
        <v>0.88700000000000001</v>
      </c>
      <c r="R1253" t="s">
        <v>3228</v>
      </c>
      <c r="T1253">
        <v>6715.1460524652002</v>
      </c>
      <c r="U1253">
        <v>100</v>
      </c>
      <c r="V1253">
        <v>0.86641544103622004</v>
      </c>
      <c r="W1253">
        <v>1.4372971057891999</v>
      </c>
      <c r="X1253">
        <v>1.2968274574408001</v>
      </c>
      <c r="Y1253">
        <v>6715.1460524652002</v>
      </c>
      <c r="AB1253" t="e">
        <v>#N/A</v>
      </c>
      <c r="AC1253" t="e">
        <v>#N/A</v>
      </c>
    </row>
    <row r="1254" spans="1:29">
      <c r="A1254" t="s">
        <v>2956</v>
      </c>
      <c r="B1254" t="s">
        <v>8</v>
      </c>
      <c r="C1254">
        <v>9861885</v>
      </c>
      <c r="D1254" t="s">
        <v>2957</v>
      </c>
      <c r="E1254" t="str">
        <f t="shared" si="19"/>
        <v>Bogense Markjorder4bh</v>
      </c>
      <c r="F1254">
        <v>2.25</v>
      </c>
      <c r="G1254" t="s">
        <v>3212</v>
      </c>
      <c r="H1254" t="s">
        <v>3212</v>
      </c>
      <c r="I1254" t="s">
        <v>3212</v>
      </c>
      <c r="M1254">
        <v>2769.5813008319178</v>
      </c>
      <c r="N1254">
        <v>786.33386152043965</v>
      </c>
      <c r="O1254">
        <v>3555.9151623523576</v>
      </c>
      <c r="P1254">
        <v>39316.693076021984</v>
      </c>
      <c r="Q1254">
        <v>0.89200000000000002</v>
      </c>
      <c r="R1254" t="s">
        <v>3228</v>
      </c>
      <c r="T1254">
        <v>1154.435986988</v>
      </c>
      <c r="U1254">
        <v>100</v>
      </c>
      <c r="V1254">
        <v>1.2669787406921</v>
      </c>
      <c r="W1254">
        <v>1.4326711893082</v>
      </c>
      <c r="X1254">
        <v>1.3844764851950999</v>
      </c>
      <c r="Y1254">
        <v>1154.435986988</v>
      </c>
      <c r="AB1254" t="e">
        <v>#N/A</v>
      </c>
      <c r="AC1254" t="e">
        <v>#N/A</v>
      </c>
    </row>
    <row r="1255" spans="1:29">
      <c r="A1255" t="s">
        <v>1511</v>
      </c>
      <c r="B1255" t="s">
        <v>8</v>
      </c>
      <c r="C1255">
        <v>5443792</v>
      </c>
      <c r="D1255" t="s">
        <v>1512</v>
      </c>
      <c r="E1255" t="str">
        <f t="shared" si="19"/>
        <v>Bogense Markjorder12af</v>
      </c>
      <c r="F1255">
        <v>1.25</v>
      </c>
      <c r="G1255" t="s">
        <v>3212</v>
      </c>
      <c r="H1255" t="s">
        <v>3212</v>
      </c>
      <c r="M1255">
        <v>1538.6562782399542</v>
      </c>
      <c r="N1255">
        <v>436.85214528913315</v>
      </c>
      <c r="O1255">
        <v>1975.5084235290874</v>
      </c>
      <c r="P1255">
        <v>21842.607264456656</v>
      </c>
      <c r="Q1255">
        <v>2.6880000000000002</v>
      </c>
      <c r="R1255" t="s">
        <v>3228</v>
      </c>
      <c r="T1255">
        <v>559.57140598680996</v>
      </c>
      <c r="U1255">
        <v>65.345299999999995</v>
      </c>
      <c r="V1255">
        <v>2.0185871049762001E-2</v>
      </c>
      <c r="W1255">
        <v>0.26514983177184998</v>
      </c>
      <c r="X1255">
        <v>0.12179108953015</v>
      </c>
      <c r="Y1255">
        <v>365.6536139562989</v>
      </c>
      <c r="AB1255" t="e">
        <v>#N/A</v>
      </c>
      <c r="AC1255" t="e">
        <v>#N/A</v>
      </c>
    </row>
    <row r="1256" spans="1:29">
      <c r="A1256" t="s">
        <v>2954</v>
      </c>
      <c r="B1256" t="s">
        <v>8</v>
      </c>
      <c r="C1256">
        <v>9823111</v>
      </c>
      <c r="D1256" t="s">
        <v>2955</v>
      </c>
      <c r="E1256" t="str">
        <f t="shared" si="19"/>
        <v>Bogense Markjorder12fk</v>
      </c>
      <c r="F1256">
        <v>1.25</v>
      </c>
      <c r="G1256" t="s">
        <v>3212</v>
      </c>
      <c r="H1256" t="s">
        <v>3212</v>
      </c>
      <c r="M1256">
        <v>1538.6562782399542</v>
      </c>
      <c r="N1256">
        <v>436.85214528913315</v>
      </c>
      <c r="O1256">
        <v>1975.5084235290874</v>
      </c>
      <c r="P1256">
        <v>21842.607264456656</v>
      </c>
      <c r="Q1256">
        <v>2.2599999999999998</v>
      </c>
      <c r="R1256" t="s">
        <v>3228</v>
      </c>
      <c r="T1256">
        <v>362.63479100197998</v>
      </c>
      <c r="U1256">
        <v>100</v>
      </c>
      <c r="V1256">
        <v>0.12921059131622001</v>
      </c>
      <c r="W1256">
        <v>0.26819872856139998</v>
      </c>
      <c r="X1256">
        <v>0.19080401516479001</v>
      </c>
      <c r="Y1256">
        <v>362.63479100197998</v>
      </c>
      <c r="AB1256" t="e">
        <v>#N/A</v>
      </c>
      <c r="AC1256" t="e">
        <v>#N/A</v>
      </c>
    </row>
    <row r="1257" spans="1:29">
      <c r="A1257" t="s">
        <v>1513</v>
      </c>
      <c r="B1257" t="s">
        <v>8</v>
      </c>
      <c r="C1257">
        <v>5443791</v>
      </c>
      <c r="D1257" t="s">
        <v>1514</v>
      </c>
      <c r="E1257" t="str">
        <f t="shared" si="19"/>
        <v>Bogense Markjorder12ae</v>
      </c>
      <c r="F1257">
        <v>1.55</v>
      </c>
      <c r="G1257" t="s">
        <v>3212</v>
      </c>
      <c r="H1257" t="s">
        <v>3212</v>
      </c>
      <c r="J1257" t="s">
        <v>3212</v>
      </c>
      <c r="M1257">
        <v>1907.9337850175434</v>
      </c>
      <c r="N1257">
        <v>541.69666015852511</v>
      </c>
      <c r="O1257">
        <v>2449.6304451760684</v>
      </c>
      <c r="P1257">
        <v>27084.833007926252</v>
      </c>
      <c r="Q1257">
        <v>2.8119999999999998</v>
      </c>
      <c r="R1257">
        <v>1.9910000000000001</v>
      </c>
      <c r="T1257">
        <v>1309.3468975197</v>
      </c>
      <c r="U1257">
        <v>83.368600000000001</v>
      </c>
      <c r="V1257">
        <v>2.0185871049762001E-2</v>
      </c>
      <c r="W1257">
        <v>0.51726293563842995</v>
      </c>
      <c r="X1257">
        <v>0.23217287212721999</v>
      </c>
      <c r="Y1257">
        <v>1091.5841776056086</v>
      </c>
      <c r="AB1257" t="e">
        <v>#N/A</v>
      </c>
      <c r="AC1257" t="e">
        <v>#N/A</v>
      </c>
    </row>
    <row r="1258" spans="1:29">
      <c r="A1258" t="s">
        <v>1515</v>
      </c>
      <c r="B1258" t="s">
        <v>8</v>
      </c>
      <c r="C1258">
        <v>5443810</v>
      </c>
      <c r="D1258" t="s">
        <v>1516</v>
      </c>
      <c r="E1258" t="str">
        <f t="shared" si="19"/>
        <v>Bogense Markjorder12az</v>
      </c>
      <c r="F1258">
        <v>1.55</v>
      </c>
      <c r="G1258" t="s">
        <v>3212</v>
      </c>
      <c r="H1258" t="s">
        <v>3212</v>
      </c>
      <c r="I1258" t="s">
        <v>3213</v>
      </c>
      <c r="J1258" t="s">
        <v>3212</v>
      </c>
      <c r="M1258">
        <v>1907.9337850175434</v>
      </c>
      <c r="N1258">
        <v>541.69666015852511</v>
      </c>
      <c r="O1258">
        <v>2449.6304451760684</v>
      </c>
      <c r="P1258">
        <v>27084.833007926252</v>
      </c>
      <c r="Q1258">
        <v>2.4079999999999999</v>
      </c>
      <c r="R1258">
        <v>2.036</v>
      </c>
      <c r="T1258">
        <v>573.90484949843005</v>
      </c>
      <c r="U1258">
        <v>100</v>
      </c>
      <c r="V1258">
        <v>0.23024508357048001</v>
      </c>
      <c r="W1258">
        <v>0.49339735507964999</v>
      </c>
      <c r="X1258">
        <v>0.34309798896639998</v>
      </c>
      <c r="Y1258">
        <v>573.90484949843005</v>
      </c>
      <c r="AB1258" t="e">
        <v>#N/A</v>
      </c>
      <c r="AC1258" t="e">
        <v>#N/A</v>
      </c>
    </row>
    <row r="1259" spans="1:29">
      <c r="A1259" t="s">
        <v>1517</v>
      </c>
      <c r="B1259" t="s">
        <v>8</v>
      </c>
      <c r="C1259">
        <v>5443816</v>
      </c>
      <c r="D1259" t="s">
        <v>1518</v>
      </c>
      <c r="E1259" t="str">
        <f t="shared" si="19"/>
        <v>Bogense Markjorder12bd</v>
      </c>
      <c r="F1259">
        <v>1.55</v>
      </c>
      <c r="G1259" t="s">
        <v>3212</v>
      </c>
      <c r="H1259" t="s">
        <v>3212</v>
      </c>
      <c r="I1259" t="s">
        <v>3213</v>
      </c>
      <c r="J1259" t="s">
        <v>3212</v>
      </c>
      <c r="M1259">
        <v>1907.9337850175434</v>
      </c>
      <c r="N1259">
        <v>541.69666015852511</v>
      </c>
      <c r="O1259">
        <v>2449.6304451760684</v>
      </c>
      <c r="P1259">
        <v>27084.833007926252</v>
      </c>
      <c r="Q1259">
        <v>2.6560000000000001</v>
      </c>
      <c r="R1259">
        <v>1.766</v>
      </c>
      <c r="T1259">
        <v>633.43974049474002</v>
      </c>
      <c r="U1259">
        <v>100</v>
      </c>
      <c r="V1259">
        <v>0.12048441171646</v>
      </c>
      <c r="W1259">
        <v>0.41023576259612998</v>
      </c>
      <c r="X1259">
        <v>0.29778430145233997</v>
      </c>
      <c r="Y1259">
        <v>633.43974049474002</v>
      </c>
      <c r="AB1259" t="e">
        <v>#N/A</v>
      </c>
      <c r="AC1259" t="e">
        <v>#N/A</v>
      </c>
    </row>
    <row r="1260" spans="1:29">
      <c r="A1260" t="s">
        <v>1519</v>
      </c>
      <c r="B1260" t="s">
        <v>8</v>
      </c>
      <c r="C1260">
        <v>5443811</v>
      </c>
      <c r="D1260" t="s">
        <v>1520</v>
      </c>
      <c r="E1260" t="str">
        <f t="shared" si="19"/>
        <v>Bogense Markjorder12aæ</v>
      </c>
      <c r="F1260">
        <v>2.25</v>
      </c>
      <c r="G1260" t="s">
        <v>3212</v>
      </c>
      <c r="H1260" t="s">
        <v>3212</v>
      </c>
      <c r="I1260" t="s">
        <v>3212</v>
      </c>
      <c r="M1260">
        <v>2769.5813008319178</v>
      </c>
      <c r="N1260">
        <v>786.33386152043965</v>
      </c>
      <c r="O1260">
        <v>3555.9151623523576</v>
      </c>
      <c r="P1260">
        <v>39316.693076021984</v>
      </c>
      <c r="Q1260">
        <v>1.8420000000000001</v>
      </c>
      <c r="R1260" t="s">
        <v>3228</v>
      </c>
      <c r="T1260">
        <v>610.67887300285997</v>
      </c>
      <c r="U1260">
        <v>100</v>
      </c>
      <c r="V1260">
        <v>0.32802039384842002</v>
      </c>
      <c r="W1260">
        <v>0.57697945833205999</v>
      </c>
      <c r="X1260">
        <v>0.43332192270544001</v>
      </c>
      <c r="Y1260">
        <v>610.67887300285997</v>
      </c>
      <c r="AB1260" t="e">
        <v>#N/A</v>
      </c>
      <c r="AC1260" t="e">
        <v>#N/A</v>
      </c>
    </row>
    <row r="1261" spans="1:29">
      <c r="A1261" t="s">
        <v>1521</v>
      </c>
      <c r="B1261" t="s">
        <v>8</v>
      </c>
      <c r="C1261">
        <v>5443822</v>
      </c>
      <c r="D1261" t="s">
        <v>1522</v>
      </c>
      <c r="E1261" t="str">
        <f t="shared" si="19"/>
        <v>Bogense Markjorder12bk</v>
      </c>
      <c r="F1261">
        <v>1.55</v>
      </c>
      <c r="G1261" t="s">
        <v>3212</v>
      </c>
      <c r="H1261" t="s">
        <v>3212</v>
      </c>
      <c r="J1261" t="s">
        <v>3212</v>
      </c>
      <c r="M1261">
        <v>1907.9337850175434</v>
      </c>
      <c r="N1261">
        <v>541.69666015852511</v>
      </c>
      <c r="O1261">
        <v>2449.6304451760684</v>
      </c>
      <c r="P1261">
        <v>27084.833007926252</v>
      </c>
      <c r="Q1261">
        <v>2.4969999999999999</v>
      </c>
      <c r="R1261">
        <v>2.012</v>
      </c>
      <c r="T1261">
        <v>749.39283400500005</v>
      </c>
      <c r="U1261">
        <v>100</v>
      </c>
      <c r="V1261">
        <v>0.36324054002762002</v>
      </c>
      <c r="W1261">
        <v>0.71039545536041004</v>
      </c>
      <c r="X1261">
        <v>0.49400036463653002</v>
      </c>
      <c r="Y1261">
        <v>749.39283400500005</v>
      </c>
      <c r="AB1261" t="e">
        <v>#N/A</v>
      </c>
      <c r="AC1261" t="e">
        <v>#N/A</v>
      </c>
    </row>
    <row r="1262" spans="1:29">
      <c r="A1262" t="s">
        <v>1523</v>
      </c>
      <c r="B1262" t="s">
        <v>8</v>
      </c>
      <c r="C1262">
        <v>5443814</v>
      </c>
      <c r="D1262" t="s">
        <v>1524</v>
      </c>
      <c r="E1262" t="str">
        <f t="shared" si="19"/>
        <v>Bogense Markjorder12bb</v>
      </c>
      <c r="F1262">
        <v>1.25</v>
      </c>
      <c r="G1262" t="s">
        <v>3212</v>
      </c>
      <c r="H1262" t="s">
        <v>3212</v>
      </c>
      <c r="M1262">
        <v>1538.6562782399542</v>
      </c>
      <c r="N1262">
        <v>436.85214528913315</v>
      </c>
      <c r="O1262">
        <v>1975.5084235290874</v>
      </c>
      <c r="P1262">
        <v>21842.607264456656</v>
      </c>
      <c r="Q1262">
        <v>2.2109999999999999</v>
      </c>
      <c r="R1262" t="s">
        <v>3228</v>
      </c>
      <c r="T1262">
        <v>542.16051649694998</v>
      </c>
      <c r="U1262">
        <v>100</v>
      </c>
      <c r="V1262">
        <v>0.39782986044884</v>
      </c>
      <c r="W1262">
        <v>0.70745170116425005</v>
      </c>
      <c r="X1262">
        <v>0.53323490461172995</v>
      </c>
      <c r="Y1262">
        <v>542.16051649694998</v>
      </c>
      <c r="AB1262" t="e">
        <v>#N/A</v>
      </c>
      <c r="AC1262" t="e">
        <v>#N/A</v>
      </c>
    </row>
    <row r="1263" spans="1:29">
      <c r="A1263" t="s">
        <v>1525</v>
      </c>
      <c r="B1263" t="s">
        <v>8</v>
      </c>
      <c r="C1263">
        <v>5443817</v>
      </c>
      <c r="D1263" t="s">
        <v>1526</v>
      </c>
      <c r="E1263" t="str">
        <f t="shared" si="19"/>
        <v>Bogense Markjorder12be</v>
      </c>
      <c r="F1263">
        <v>2.5499999999999998</v>
      </c>
      <c r="G1263" t="s">
        <v>3212</v>
      </c>
      <c r="H1263" t="s">
        <v>3212</v>
      </c>
      <c r="I1263" t="s">
        <v>3212</v>
      </c>
      <c r="J1263" t="s">
        <v>3212</v>
      </c>
      <c r="M1263">
        <v>3138.8588076095066</v>
      </c>
      <c r="N1263">
        <v>891.17837638983156</v>
      </c>
      <c r="O1263">
        <v>4030.0371839993381</v>
      </c>
      <c r="P1263">
        <v>44558.918819491577</v>
      </c>
      <c r="Q1263">
        <v>1.4019999999999999</v>
      </c>
      <c r="R1263">
        <v>1.3620000000000001</v>
      </c>
      <c r="T1263">
        <v>681.46005300304</v>
      </c>
      <c r="U1263">
        <v>100</v>
      </c>
      <c r="V1263">
        <v>0.45081776380539001</v>
      </c>
      <c r="W1263">
        <v>0.88754749298096003</v>
      </c>
      <c r="X1263">
        <v>0.66003122719207996</v>
      </c>
      <c r="Y1263">
        <v>681.46005300304</v>
      </c>
      <c r="AB1263" t="e">
        <v>#N/A</v>
      </c>
      <c r="AC1263" t="e">
        <v>#N/A</v>
      </c>
    </row>
    <row r="1264" spans="1:29">
      <c r="A1264" t="s">
        <v>1527</v>
      </c>
      <c r="B1264" t="s">
        <v>8</v>
      </c>
      <c r="C1264">
        <v>5443819</v>
      </c>
      <c r="D1264" t="s">
        <v>1528</v>
      </c>
      <c r="E1264" t="str">
        <f t="shared" si="19"/>
        <v>Bogense Markjorder12bg</v>
      </c>
      <c r="F1264">
        <v>2.25</v>
      </c>
      <c r="G1264" t="s">
        <v>3212</v>
      </c>
      <c r="H1264" t="s">
        <v>3212</v>
      </c>
      <c r="I1264" t="s">
        <v>3212</v>
      </c>
      <c r="M1264">
        <v>2769.5813008319178</v>
      </c>
      <c r="N1264">
        <v>786.33386152043965</v>
      </c>
      <c r="O1264">
        <v>3555.9151623523576</v>
      </c>
      <c r="P1264">
        <v>39316.693076021984</v>
      </c>
      <c r="Q1264">
        <v>2.081</v>
      </c>
      <c r="R1264" t="s">
        <v>3228</v>
      </c>
      <c r="T1264">
        <v>584.55605449938002</v>
      </c>
      <c r="U1264">
        <v>100</v>
      </c>
      <c r="V1264">
        <v>0.49707704782486001</v>
      </c>
      <c r="W1264">
        <v>0.84791171550750999</v>
      </c>
      <c r="X1264">
        <v>0.6698530824458</v>
      </c>
      <c r="Y1264">
        <v>584.55605449938002</v>
      </c>
      <c r="AB1264" t="e">
        <v>#N/A</v>
      </c>
      <c r="AC1264" t="e">
        <v>#N/A</v>
      </c>
    </row>
    <row r="1265" spans="1:29">
      <c r="A1265" t="s">
        <v>1529</v>
      </c>
      <c r="B1265" t="s">
        <v>8</v>
      </c>
      <c r="C1265">
        <v>5443818</v>
      </c>
      <c r="D1265" t="s">
        <v>1530</v>
      </c>
      <c r="E1265" t="str">
        <f t="shared" si="19"/>
        <v>Bogense Markjorder12bf</v>
      </c>
      <c r="F1265">
        <v>1.55</v>
      </c>
      <c r="G1265" t="s">
        <v>3212</v>
      </c>
      <c r="H1265" t="s">
        <v>3212</v>
      </c>
      <c r="J1265" t="s">
        <v>3212</v>
      </c>
      <c r="M1265">
        <v>1907.9337850175434</v>
      </c>
      <c r="N1265">
        <v>541.69666015852511</v>
      </c>
      <c r="O1265">
        <v>2449.6304451760684</v>
      </c>
      <c r="P1265">
        <v>27084.833007926252</v>
      </c>
      <c r="Q1265">
        <v>2.7879999999999998</v>
      </c>
      <c r="R1265">
        <v>1.55</v>
      </c>
      <c r="T1265">
        <v>998.12261149735002</v>
      </c>
      <c r="U1265">
        <v>100</v>
      </c>
      <c r="V1265">
        <v>0.33758765459061002</v>
      </c>
      <c r="W1265">
        <v>0.99478495121001997</v>
      </c>
      <c r="X1265">
        <v>0.73323597669601004</v>
      </c>
      <c r="Y1265">
        <v>998.12261149735002</v>
      </c>
      <c r="AB1265" t="e">
        <v>#N/A</v>
      </c>
      <c r="AC1265" t="e">
        <v>#N/A</v>
      </c>
    </row>
    <row r="1266" spans="1:29">
      <c r="A1266" t="s">
        <v>1531</v>
      </c>
      <c r="B1266" t="s">
        <v>8</v>
      </c>
      <c r="C1266">
        <v>5443802</v>
      </c>
      <c r="D1266" t="s">
        <v>1532</v>
      </c>
      <c r="E1266" t="str">
        <f t="shared" si="19"/>
        <v>Bogense Markjorder12aq</v>
      </c>
      <c r="F1266">
        <v>2.25</v>
      </c>
      <c r="G1266" t="s">
        <v>3212</v>
      </c>
      <c r="H1266" t="s">
        <v>3212</v>
      </c>
      <c r="I1266" t="s">
        <v>3212</v>
      </c>
      <c r="M1266">
        <v>2769.5813008319178</v>
      </c>
      <c r="N1266">
        <v>786.33386152043965</v>
      </c>
      <c r="O1266">
        <v>3555.9151623523576</v>
      </c>
      <c r="P1266">
        <v>39316.693076021984</v>
      </c>
      <c r="Q1266">
        <v>1.95</v>
      </c>
      <c r="R1266" t="s">
        <v>3228</v>
      </c>
      <c r="T1266">
        <v>621.08857849691003</v>
      </c>
      <c r="U1266">
        <v>100</v>
      </c>
      <c r="V1266">
        <v>0.52483260631561002</v>
      </c>
      <c r="W1266">
        <v>0.87472105026244995</v>
      </c>
      <c r="X1266">
        <v>0.72375192666917998</v>
      </c>
      <c r="Y1266">
        <v>621.08857849691003</v>
      </c>
      <c r="AB1266" t="e">
        <v>#N/A</v>
      </c>
      <c r="AC1266" t="e">
        <v>#N/A</v>
      </c>
    </row>
    <row r="1267" spans="1:29">
      <c r="A1267" t="s">
        <v>1533</v>
      </c>
      <c r="B1267" t="s">
        <v>8</v>
      </c>
      <c r="C1267">
        <v>5443815</v>
      </c>
      <c r="D1267" t="s">
        <v>1534</v>
      </c>
      <c r="E1267" t="str">
        <f t="shared" si="19"/>
        <v>Bogense Markjorder12bc</v>
      </c>
      <c r="F1267">
        <v>1.55</v>
      </c>
      <c r="G1267" t="s">
        <v>3212</v>
      </c>
      <c r="H1267" t="s">
        <v>3212</v>
      </c>
      <c r="J1267" t="s">
        <v>3212</v>
      </c>
      <c r="M1267">
        <v>1907.9337850175434</v>
      </c>
      <c r="N1267">
        <v>541.69666015852511</v>
      </c>
      <c r="O1267">
        <v>2449.6304451760684</v>
      </c>
      <c r="P1267">
        <v>27084.833007926252</v>
      </c>
      <c r="Q1267">
        <v>2.8330000000000002</v>
      </c>
      <c r="R1267">
        <v>1.4259999999999999</v>
      </c>
      <c r="T1267">
        <v>2161.0671400011001</v>
      </c>
      <c r="U1267">
        <v>100</v>
      </c>
      <c r="V1267">
        <v>0.36345079541205999</v>
      </c>
      <c r="W1267">
        <v>0.99478495121001997</v>
      </c>
      <c r="X1267">
        <v>0.68541017421838002</v>
      </c>
      <c r="Y1267">
        <v>2161.0671400011001</v>
      </c>
      <c r="AB1267" t="e">
        <v>#N/A</v>
      </c>
      <c r="AC1267" t="e">
        <v>#N/A</v>
      </c>
    </row>
    <row r="1268" spans="1:29">
      <c r="A1268" t="s">
        <v>1535</v>
      </c>
      <c r="B1268" t="s">
        <v>8</v>
      </c>
      <c r="C1268">
        <v>5443838</v>
      </c>
      <c r="D1268" t="s">
        <v>1536</v>
      </c>
      <c r="E1268" t="str">
        <f t="shared" si="19"/>
        <v>Bogense Markjorder12bø</v>
      </c>
      <c r="F1268">
        <v>2.25</v>
      </c>
      <c r="G1268" t="s">
        <v>3212</v>
      </c>
      <c r="H1268" t="s">
        <v>3212</v>
      </c>
      <c r="I1268" t="s">
        <v>3212</v>
      </c>
      <c r="M1268">
        <v>2769.5813008319178</v>
      </c>
      <c r="N1268">
        <v>786.33386152043965</v>
      </c>
      <c r="O1268">
        <v>3555.9151623523576</v>
      </c>
      <c r="P1268">
        <v>39316.693076021984</v>
      </c>
      <c r="Q1268">
        <v>1.984</v>
      </c>
      <c r="R1268" t="s">
        <v>3228</v>
      </c>
      <c r="T1268">
        <v>786.01927299672002</v>
      </c>
      <c r="U1268">
        <v>100</v>
      </c>
      <c r="V1268">
        <v>0.47857335209846003</v>
      </c>
      <c r="W1268">
        <v>0.87303888797759999</v>
      </c>
      <c r="X1268">
        <v>0.63530162886038</v>
      </c>
      <c r="Y1268">
        <v>786.01927299672002</v>
      </c>
      <c r="AB1268" t="e">
        <v>#N/A</v>
      </c>
      <c r="AC1268" t="e">
        <v>#N/A</v>
      </c>
    </row>
    <row r="1269" spans="1:29">
      <c r="A1269" t="s">
        <v>1498</v>
      </c>
      <c r="B1269" t="s">
        <v>8</v>
      </c>
      <c r="C1269">
        <v>5443801</v>
      </c>
      <c r="D1269" t="s">
        <v>1499</v>
      </c>
      <c r="E1269" t="str">
        <f t="shared" si="19"/>
        <v>Bogense Markjorder12ap</v>
      </c>
      <c r="F1269">
        <v>1.55</v>
      </c>
      <c r="G1269" t="s">
        <v>3212</v>
      </c>
      <c r="H1269" t="s">
        <v>3212</v>
      </c>
      <c r="J1269" t="s">
        <v>3212</v>
      </c>
      <c r="M1269">
        <v>1907.9337850175434</v>
      </c>
      <c r="N1269">
        <v>541.69666015852511</v>
      </c>
      <c r="O1269">
        <v>2449.6304451760684</v>
      </c>
      <c r="P1269">
        <v>27084.833007926252</v>
      </c>
      <c r="Q1269">
        <v>2.6339999999999999</v>
      </c>
      <c r="R1269">
        <v>1.8740000000000001</v>
      </c>
      <c r="T1269">
        <v>573.85837100937999</v>
      </c>
      <c r="U1269">
        <v>97.584400000000002</v>
      </c>
      <c r="V1269">
        <v>5.6667625904083002E-2</v>
      </c>
      <c r="W1269">
        <v>0.44377374649048001</v>
      </c>
      <c r="X1269">
        <v>0.25555095666577998</v>
      </c>
      <c r="Y1269">
        <v>559.99624819927749</v>
      </c>
      <c r="AB1269" t="e">
        <v>#N/A</v>
      </c>
      <c r="AC1269" t="e">
        <v>#N/A</v>
      </c>
    </row>
    <row r="1270" spans="1:29">
      <c r="A1270" t="s">
        <v>1500</v>
      </c>
      <c r="B1270" t="s">
        <v>8</v>
      </c>
      <c r="C1270">
        <v>5443798</v>
      </c>
      <c r="D1270" t="s">
        <v>1501</v>
      </c>
      <c r="E1270" t="str">
        <f t="shared" si="19"/>
        <v>Bogense Markjorder12am</v>
      </c>
      <c r="F1270">
        <v>1.25</v>
      </c>
      <c r="G1270" t="s">
        <v>3212</v>
      </c>
      <c r="H1270" t="s">
        <v>3212</v>
      </c>
      <c r="M1270">
        <v>1538.6562782399542</v>
      </c>
      <c r="N1270">
        <v>436.85214528913315</v>
      </c>
      <c r="O1270">
        <v>1975.5084235290874</v>
      </c>
      <c r="P1270">
        <v>21842.607264456656</v>
      </c>
      <c r="Q1270">
        <v>2.6509999999999998</v>
      </c>
      <c r="R1270" t="s">
        <v>3228</v>
      </c>
      <c r="T1270">
        <v>546.77317449769998</v>
      </c>
      <c r="U1270">
        <v>99.939300000000003</v>
      </c>
      <c r="V1270">
        <v>5.8244645595551002E-2</v>
      </c>
      <c r="W1270">
        <v>0.33516955375670998</v>
      </c>
      <c r="X1270">
        <v>0.19467470514967999</v>
      </c>
      <c r="Y1270">
        <v>546.44128318077992</v>
      </c>
      <c r="AB1270" t="e">
        <v>#N/A</v>
      </c>
      <c r="AC1270" t="e">
        <v>#N/A</v>
      </c>
    </row>
    <row r="1271" spans="1:29">
      <c r="A1271" t="s">
        <v>1504</v>
      </c>
      <c r="B1271" t="s">
        <v>8</v>
      </c>
      <c r="C1271">
        <v>5443805</v>
      </c>
      <c r="D1271" t="s">
        <v>1503</v>
      </c>
      <c r="E1271" t="str">
        <f t="shared" si="19"/>
        <v>Bogense Markjorder12at</v>
      </c>
      <c r="F1271">
        <v>1</v>
      </c>
      <c r="G1271" t="s">
        <v>3212</v>
      </c>
      <c r="M1271">
        <v>1230.9250225919634</v>
      </c>
      <c r="N1271">
        <v>349.48171623130651</v>
      </c>
      <c r="O1271">
        <v>1580.40673882327</v>
      </c>
      <c r="P1271">
        <v>17474.085811565325</v>
      </c>
      <c r="T1271">
        <v>361.74855100701001</v>
      </c>
      <c r="U1271">
        <v>0</v>
      </c>
      <c r="V1271">
        <v>0</v>
      </c>
      <c r="W1271">
        <v>0</v>
      </c>
      <c r="X1271">
        <v>0</v>
      </c>
      <c r="Y1271">
        <v>0</v>
      </c>
      <c r="AB1271" t="e">
        <v>#N/A</v>
      </c>
      <c r="AC1271" t="e">
        <v>#N/A</v>
      </c>
    </row>
    <row r="1272" spans="1:29">
      <c r="A1272" t="s">
        <v>1502</v>
      </c>
      <c r="B1272" t="s">
        <v>8</v>
      </c>
      <c r="C1272">
        <v>5443797</v>
      </c>
      <c r="D1272" t="s">
        <v>1503</v>
      </c>
      <c r="E1272" t="str">
        <f t="shared" si="19"/>
        <v>Bogense Markjorder12al</v>
      </c>
      <c r="F1272">
        <v>1.3</v>
      </c>
      <c r="G1272" t="s">
        <v>3212</v>
      </c>
      <c r="J1272" t="s">
        <v>3212</v>
      </c>
      <c r="M1272">
        <v>1600.2025293695524</v>
      </c>
      <c r="N1272">
        <v>454.32623110069846</v>
      </c>
      <c r="O1272">
        <v>2054.5287604702507</v>
      </c>
      <c r="P1272">
        <v>22716.311555034921</v>
      </c>
      <c r="Q1272">
        <v>3.1190000000000002</v>
      </c>
      <c r="R1272">
        <v>2.1680000000000001</v>
      </c>
      <c r="T1272">
        <v>360.95692799228999</v>
      </c>
      <c r="U1272">
        <v>22.6568</v>
      </c>
      <c r="V1272">
        <v>4.7626037150620998E-2</v>
      </c>
      <c r="W1272">
        <v>8.4423199295997994E-2</v>
      </c>
      <c r="X1272">
        <v>6.1924363220376998E-2</v>
      </c>
      <c r="Y1272">
        <v>81.781289261357159</v>
      </c>
      <c r="AB1272" t="e">
        <v>#N/A</v>
      </c>
      <c r="AC1272" t="e">
        <v>#N/A</v>
      </c>
    </row>
    <row r="1273" spans="1:29">
      <c r="A1273" t="s">
        <v>1505</v>
      </c>
      <c r="B1273" t="s">
        <v>8</v>
      </c>
      <c r="C1273">
        <v>5443807</v>
      </c>
      <c r="D1273" t="s">
        <v>1506</v>
      </c>
      <c r="E1273" t="str">
        <f t="shared" si="19"/>
        <v>Bogense Markjorder12av</v>
      </c>
      <c r="F1273">
        <v>1.55</v>
      </c>
      <c r="G1273" t="s">
        <v>3212</v>
      </c>
      <c r="H1273" t="s">
        <v>3212</v>
      </c>
      <c r="J1273" t="s">
        <v>3212</v>
      </c>
      <c r="M1273">
        <v>1907.9337850175434</v>
      </c>
      <c r="N1273">
        <v>541.69666015852511</v>
      </c>
      <c r="O1273">
        <v>2449.6304451760684</v>
      </c>
      <c r="P1273">
        <v>27084.833007926252</v>
      </c>
      <c r="Q1273">
        <v>3.21</v>
      </c>
      <c r="R1273">
        <v>2.11</v>
      </c>
      <c r="T1273">
        <v>343.53809999908998</v>
      </c>
      <c r="U1273">
        <v>100</v>
      </c>
      <c r="V1273">
        <v>0.10639636218548</v>
      </c>
      <c r="W1273">
        <v>0.2563185095787</v>
      </c>
      <c r="X1273">
        <v>0.17397733128223999</v>
      </c>
      <c r="Y1273">
        <v>343.53809999908998</v>
      </c>
      <c r="AB1273" t="e">
        <v>#N/A</v>
      </c>
      <c r="AC1273" t="e">
        <v>#N/A</v>
      </c>
    </row>
    <row r="1274" spans="1:29">
      <c r="A1274" t="s">
        <v>1507</v>
      </c>
      <c r="B1274" t="s">
        <v>8</v>
      </c>
      <c r="C1274">
        <v>5443793</v>
      </c>
      <c r="D1274" t="s">
        <v>1508</v>
      </c>
      <c r="E1274" t="str">
        <f t="shared" si="19"/>
        <v>Bogense Markjorder12ag</v>
      </c>
      <c r="F1274">
        <v>1</v>
      </c>
      <c r="G1274" t="s">
        <v>3212</v>
      </c>
      <c r="M1274">
        <v>1230.9250225919634</v>
      </c>
      <c r="N1274">
        <v>349.48171623130651</v>
      </c>
      <c r="O1274">
        <v>1580.40673882327</v>
      </c>
      <c r="P1274">
        <v>17474.085811565325</v>
      </c>
      <c r="Q1274">
        <v>2.4039999999999999</v>
      </c>
      <c r="R1274" t="s">
        <v>3228</v>
      </c>
      <c r="T1274">
        <v>1046.6510375001999</v>
      </c>
      <c r="U1274">
        <v>28.784400000000002</v>
      </c>
      <c r="V1274">
        <v>2.0291006192564999E-2</v>
      </c>
      <c r="W1274">
        <v>0.19134522974491</v>
      </c>
      <c r="X1274">
        <v>8.8699351423061998E-2</v>
      </c>
      <c r="Y1274">
        <v>301.27222123820752</v>
      </c>
      <c r="AB1274" t="e">
        <v>#N/A</v>
      </c>
      <c r="AC1274" t="e">
        <v>#N/A</v>
      </c>
    </row>
    <row r="1275" spans="1:29">
      <c r="A1275" t="s">
        <v>1509</v>
      </c>
      <c r="B1275" t="s">
        <v>8</v>
      </c>
      <c r="C1275">
        <v>5443764</v>
      </c>
      <c r="D1275" t="s">
        <v>1510</v>
      </c>
      <c r="E1275" t="str">
        <f t="shared" si="19"/>
        <v>Bogense Markjorder12d</v>
      </c>
      <c r="F1275">
        <v>1.55</v>
      </c>
      <c r="G1275" t="s">
        <v>3212</v>
      </c>
      <c r="H1275" t="s">
        <v>3212</v>
      </c>
      <c r="J1275" t="s">
        <v>3212</v>
      </c>
      <c r="M1275">
        <v>1907.9337850175434</v>
      </c>
      <c r="N1275">
        <v>541.69666015852511</v>
      </c>
      <c r="O1275">
        <v>2449.6304451760684</v>
      </c>
      <c r="P1275">
        <v>27084.833007926252</v>
      </c>
      <c r="Q1275">
        <v>3.069</v>
      </c>
      <c r="R1275">
        <v>2.1</v>
      </c>
      <c r="T1275">
        <v>590.51202900609997</v>
      </c>
      <c r="U1275">
        <v>100</v>
      </c>
      <c r="V1275">
        <v>0.10198070108891</v>
      </c>
      <c r="W1275">
        <v>0.21100543439388</v>
      </c>
      <c r="X1275">
        <v>0.13906195943944999</v>
      </c>
      <c r="Y1275">
        <v>590.51202900609997</v>
      </c>
      <c r="AB1275" t="e">
        <v>#N/A</v>
      </c>
      <c r="AC1275" t="e">
        <v>#N/A</v>
      </c>
    </row>
    <row r="1276" spans="1:29">
      <c r="A1276" t="s">
        <v>2215</v>
      </c>
      <c r="B1276" t="s">
        <v>8</v>
      </c>
      <c r="C1276">
        <v>5443878</v>
      </c>
      <c r="D1276" t="s">
        <v>1510</v>
      </c>
      <c r="E1276" t="str">
        <f t="shared" si="19"/>
        <v>Bogense Markjorder12do</v>
      </c>
      <c r="F1276">
        <v>2.25</v>
      </c>
      <c r="G1276" t="s">
        <v>3212</v>
      </c>
      <c r="H1276" t="s">
        <v>3212</v>
      </c>
      <c r="I1276" t="s">
        <v>3212</v>
      </c>
      <c r="M1276">
        <v>2769.5813008319178</v>
      </c>
      <c r="N1276">
        <v>786.33386152043965</v>
      </c>
      <c r="O1276">
        <v>3555.9151623523576</v>
      </c>
      <c r="P1276">
        <v>39316.693076021984</v>
      </c>
      <c r="Q1276">
        <v>2.1469999999999998</v>
      </c>
      <c r="R1276" t="s">
        <v>3228</v>
      </c>
      <c r="T1276">
        <v>755.42799649569997</v>
      </c>
      <c r="U1276">
        <v>100</v>
      </c>
      <c r="V1276">
        <v>0.13194410502911</v>
      </c>
      <c r="W1276">
        <v>0.33369767665862998</v>
      </c>
      <c r="X1276">
        <v>0.23308778493445001</v>
      </c>
      <c r="Y1276">
        <v>755.42799649569997</v>
      </c>
      <c r="AB1276" t="e">
        <v>#N/A</v>
      </c>
      <c r="AC1276" t="e">
        <v>#N/A</v>
      </c>
    </row>
    <row r="1277" spans="1:29">
      <c r="A1277" t="s">
        <v>2216</v>
      </c>
      <c r="B1277" t="s">
        <v>8</v>
      </c>
      <c r="C1277">
        <v>5443877</v>
      </c>
      <c r="D1277" t="s">
        <v>1510</v>
      </c>
      <c r="E1277" t="str">
        <f t="shared" si="19"/>
        <v>Bogense Markjorder12dn</v>
      </c>
      <c r="F1277">
        <v>2.25</v>
      </c>
      <c r="G1277" t="s">
        <v>3212</v>
      </c>
      <c r="H1277" t="s">
        <v>3212</v>
      </c>
      <c r="I1277" t="s">
        <v>3212</v>
      </c>
      <c r="M1277">
        <v>2769.5813008319178</v>
      </c>
      <c r="N1277">
        <v>786.33386152043965</v>
      </c>
      <c r="O1277">
        <v>3555.9151623523576</v>
      </c>
      <c r="P1277">
        <v>39316.693076021984</v>
      </c>
      <c r="Q1277">
        <v>1.9350000000000001</v>
      </c>
      <c r="R1277" t="s">
        <v>3228</v>
      </c>
      <c r="T1277">
        <v>748.48395151032003</v>
      </c>
      <c r="U1277">
        <v>100</v>
      </c>
      <c r="V1277">
        <v>0.26903980970383001</v>
      </c>
      <c r="W1277">
        <v>0.44839966297150002</v>
      </c>
      <c r="X1277">
        <v>0.37102934533516002</v>
      </c>
      <c r="Y1277">
        <v>748.48395151032003</v>
      </c>
      <c r="AB1277" t="e">
        <v>#N/A</v>
      </c>
      <c r="AC1277" t="e">
        <v>#N/A</v>
      </c>
    </row>
    <row r="1278" spans="1:29">
      <c r="A1278" t="s">
        <v>1537</v>
      </c>
      <c r="B1278" t="s">
        <v>8</v>
      </c>
      <c r="C1278">
        <v>5444372</v>
      </c>
      <c r="D1278" t="s">
        <v>1538</v>
      </c>
      <c r="E1278" t="str">
        <f t="shared" si="19"/>
        <v>Bogense Markjorder39s</v>
      </c>
      <c r="F1278">
        <v>2.25</v>
      </c>
      <c r="G1278" t="s">
        <v>3212</v>
      </c>
      <c r="H1278" t="s">
        <v>3212</v>
      </c>
      <c r="I1278" t="s">
        <v>3212</v>
      </c>
      <c r="M1278">
        <v>2769.5813008319178</v>
      </c>
      <c r="N1278">
        <v>786.33386152043965</v>
      </c>
      <c r="O1278">
        <v>3555.9151623523576</v>
      </c>
      <c r="P1278">
        <v>39316.693076021984</v>
      </c>
      <c r="Q1278">
        <v>1.0649999999999999</v>
      </c>
      <c r="R1278" t="s">
        <v>3228</v>
      </c>
      <c r="T1278">
        <v>688.08297000184996</v>
      </c>
      <c r="U1278">
        <v>100</v>
      </c>
      <c r="V1278">
        <v>1.3464607000351001</v>
      </c>
      <c r="W1278">
        <v>1.5944734811782999</v>
      </c>
      <c r="X1278">
        <v>1.4841184146129001</v>
      </c>
      <c r="Y1278">
        <v>688.08297000184996</v>
      </c>
      <c r="AB1278" t="e">
        <v>#N/A</v>
      </c>
      <c r="AC1278" t="e">
        <v>#N/A</v>
      </c>
    </row>
    <row r="1279" spans="1:29">
      <c r="A1279" t="s">
        <v>1547</v>
      </c>
      <c r="B1279" t="s">
        <v>8</v>
      </c>
      <c r="C1279">
        <v>5444367</v>
      </c>
      <c r="D1279" t="s">
        <v>1548</v>
      </c>
      <c r="E1279" t="str">
        <f t="shared" si="19"/>
        <v>Bogense Markjorder39n</v>
      </c>
      <c r="F1279">
        <v>2.25</v>
      </c>
      <c r="G1279" t="s">
        <v>3212</v>
      </c>
      <c r="H1279" t="s">
        <v>3212</v>
      </c>
      <c r="I1279" t="s">
        <v>3212</v>
      </c>
      <c r="M1279">
        <v>2769.5813008319178</v>
      </c>
      <c r="N1279">
        <v>786.33386152043965</v>
      </c>
      <c r="O1279">
        <v>3555.9151623523576</v>
      </c>
      <c r="P1279">
        <v>39316.693076021984</v>
      </c>
      <c r="Q1279">
        <v>1.0089999999999999</v>
      </c>
      <c r="R1279" t="s">
        <v>3228</v>
      </c>
      <c r="T1279">
        <v>334.12436299389998</v>
      </c>
      <c r="U1279">
        <v>100</v>
      </c>
      <c r="V1279">
        <v>1.4759865999221999</v>
      </c>
      <c r="W1279">
        <v>1.7255765199661</v>
      </c>
      <c r="X1279">
        <v>1.6004580941975</v>
      </c>
      <c r="Y1279">
        <v>334.12436299389998</v>
      </c>
      <c r="AB1279" t="e">
        <v>#N/A</v>
      </c>
      <c r="AC1279" t="e">
        <v>#N/A</v>
      </c>
    </row>
    <row r="1280" spans="1:29">
      <c r="A1280" t="s">
        <v>1549</v>
      </c>
      <c r="B1280" t="s">
        <v>8</v>
      </c>
      <c r="C1280">
        <v>5444366</v>
      </c>
      <c r="D1280" t="s">
        <v>1550</v>
      </c>
      <c r="E1280" t="str">
        <f t="shared" si="19"/>
        <v>Bogense Markjorder39m</v>
      </c>
      <c r="F1280">
        <v>2.25</v>
      </c>
      <c r="G1280" t="s">
        <v>3212</v>
      </c>
      <c r="H1280" t="s">
        <v>3212</v>
      </c>
      <c r="I1280" t="s">
        <v>3212</v>
      </c>
      <c r="M1280">
        <v>2769.5813008319178</v>
      </c>
      <c r="N1280">
        <v>786.33386152043965</v>
      </c>
      <c r="O1280">
        <v>3555.9151623523576</v>
      </c>
      <c r="P1280">
        <v>39316.693076021984</v>
      </c>
      <c r="Q1280">
        <v>1.036</v>
      </c>
      <c r="R1280" t="s">
        <v>3228</v>
      </c>
      <c r="T1280">
        <v>337.00854799285003</v>
      </c>
      <c r="U1280">
        <v>100</v>
      </c>
      <c r="V1280">
        <v>1.4759865999221999</v>
      </c>
      <c r="W1280">
        <v>1.7815082073212001</v>
      </c>
      <c r="X1280">
        <v>1.6220949323013001</v>
      </c>
      <c r="Y1280">
        <v>337.00854799285003</v>
      </c>
      <c r="AB1280" t="e">
        <v>#N/A</v>
      </c>
      <c r="AC1280" t="e">
        <v>#N/A</v>
      </c>
    </row>
    <row r="1281" spans="1:29">
      <c r="A1281" t="s">
        <v>1551</v>
      </c>
      <c r="B1281" t="s">
        <v>8</v>
      </c>
      <c r="C1281">
        <v>5444365</v>
      </c>
      <c r="D1281" t="s">
        <v>1552</v>
      </c>
      <c r="E1281" t="str">
        <f t="shared" si="19"/>
        <v>Bogense Markjorder39l</v>
      </c>
      <c r="F1281">
        <v>2.25</v>
      </c>
      <c r="G1281" t="s">
        <v>3212</v>
      </c>
      <c r="H1281" t="s">
        <v>3212</v>
      </c>
      <c r="I1281" t="s">
        <v>3212</v>
      </c>
      <c r="M1281">
        <v>2769.5813008319178</v>
      </c>
      <c r="N1281">
        <v>786.33386152043965</v>
      </c>
      <c r="O1281">
        <v>3555.9151623523576</v>
      </c>
      <c r="P1281">
        <v>39316.693076021984</v>
      </c>
      <c r="Q1281">
        <v>1.0229999999999999</v>
      </c>
      <c r="R1281" t="s">
        <v>3228</v>
      </c>
      <c r="T1281">
        <v>711.64123201128996</v>
      </c>
      <c r="U1281">
        <v>100</v>
      </c>
      <c r="V1281">
        <v>1.1053867340087999</v>
      </c>
      <c r="W1281">
        <v>1.7815082073212001</v>
      </c>
      <c r="X1281">
        <v>1.4784676293804</v>
      </c>
      <c r="Y1281">
        <v>711.64123201128996</v>
      </c>
      <c r="AB1281" t="e">
        <v>#N/A</v>
      </c>
      <c r="AC1281" t="e">
        <v>#N/A</v>
      </c>
    </row>
    <row r="1282" spans="1:29">
      <c r="A1282" t="s">
        <v>1539</v>
      </c>
      <c r="B1282" t="s">
        <v>8</v>
      </c>
      <c r="C1282">
        <v>5444371</v>
      </c>
      <c r="D1282" t="s">
        <v>1540</v>
      </c>
      <c r="E1282" t="str">
        <f t="shared" ref="E1282:E1345" si="20">CONCATENATE(B1282,A1282)</f>
        <v>Bogense Markjorder39r</v>
      </c>
      <c r="F1282">
        <v>2.25</v>
      </c>
      <c r="G1282" t="s">
        <v>3212</v>
      </c>
      <c r="H1282" t="s">
        <v>3212</v>
      </c>
      <c r="I1282" t="s">
        <v>3212</v>
      </c>
      <c r="M1282">
        <v>2769.5813008319178</v>
      </c>
      <c r="N1282">
        <v>786.33386152043965</v>
      </c>
      <c r="O1282">
        <v>3555.9151623523576</v>
      </c>
      <c r="P1282">
        <v>39316.693076021984</v>
      </c>
      <c r="Q1282">
        <v>0.995</v>
      </c>
      <c r="R1282" t="s">
        <v>3228</v>
      </c>
      <c r="T1282">
        <v>322.64887899323998</v>
      </c>
      <c r="U1282">
        <v>100</v>
      </c>
      <c r="V1282">
        <v>1.4654731750487999</v>
      </c>
      <c r="W1282">
        <v>1.6138182878494001</v>
      </c>
      <c r="X1282">
        <v>1.5271974070030001</v>
      </c>
      <c r="Y1282">
        <v>322.64887899323998</v>
      </c>
      <c r="AB1282" t="e">
        <v>#N/A</v>
      </c>
      <c r="AC1282" t="e">
        <v>#N/A</v>
      </c>
    </row>
    <row r="1283" spans="1:29">
      <c r="A1283" t="s">
        <v>1541</v>
      </c>
      <c r="B1283" t="s">
        <v>8</v>
      </c>
      <c r="C1283">
        <v>5444370</v>
      </c>
      <c r="D1283" t="s">
        <v>1542</v>
      </c>
      <c r="E1283" t="str">
        <f t="shared" si="20"/>
        <v>Bogense Markjorder39q</v>
      </c>
      <c r="F1283">
        <v>2.25</v>
      </c>
      <c r="G1283" t="s">
        <v>3212</v>
      </c>
      <c r="H1283" t="s">
        <v>3212</v>
      </c>
      <c r="I1283" t="s">
        <v>3212</v>
      </c>
      <c r="M1283">
        <v>2769.5813008319178</v>
      </c>
      <c r="N1283">
        <v>786.33386152043965</v>
      </c>
      <c r="O1283">
        <v>3555.9151623523576</v>
      </c>
      <c r="P1283">
        <v>39316.693076021984</v>
      </c>
      <c r="Q1283">
        <v>0.98799999999999999</v>
      </c>
      <c r="R1283" t="s">
        <v>3228</v>
      </c>
      <c r="T1283">
        <v>325.51019649283</v>
      </c>
      <c r="U1283">
        <v>100</v>
      </c>
      <c r="V1283">
        <v>1.4645270109177</v>
      </c>
      <c r="W1283">
        <v>1.6533489227295</v>
      </c>
      <c r="X1283">
        <v>1.5399206665765</v>
      </c>
      <c r="Y1283">
        <v>325.51019649283</v>
      </c>
      <c r="AB1283" t="e">
        <v>#N/A</v>
      </c>
      <c r="AC1283" t="e">
        <v>#N/A</v>
      </c>
    </row>
    <row r="1284" spans="1:29">
      <c r="A1284" t="s">
        <v>1543</v>
      </c>
      <c r="B1284" t="s">
        <v>8</v>
      </c>
      <c r="C1284">
        <v>5444369</v>
      </c>
      <c r="D1284" t="s">
        <v>1544</v>
      </c>
      <c r="E1284" t="str">
        <f t="shared" si="20"/>
        <v>Bogense Markjorder39p</v>
      </c>
      <c r="F1284">
        <v>2.25</v>
      </c>
      <c r="G1284" t="s">
        <v>3212</v>
      </c>
      <c r="H1284" t="s">
        <v>3212</v>
      </c>
      <c r="I1284" t="s">
        <v>3212</v>
      </c>
      <c r="M1284">
        <v>2769.5813008319178</v>
      </c>
      <c r="N1284">
        <v>786.33386152043965</v>
      </c>
      <c r="O1284">
        <v>3555.9151623523576</v>
      </c>
      <c r="P1284">
        <v>39316.693076021984</v>
      </c>
      <c r="Q1284">
        <v>0.98499999999999999</v>
      </c>
      <c r="R1284" t="s">
        <v>3228</v>
      </c>
      <c r="T1284">
        <v>328.39825151327</v>
      </c>
      <c r="U1284">
        <v>100</v>
      </c>
      <c r="V1284">
        <v>1.4752507209778001</v>
      </c>
      <c r="W1284">
        <v>1.7063368558884</v>
      </c>
      <c r="X1284">
        <v>1.5723454021570999</v>
      </c>
      <c r="Y1284">
        <v>328.39825151327</v>
      </c>
      <c r="AB1284" t="e">
        <v>#N/A</v>
      </c>
      <c r="AC1284" t="e">
        <v>#N/A</v>
      </c>
    </row>
    <row r="1285" spans="1:29">
      <c r="A1285" t="s">
        <v>1545</v>
      </c>
      <c r="B1285" t="s">
        <v>8</v>
      </c>
      <c r="C1285">
        <v>5444368</v>
      </c>
      <c r="D1285" t="s">
        <v>1546</v>
      </c>
      <c r="E1285" t="str">
        <f t="shared" si="20"/>
        <v>Bogense Markjorder39o</v>
      </c>
      <c r="F1285">
        <v>2.25</v>
      </c>
      <c r="G1285" t="s">
        <v>3212</v>
      </c>
      <c r="H1285" t="s">
        <v>3212</v>
      </c>
      <c r="I1285" t="s">
        <v>3212</v>
      </c>
      <c r="M1285">
        <v>2769.5813008319178</v>
      </c>
      <c r="N1285">
        <v>786.33386152043965</v>
      </c>
      <c r="O1285">
        <v>3555.9151623523576</v>
      </c>
      <c r="P1285">
        <v>39316.693076021984</v>
      </c>
      <c r="Q1285">
        <v>1.0189999999999999</v>
      </c>
      <c r="R1285" t="s">
        <v>3228</v>
      </c>
      <c r="T1285">
        <v>331.28660849945999</v>
      </c>
      <c r="U1285">
        <v>100</v>
      </c>
      <c r="V1285">
        <v>1.4910209178925</v>
      </c>
      <c r="W1285">
        <v>1.7255765199661</v>
      </c>
      <c r="X1285">
        <v>1.5973999075267999</v>
      </c>
      <c r="Y1285">
        <v>331.28660849945999</v>
      </c>
      <c r="AB1285" t="e">
        <v>#N/A</v>
      </c>
      <c r="AC1285" t="e">
        <v>#N/A</v>
      </c>
    </row>
    <row r="1286" spans="1:29">
      <c r="A1286" t="s">
        <v>1557</v>
      </c>
      <c r="B1286" t="s">
        <v>24</v>
      </c>
      <c r="C1286">
        <v>5443179</v>
      </c>
      <c r="D1286" t="s">
        <v>1558</v>
      </c>
      <c r="E1286" t="str">
        <f t="shared" si="20"/>
        <v>Bogense Bygrunde92b</v>
      </c>
      <c r="F1286">
        <v>1</v>
      </c>
      <c r="G1286" t="s">
        <v>3212</v>
      </c>
      <c r="M1286">
        <v>1230.9250225919634</v>
      </c>
      <c r="N1286">
        <v>349.48171623130651</v>
      </c>
      <c r="O1286">
        <v>1580.40673882327</v>
      </c>
      <c r="P1286">
        <v>17474.085811565325</v>
      </c>
      <c r="Q1286" t="e">
        <v>#N/A</v>
      </c>
      <c r="R1286" t="e">
        <v>#N/A</v>
      </c>
      <c r="T1286">
        <v>257.39251550322001</v>
      </c>
      <c r="U1286">
        <v>0</v>
      </c>
      <c r="V1286">
        <v>0</v>
      </c>
      <c r="W1286">
        <v>0</v>
      </c>
      <c r="X1286">
        <v>0</v>
      </c>
      <c r="Y1286">
        <v>0</v>
      </c>
      <c r="AB1286" t="e">
        <v>#N/A</v>
      </c>
      <c r="AC1286" t="e">
        <v>#N/A</v>
      </c>
    </row>
    <row r="1287" spans="1:29">
      <c r="A1287" t="s">
        <v>1559</v>
      </c>
      <c r="B1287" t="s">
        <v>24</v>
      </c>
      <c r="C1287">
        <v>5443466</v>
      </c>
      <c r="D1287" t="s">
        <v>1560</v>
      </c>
      <c r="E1287" t="str">
        <f t="shared" si="20"/>
        <v>Bogense Bygrunde285d</v>
      </c>
      <c r="F1287">
        <v>1.25</v>
      </c>
      <c r="G1287" t="s">
        <v>3212</v>
      </c>
      <c r="H1287" t="s">
        <v>3212</v>
      </c>
      <c r="M1287">
        <v>1538.6562782399542</v>
      </c>
      <c r="N1287">
        <v>436.85214528913315</v>
      </c>
      <c r="O1287">
        <v>1975.5084235290874</v>
      </c>
      <c r="P1287">
        <v>21842.607264456656</v>
      </c>
      <c r="Q1287">
        <v>2.41</v>
      </c>
      <c r="R1287" t="s">
        <v>3228</v>
      </c>
      <c r="T1287">
        <v>238.14271051181001</v>
      </c>
      <c r="U1287">
        <v>100</v>
      </c>
      <c r="V1287">
        <v>0.60063475370407005</v>
      </c>
      <c r="W1287">
        <v>0.7704274058342</v>
      </c>
      <c r="X1287">
        <v>0.71850427569344999</v>
      </c>
      <c r="Y1287">
        <v>238.14271051181001</v>
      </c>
      <c r="AB1287" t="e">
        <v>#N/A</v>
      </c>
      <c r="AC1287" t="e">
        <v>#N/A</v>
      </c>
    </row>
    <row r="1288" spans="1:29">
      <c r="A1288" t="s">
        <v>2062</v>
      </c>
      <c r="B1288" t="s">
        <v>24</v>
      </c>
      <c r="C1288">
        <v>5443174</v>
      </c>
      <c r="D1288" t="s">
        <v>2063</v>
      </c>
      <c r="E1288" t="str">
        <f t="shared" si="20"/>
        <v>Bogense Bygrunde88b</v>
      </c>
      <c r="F1288">
        <v>1</v>
      </c>
      <c r="G1288" t="s">
        <v>3212</v>
      </c>
      <c r="M1288">
        <v>1230.9250225919634</v>
      </c>
      <c r="N1288">
        <v>349.48171623130651</v>
      </c>
      <c r="O1288">
        <v>1580.40673882327</v>
      </c>
      <c r="P1288">
        <v>17474.085811565325</v>
      </c>
      <c r="T1288">
        <v>134.70978250598</v>
      </c>
      <c r="U1288">
        <v>0</v>
      </c>
      <c r="V1288">
        <v>0</v>
      </c>
      <c r="W1288">
        <v>0</v>
      </c>
      <c r="X1288">
        <v>0</v>
      </c>
      <c r="Y1288">
        <v>0</v>
      </c>
      <c r="AB1288" t="e">
        <v>#N/A</v>
      </c>
      <c r="AC1288" t="e">
        <v>#N/A</v>
      </c>
    </row>
    <row r="1289" spans="1:29">
      <c r="A1289" t="s">
        <v>2064</v>
      </c>
      <c r="B1289" t="s">
        <v>24</v>
      </c>
      <c r="C1289">
        <v>5443175</v>
      </c>
      <c r="D1289" t="s">
        <v>2063</v>
      </c>
      <c r="E1289" t="str">
        <f t="shared" si="20"/>
        <v>Bogense Bygrunde89</v>
      </c>
      <c r="F1289">
        <v>1</v>
      </c>
      <c r="G1289" t="s">
        <v>3212</v>
      </c>
      <c r="M1289">
        <v>1230.9250225919634</v>
      </c>
      <c r="N1289">
        <v>349.48171623130651</v>
      </c>
      <c r="O1289">
        <v>1580.40673882327</v>
      </c>
      <c r="P1289">
        <v>17474.085811565325</v>
      </c>
      <c r="Q1289" t="e">
        <v>#N/A</v>
      </c>
      <c r="R1289" t="e">
        <v>#N/A</v>
      </c>
      <c r="T1289">
        <v>729.75188649464997</v>
      </c>
      <c r="U1289">
        <v>0</v>
      </c>
      <c r="V1289">
        <v>0</v>
      </c>
      <c r="W1289">
        <v>0</v>
      </c>
      <c r="X1289">
        <v>0</v>
      </c>
      <c r="Y1289">
        <v>0</v>
      </c>
      <c r="AB1289" t="e">
        <v>#N/A</v>
      </c>
      <c r="AC1289" t="e">
        <v>#N/A</v>
      </c>
    </row>
    <row r="1290" spans="1:29">
      <c r="A1290" t="s">
        <v>1563</v>
      </c>
      <c r="B1290" t="s">
        <v>24</v>
      </c>
      <c r="C1290">
        <v>5443172</v>
      </c>
      <c r="D1290" t="s">
        <v>1564</v>
      </c>
      <c r="E1290" t="str">
        <f t="shared" si="20"/>
        <v>Bogense Bygrunde87b</v>
      </c>
      <c r="F1290">
        <v>1</v>
      </c>
      <c r="G1290" t="s">
        <v>3212</v>
      </c>
      <c r="M1290">
        <v>1230.9250225919634</v>
      </c>
      <c r="N1290">
        <v>349.48171623130651</v>
      </c>
      <c r="O1290">
        <v>1580.40673882327</v>
      </c>
      <c r="P1290">
        <v>17474.085811565325</v>
      </c>
      <c r="Q1290" t="e">
        <v>#N/A</v>
      </c>
      <c r="R1290" t="e">
        <v>#N/A</v>
      </c>
      <c r="T1290">
        <v>135.38866300122999</v>
      </c>
      <c r="U1290">
        <v>0</v>
      </c>
      <c r="V1290">
        <v>0</v>
      </c>
      <c r="W1290">
        <v>0</v>
      </c>
      <c r="X1290">
        <v>0</v>
      </c>
      <c r="Y1290">
        <v>0</v>
      </c>
      <c r="AB1290" t="e">
        <v>#N/A</v>
      </c>
      <c r="AC1290" t="e">
        <v>#N/A</v>
      </c>
    </row>
    <row r="1291" spans="1:29">
      <c r="A1291" t="s">
        <v>2825</v>
      </c>
      <c r="B1291" t="s">
        <v>24</v>
      </c>
      <c r="C1291">
        <v>7549782</v>
      </c>
      <c r="D1291" t="s">
        <v>2826</v>
      </c>
      <c r="E1291" t="str">
        <f t="shared" si="20"/>
        <v>Bogense Bygrunde285i</v>
      </c>
      <c r="F1291">
        <v>1.55</v>
      </c>
      <c r="G1291" t="s">
        <v>3212</v>
      </c>
      <c r="H1291" t="s">
        <v>3212</v>
      </c>
      <c r="J1291" t="s">
        <v>3212</v>
      </c>
      <c r="M1291">
        <v>1907.9337850175434</v>
      </c>
      <c r="N1291">
        <v>541.69666015852511</v>
      </c>
      <c r="O1291">
        <v>2449.6304451760684</v>
      </c>
      <c r="P1291">
        <v>27084.833007926252</v>
      </c>
      <c r="Q1291">
        <v>2.5760000000000001</v>
      </c>
      <c r="R1291">
        <v>1.5229999999999999</v>
      </c>
      <c r="T1291">
        <v>1029.7807984845999</v>
      </c>
      <c r="U1291">
        <v>100</v>
      </c>
      <c r="V1291">
        <v>0.50632894039153997</v>
      </c>
      <c r="W1291">
        <v>1.0004621744155999</v>
      </c>
      <c r="X1291">
        <v>0.63463032720889001</v>
      </c>
      <c r="Y1291">
        <v>1029.7807984845999</v>
      </c>
      <c r="AB1291" t="e">
        <v>#N/A</v>
      </c>
      <c r="AC1291" t="e">
        <v>#N/A</v>
      </c>
    </row>
    <row r="1292" spans="1:29">
      <c r="A1292" t="s">
        <v>1565</v>
      </c>
      <c r="B1292" t="s">
        <v>24</v>
      </c>
      <c r="C1292">
        <v>5443476</v>
      </c>
      <c r="D1292" t="s">
        <v>1566</v>
      </c>
      <c r="E1292" t="str">
        <f t="shared" si="20"/>
        <v>Bogense Bygrunde288d</v>
      </c>
      <c r="F1292">
        <v>1.25</v>
      </c>
      <c r="G1292" t="s">
        <v>3212</v>
      </c>
      <c r="H1292" t="s">
        <v>3212</v>
      </c>
      <c r="M1292">
        <v>1538.6562782399542</v>
      </c>
      <c r="N1292">
        <v>436.85214528913315</v>
      </c>
      <c r="O1292">
        <v>1975.5084235290874</v>
      </c>
      <c r="P1292">
        <v>21842.607264456656</v>
      </c>
      <c r="T1292">
        <v>445.48715649139001</v>
      </c>
      <c r="U1292">
        <v>100</v>
      </c>
      <c r="V1292">
        <v>0.52430695295333996</v>
      </c>
      <c r="W1292">
        <v>1.0118167400360001</v>
      </c>
      <c r="X1292">
        <v>0.73575555947091997</v>
      </c>
      <c r="Y1292">
        <v>445.48715649035</v>
      </c>
      <c r="AB1292" t="e">
        <v>#N/A</v>
      </c>
      <c r="AC1292" t="e">
        <v>#N/A</v>
      </c>
    </row>
    <row r="1293" spans="1:29">
      <c r="A1293" t="s">
        <v>1567</v>
      </c>
      <c r="B1293" t="s">
        <v>8</v>
      </c>
      <c r="C1293">
        <v>5444357</v>
      </c>
      <c r="D1293" t="s">
        <v>1566</v>
      </c>
      <c r="E1293" t="str">
        <f t="shared" si="20"/>
        <v>Bogense Markjorder39c</v>
      </c>
      <c r="F1293">
        <v>2.5499999999999998</v>
      </c>
      <c r="G1293" t="s">
        <v>3212</v>
      </c>
      <c r="H1293" t="s">
        <v>3212</v>
      </c>
      <c r="I1293" t="s">
        <v>3212</v>
      </c>
      <c r="J1293" t="s">
        <v>3212</v>
      </c>
      <c r="M1293">
        <v>3138.8588076095066</v>
      </c>
      <c r="N1293">
        <v>891.17837638983156</v>
      </c>
      <c r="O1293">
        <v>4030.0371839993381</v>
      </c>
      <c r="P1293">
        <v>44558.918819491577</v>
      </c>
      <c r="Q1293">
        <v>1.0620000000000001</v>
      </c>
      <c r="R1293" t="s">
        <v>3228</v>
      </c>
      <c r="T1293">
        <v>3874.7734885087002</v>
      </c>
      <c r="U1293">
        <v>100</v>
      </c>
      <c r="V1293">
        <v>0.41791060566902</v>
      </c>
      <c r="W1293">
        <v>1.5056346654892001</v>
      </c>
      <c r="X1293">
        <v>0.83209591421224005</v>
      </c>
      <c r="Y1293">
        <v>3874.7734885087002</v>
      </c>
      <c r="AB1293" t="e">
        <v>#N/A</v>
      </c>
      <c r="AC1293" t="e">
        <v>#N/A</v>
      </c>
    </row>
    <row r="1294" spans="1:29">
      <c r="A1294" t="s">
        <v>1553</v>
      </c>
      <c r="B1294" t="s">
        <v>24</v>
      </c>
      <c r="C1294">
        <v>7858513</v>
      </c>
      <c r="D1294" t="s">
        <v>1554</v>
      </c>
      <c r="E1294" t="str">
        <f t="shared" si="20"/>
        <v>Bogense Bygrunde281b</v>
      </c>
      <c r="F1294">
        <v>1</v>
      </c>
      <c r="G1294" t="s">
        <v>3212</v>
      </c>
      <c r="M1294">
        <v>1230.9250225919634</v>
      </c>
      <c r="N1294">
        <v>349.48171623130651</v>
      </c>
      <c r="O1294">
        <v>1580.40673882327</v>
      </c>
      <c r="P1294">
        <v>17474.085811565325</v>
      </c>
      <c r="Q1294" t="e">
        <v>#N/A</v>
      </c>
      <c r="R1294" t="e">
        <v>#N/A</v>
      </c>
      <c r="T1294">
        <v>5889.6696559830998</v>
      </c>
      <c r="U1294">
        <v>0</v>
      </c>
      <c r="V1294">
        <v>0</v>
      </c>
      <c r="W1294">
        <v>0</v>
      </c>
      <c r="X1294">
        <v>0</v>
      </c>
      <c r="Y1294">
        <v>0</v>
      </c>
      <c r="AB1294" t="e">
        <v>#N/A</v>
      </c>
      <c r="AC1294" t="e">
        <v>#N/A</v>
      </c>
    </row>
    <row r="1295" spans="1:29">
      <c r="A1295" t="s">
        <v>266</v>
      </c>
      <c r="B1295" t="s">
        <v>24</v>
      </c>
      <c r="C1295">
        <v>5443164</v>
      </c>
      <c r="D1295" t="s">
        <v>267</v>
      </c>
      <c r="E1295" t="str">
        <f t="shared" si="20"/>
        <v>Bogense Bygrunde83a</v>
      </c>
      <c r="F1295">
        <v>2.25</v>
      </c>
      <c r="G1295" t="s">
        <v>3212</v>
      </c>
      <c r="H1295" t="s">
        <v>3212</v>
      </c>
      <c r="I1295" t="s">
        <v>3212</v>
      </c>
      <c r="M1295">
        <v>2769.5813008319178</v>
      </c>
      <c r="N1295">
        <v>786.33386152043965</v>
      </c>
      <c r="O1295">
        <v>3555.9151623523576</v>
      </c>
      <c r="P1295">
        <v>39316.693076021984</v>
      </c>
      <c r="Q1295">
        <v>1.879</v>
      </c>
      <c r="R1295" t="s">
        <v>3228</v>
      </c>
      <c r="T1295">
        <v>717.58892899798002</v>
      </c>
      <c r="U1295">
        <v>100</v>
      </c>
      <c r="V1295">
        <v>0.31025263667107</v>
      </c>
      <c r="W1295">
        <v>0.47668093442916998</v>
      </c>
      <c r="X1295">
        <v>0.40942275470199002</v>
      </c>
      <c r="Y1295">
        <v>717.58892899798002</v>
      </c>
      <c r="AB1295" t="e">
        <v>#N/A</v>
      </c>
      <c r="AC1295" t="e">
        <v>#N/A</v>
      </c>
    </row>
    <row r="1296" spans="1:29">
      <c r="A1296" t="s">
        <v>94</v>
      </c>
      <c r="B1296" t="s">
        <v>24</v>
      </c>
      <c r="C1296">
        <v>5443163</v>
      </c>
      <c r="D1296" t="s">
        <v>271</v>
      </c>
      <c r="E1296" t="str">
        <f t="shared" si="20"/>
        <v>Bogense Bygrunde82</v>
      </c>
      <c r="F1296">
        <v>2.5499999999999998</v>
      </c>
      <c r="G1296" t="s">
        <v>3212</v>
      </c>
      <c r="H1296" t="s">
        <v>3212</v>
      </c>
      <c r="I1296" t="s">
        <v>3212</v>
      </c>
      <c r="J1296" t="s">
        <v>3212</v>
      </c>
      <c r="M1296">
        <v>3138.8588076095066</v>
      </c>
      <c r="N1296">
        <v>891.17837638983156</v>
      </c>
      <c r="O1296">
        <v>4030.0371839993381</v>
      </c>
      <c r="P1296">
        <v>44558.918819491577</v>
      </c>
      <c r="Q1296">
        <v>2.0910000000000002</v>
      </c>
      <c r="R1296">
        <v>2.0790000000000002</v>
      </c>
      <c r="T1296">
        <v>736.62620598675005</v>
      </c>
      <c r="U1296">
        <v>100</v>
      </c>
      <c r="V1296">
        <v>0.26367792487143998</v>
      </c>
      <c r="W1296">
        <v>0.47668093442916998</v>
      </c>
      <c r="X1296">
        <v>0.34078164249007997</v>
      </c>
      <c r="Y1296">
        <v>736.62620598675005</v>
      </c>
      <c r="AB1296" t="e">
        <v>#N/A</v>
      </c>
      <c r="AC1296" t="e">
        <v>#N/A</v>
      </c>
    </row>
    <row r="1297" spans="1:29">
      <c r="A1297" t="s">
        <v>208</v>
      </c>
      <c r="B1297" t="s">
        <v>8</v>
      </c>
      <c r="C1297">
        <v>5444356</v>
      </c>
      <c r="D1297" t="s">
        <v>1568</v>
      </c>
      <c r="E1297" t="str">
        <f t="shared" si="20"/>
        <v>Bogense Markjorder39b</v>
      </c>
      <c r="F1297">
        <v>2.5499999999999998</v>
      </c>
      <c r="G1297" t="s">
        <v>3212</v>
      </c>
      <c r="H1297" t="s">
        <v>3212</v>
      </c>
      <c r="I1297" t="s">
        <v>3212</v>
      </c>
      <c r="J1297" t="s">
        <v>3212</v>
      </c>
      <c r="M1297">
        <v>3138.8588076095066</v>
      </c>
      <c r="N1297">
        <v>891.17837638983156</v>
      </c>
      <c r="O1297">
        <v>4030.0371839993381</v>
      </c>
      <c r="P1297">
        <v>44558.918819491577</v>
      </c>
      <c r="Q1297">
        <v>1.5669999999999999</v>
      </c>
      <c r="R1297">
        <v>1.2589999999999999</v>
      </c>
      <c r="T1297">
        <v>1186.4896154999001</v>
      </c>
      <c r="U1297">
        <v>100</v>
      </c>
      <c r="V1297">
        <v>0.78661811351776001</v>
      </c>
      <c r="W1297">
        <v>1.4535928964614999</v>
      </c>
      <c r="X1297">
        <v>1.1982031860802</v>
      </c>
      <c r="Y1297">
        <v>1186.4896154999001</v>
      </c>
      <c r="AB1297" t="e">
        <v>#N/A</v>
      </c>
      <c r="AC1297" t="e">
        <v>#N/A</v>
      </c>
    </row>
    <row r="1298" spans="1:29">
      <c r="A1298" t="s">
        <v>1569</v>
      </c>
      <c r="B1298" t="s">
        <v>8</v>
      </c>
      <c r="C1298">
        <v>5444710</v>
      </c>
      <c r="D1298" t="s">
        <v>1570</v>
      </c>
      <c r="E1298" t="str">
        <f t="shared" si="20"/>
        <v>Bogense Markjorder106o</v>
      </c>
      <c r="F1298">
        <v>1.55</v>
      </c>
      <c r="G1298" t="s">
        <v>3212</v>
      </c>
      <c r="H1298" t="s">
        <v>3212</v>
      </c>
      <c r="J1298" t="s">
        <v>3212</v>
      </c>
      <c r="M1298">
        <v>1907.9337850175434</v>
      </c>
      <c r="N1298">
        <v>541.69666015852511</v>
      </c>
      <c r="O1298">
        <v>2449.6304451760684</v>
      </c>
      <c r="P1298">
        <v>27084.833007926252</v>
      </c>
      <c r="Q1298">
        <v>2.5539999999999998</v>
      </c>
      <c r="R1298">
        <v>1.333</v>
      </c>
      <c r="T1298">
        <v>530.35615750455997</v>
      </c>
      <c r="U1298">
        <v>100</v>
      </c>
      <c r="V1298">
        <v>0.78356921672821001</v>
      </c>
      <c r="W1298">
        <v>1.3045119047164999</v>
      </c>
      <c r="X1298">
        <v>1.009141735424</v>
      </c>
      <c r="Y1298">
        <v>530.35615750455997</v>
      </c>
      <c r="AB1298" t="e">
        <v>#N/A</v>
      </c>
      <c r="AC1298" t="e">
        <v>#N/A</v>
      </c>
    </row>
    <row r="1299" spans="1:29">
      <c r="A1299" t="s">
        <v>1571</v>
      </c>
      <c r="B1299" t="s">
        <v>8</v>
      </c>
      <c r="C1299">
        <v>5444709</v>
      </c>
      <c r="D1299" t="s">
        <v>1572</v>
      </c>
      <c r="E1299" t="str">
        <f t="shared" si="20"/>
        <v>Bogense Markjorder106n</v>
      </c>
      <c r="F1299">
        <v>1.55</v>
      </c>
      <c r="G1299" t="s">
        <v>3212</v>
      </c>
      <c r="H1299" t="s">
        <v>3212</v>
      </c>
      <c r="J1299" t="s">
        <v>3212</v>
      </c>
      <c r="M1299">
        <v>1907.9337850175434</v>
      </c>
      <c r="N1299">
        <v>541.69666015852511</v>
      </c>
      <c r="O1299">
        <v>2449.6304451760684</v>
      </c>
      <c r="P1299">
        <v>27084.833007926252</v>
      </c>
      <c r="Q1299">
        <v>2.42</v>
      </c>
      <c r="R1299">
        <v>1.008</v>
      </c>
      <c r="T1299">
        <v>448.72682199641997</v>
      </c>
      <c r="U1299">
        <v>100</v>
      </c>
      <c r="V1299">
        <v>0.78525137901305997</v>
      </c>
      <c r="W1299">
        <v>1.1191593408585001</v>
      </c>
      <c r="X1299">
        <v>0.94662687162424997</v>
      </c>
      <c r="Y1299">
        <v>448.72682199641997</v>
      </c>
      <c r="AB1299" t="e">
        <v>#N/A</v>
      </c>
      <c r="AC1299" t="e">
        <v>#N/A</v>
      </c>
    </row>
    <row r="1300" spans="1:29">
      <c r="A1300" t="s">
        <v>1573</v>
      </c>
      <c r="B1300" t="s">
        <v>9</v>
      </c>
      <c r="C1300">
        <v>2677765</v>
      </c>
      <c r="D1300" t="s">
        <v>1574</v>
      </c>
      <c r="E1300" t="str">
        <f t="shared" si="20"/>
        <v>Harritslevgård Hgd., Skovby1p</v>
      </c>
      <c r="F1300">
        <v>2.25</v>
      </c>
      <c r="G1300" t="s">
        <v>3212</v>
      </c>
      <c r="H1300" t="s">
        <v>3212</v>
      </c>
      <c r="I1300" t="s">
        <v>3212</v>
      </c>
      <c r="M1300">
        <v>2769.5813008319178</v>
      </c>
      <c r="N1300">
        <v>786.33386152043965</v>
      </c>
      <c r="O1300">
        <v>3555.9151623523576</v>
      </c>
      <c r="P1300">
        <v>39316.693076021984</v>
      </c>
      <c r="Q1300">
        <v>1.7030000000000001</v>
      </c>
      <c r="R1300" t="s">
        <v>3228</v>
      </c>
      <c r="T1300">
        <v>1539.3479334996</v>
      </c>
      <c r="U1300">
        <v>100</v>
      </c>
      <c r="V1300">
        <v>0.31193476915358997</v>
      </c>
      <c r="W1300">
        <v>0.86967456340789995</v>
      </c>
      <c r="X1300">
        <v>0.64350636754560997</v>
      </c>
      <c r="Y1300">
        <v>1539.3479334996</v>
      </c>
      <c r="AB1300" t="e">
        <v>#N/A</v>
      </c>
      <c r="AC1300" t="e">
        <v>#N/A</v>
      </c>
    </row>
    <row r="1301" spans="1:29">
      <c r="A1301" t="s">
        <v>1575</v>
      </c>
      <c r="B1301" t="s">
        <v>8</v>
      </c>
      <c r="C1301">
        <v>5444706</v>
      </c>
      <c r="D1301" t="s">
        <v>1576</v>
      </c>
      <c r="E1301" t="str">
        <f t="shared" si="20"/>
        <v>Bogense Markjorder106k</v>
      </c>
      <c r="F1301">
        <v>1.55</v>
      </c>
      <c r="G1301" t="s">
        <v>3212</v>
      </c>
      <c r="H1301" t="s">
        <v>3212</v>
      </c>
      <c r="J1301" t="s">
        <v>3212</v>
      </c>
      <c r="M1301">
        <v>1907.9337850175434</v>
      </c>
      <c r="N1301">
        <v>541.69666015852511</v>
      </c>
      <c r="O1301">
        <v>2449.6304451760684</v>
      </c>
      <c r="P1301">
        <v>27084.833007926252</v>
      </c>
      <c r="Q1301">
        <v>2.3250000000000002</v>
      </c>
      <c r="R1301">
        <v>1.2869999999999999</v>
      </c>
      <c r="T1301">
        <v>960.25917100178003</v>
      </c>
      <c r="U1301">
        <v>100</v>
      </c>
      <c r="V1301">
        <v>0.83098500967026001</v>
      </c>
      <c r="W1301">
        <v>1.4406614303589</v>
      </c>
      <c r="X1301">
        <v>1.1531080974336001</v>
      </c>
      <c r="Y1301">
        <v>960.25917100178003</v>
      </c>
      <c r="AB1301" t="e">
        <v>#N/A</v>
      </c>
      <c r="AC1301" t="e">
        <v>#N/A</v>
      </c>
    </row>
    <row r="1302" spans="1:29">
      <c r="A1302" t="s">
        <v>474</v>
      </c>
      <c r="B1302" t="s">
        <v>9</v>
      </c>
      <c r="C1302">
        <v>2677757</v>
      </c>
      <c r="D1302" t="s">
        <v>1577</v>
      </c>
      <c r="E1302" t="str">
        <f t="shared" si="20"/>
        <v>Harritslevgård Hgd., Skovby1d</v>
      </c>
      <c r="F1302">
        <v>1.25</v>
      </c>
      <c r="G1302" t="s">
        <v>3212</v>
      </c>
      <c r="H1302" t="s">
        <v>3212</v>
      </c>
      <c r="M1302">
        <v>1538.6562782399542</v>
      </c>
      <c r="N1302">
        <v>436.85214528913315</v>
      </c>
      <c r="O1302">
        <v>1975.5084235290874</v>
      </c>
      <c r="P1302">
        <v>21842.607264456656</v>
      </c>
      <c r="Q1302">
        <v>2.6859999999999999</v>
      </c>
      <c r="R1302">
        <v>2.2610000000000001</v>
      </c>
      <c r="T1302">
        <v>2740.0907584872002</v>
      </c>
      <c r="U1302">
        <v>81.725899999999996</v>
      </c>
      <c r="V1302">
        <v>4.7310635447501997E-2</v>
      </c>
      <c r="W1302">
        <v>0.78745919466018999</v>
      </c>
      <c r="X1302">
        <v>0.42531194506053999</v>
      </c>
      <c r="Y1302">
        <v>2239.3638331904908</v>
      </c>
      <c r="AB1302" t="e">
        <v>#N/A</v>
      </c>
      <c r="AC1302" t="e">
        <v>#N/A</v>
      </c>
    </row>
    <row r="1303" spans="1:29">
      <c r="A1303" t="s">
        <v>1578</v>
      </c>
      <c r="B1303" t="s">
        <v>8</v>
      </c>
      <c r="C1303">
        <v>5444707</v>
      </c>
      <c r="D1303" t="s">
        <v>1579</v>
      </c>
      <c r="E1303" t="str">
        <f t="shared" si="20"/>
        <v>Bogense Markjorder106l</v>
      </c>
      <c r="F1303">
        <v>1.55</v>
      </c>
      <c r="G1303" t="s">
        <v>3212</v>
      </c>
      <c r="H1303" t="s">
        <v>3212</v>
      </c>
      <c r="J1303" t="s">
        <v>3212</v>
      </c>
      <c r="M1303">
        <v>1907.9337850175434</v>
      </c>
      <c r="N1303">
        <v>541.69666015852511</v>
      </c>
      <c r="O1303">
        <v>2449.6304451760684</v>
      </c>
      <c r="P1303">
        <v>27084.833007926252</v>
      </c>
      <c r="Q1303">
        <v>2.56</v>
      </c>
      <c r="R1303">
        <v>1.4039999999999999</v>
      </c>
      <c r="T1303">
        <v>1001.5913049997999</v>
      </c>
      <c r="U1303">
        <v>100</v>
      </c>
      <c r="V1303">
        <v>0.75707525014876997</v>
      </c>
      <c r="W1303">
        <v>1.4406614303589</v>
      </c>
      <c r="X1303">
        <v>1.1414953109874999</v>
      </c>
      <c r="Y1303">
        <v>1001.5913049997999</v>
      </c>
      <c r="AB1303" t="e">
        <v>#N/A</v>
      </c>
      <c r="AC1303" t="e">
        <v>#N/A</v>
      </c>
    </row>
    <row r="1304" spans="1:29">
      <c r="A1304" t="s">
        <v>1580</v>
      </c>
      <c r="B1304" t="s">
        <v>8</v>
      </c>
      <c r="C1304">
        <v>5444708</v>
      </c>
      <c r="D1304" t="s">
        <v>1581</v>
      </c>
      <c r="E1304" t="str">
        <f t="shared" si="20"/>
        <v>Bogense Markjorder106m</v>
      </c>
      <c r="F1304">
        <v>1.55</v>
      </c>
      <c r="G1304" t="s">
        <v>3212</v>
      </c>
      <c r="H1304" t="s">
        <v>3212</v>
      </c>
      <c r="J1304" t="s">
        <v>3212</v>
      </c>
      <c r="M1304">
        <v>1907.9337850175434</v>
      </c>
      <c r="N1304">
        <v>541.69666015852511</v>
      </c>
      <c r="O1304">
        <v>2449.6304451760684</v>
      </c>
      <c r="P1304">
        <v>27084.833007926252</v>
      </c>
      <c r="Q1304">
        <v>2.9910000000000001</v>
      </c>
      <c r="R1304">
        <v>1.482</v>
      </c>
      <c r="T1304">
        <v>1008.2802375018</v>
      </c>
      <c r="U1304">
        <v>100</v>
      </c>
      <c r="V1304">
        <v>0.69672793149947998</v>
      </c>
      <c r="W1304">
        <v>1.3831527233123999</v>
      </c>
      <c r="X1304">
        <v>1.0364515076631</v>
      </c>
      <c r="Y1304">
        <v>1008.2802375018</v>
      </c>
      <c r="AB1304" t="e">
        <v>#N/A</v>
      </c>
      <c r="AC1304" t="e">
        <v>#N/A</v>
      </c>
    </row>
    <row r="1305" spans="1:29">
      <c r="A1305" t="s">
        <v>1582</v>
      </c>
      <c r="B1305" t="s">
        <v>8</v>
      </c>
      <c r="C1305">
        <v>5444712</v>
      </c>
      <c r="D1305" t="s">
        <v>1583</v>
      </c>
      <c r="E1305" t="str">
        <f t="shared" si="20"/>
        <v>Bogense Markjorder106q</v>
      </c>
      <c r="F1305">
        <v>2.5499999999999998</v>
      </c>
      <c r="G1305" t="s">
        <v>3212</v>
      </c>
      <c r="H1305" t="s">
        <v>3212</v>
      </c>
      <c r="I1305" t="s">
        <v>3212</v>
      </c>
      <c r="J1305" t="s">
        <v>3212</v>
      </c>
      <c r="M1305">
        <v>3138.8588076095066</v>
      </c>
      <c r="N1305">
        <v>891.17837638983156</v>
      </c>
      <c r="O1305">
        <v>4030.0371839993381</v>
      </c>
      <c r="P1305">
        <v>44558.918819491577</v>
      </c>
      <c r="Q1305">
        <v>1.698</v>
      </c>
      <c r="R1305">
        <v>1.5369999999999999</v>
      </c>
      <c r="T1305">
        <v>1203.6989460033001</v>
      </c>
      <c r="U1305">
        <v>100</v>
      </c>
      <c r="V1305">
        <v>0.61598443984984996</v>
      </c>
      <c r="W1305">
        <v>1.3685389757155999</v>
      </c>
      <c r="X1305">
        <v>0.96409610079394004</v>
      </c>
      <c r="Y1305">
        <v>1203.6989460033001</v>
      </c>
      <c r="AB1305" t="e">
        <v>#N/A</v>
      </c>
      <c r="AC1305" t="e">
        <v>#N/A</v>
      </c>
    </row>
    <row r="1306" spans="1:29">
      <c r="A1306" t="s">
        <v>1584</v>
      </c>
      <c r="B1306" t="s">
        <v>8</v>
      </c>
      <c r="C1306">
        <v>5444697</v>
      </c>
      <c r="D1306" t="s">
        <v>1585</v>
      </c>
      <c r="E1306" t="str">
        <f t="shared" si="20"/>
        <v>Bogense Markjorder106a</v>
      </c>
      <c r="F1306">
        <v>1.25</v>
      </c>
      <c r="G1306" t="s">
        <v>3212</v>
      </c>
      <c r="H1306" t="s">
        <v>3212</v>
      </c>
      <c r="M1306">
        <v>1538.6562782399542</v>
      </c>
      <c r="N1306">
        <v>436.85214528913315</v>
      </c>
      <c r="O1306">
        <v>1975.5084235290874</v>
      </c>
      <c r="P1306">
        <v>21842.607264456656</v>
      </c>
      <c r="T1306">
        <v>437.88213549907999</v>
      </c>
      <c r="U1306">
        <v>100</v>
      </c>
      <c r="V1306">
        <v>0.55668848752974998</v>
      </c>
      <c r="W1306">
        <v>1.3498249053955</v>
      </c>
      <c r="X1306">
        <v>0.92070792156195003</v>
      </c>
      <c r="Y1306">
        <v>437.88213550042002</v>
      </c>
      <c r="AB1306" t="e">
        <v>#N/A</v>
      </c>
      <c r="AC1306" t="e">
        <v>#N/A</v>
      </c>
    </row>
    <row r="1307" spans="1:29">
      <c r="A1307" t="s">
        <v>1586</v>
      </c>
      <c r="B1307" t="s">
        <v>8</v>
      </c>
      <c r="C1307">
        <v>5444713</v>
      </c>
      <c r="D1307" t="s">
        <v>1585</v>
      </c>
      <c r="E1307" t="str">
        <f t="shared" si="20"/>
        <v>Bogense Markjorder106r</v>
      </c>
      <c r="F1307">
        <v>2.25</v>
      </c>
      <c r="G1307" t="s">
        <v>3212</v>
      </c>
      <c r="H1307" t="s">
        <v>3212</v>
      </c>
      <c r="I1307" t="s">
        <v>3212</v>
      </c>
      <c r="M1307">
        <v>2769.5813008319178</v>
      </c>
      <c r="N1307">
        <v>786.33386152043965</v>
      </c>
      <c r="O1307">
        <v>3555.9151623523576</v>
      </c>
      <c r="P1307">
        <v>39316.693076021984</v>
      </c>
      <c r="Q1307">
        <v>1.97</v>
      </c>
      <c r="R1307" t="s">
        <v>3228</v>
      </c>
      <c r="T1307">
        <v>812.41807550500005</v>
      </c>
      <c r="U1307">
        <v>100</v>
      </c>
      <c r="V1307">
        <v>0.46185693144798001</v>
      </c>
      <c r="W1307">
        <v>1.3312160968780999</v>
      </c>
      <c r="X1307">
        <v>0.86811317421961998</v>
      </c>
      <c r="Y1307">
        <v>812.41807550500005</v>
      </c>
      <c r="AB1307" t="e">
        <v>#N/A</v>
      </c>
      <c r="AC1307" t="e">
        <v>#N/A</v>
      </c>
    </row>
    <row r="1308" spans="1:29">
      <c r="A1308" t="s">
        <v>1587</v>
      </c>
      <c r="B1308" t="s">
        <v>8</v>
      </c>
      <c r="C1308">
        <v>5444711</v>
      </c>
      <c r="D1308" t="s">
        <v>1588</v>
      </c>
      <c r="E1308" t="str">
        <f t="shared" si="20"/>
        <v>Bogense Markjorder106p</v>
      </c>
      <c r="F1308">
        <v>1.55</v>
      </c>
      <c r="G1308" t="s">
        <v>3212</v>
      </c>
      <c r="H1308" t="s">
        <v>3212</v>
      </c>
      <c r="J1308" t="s">
        <v>3212</v>
      </c>
      <c r="M1308">
        <v>1907.9337850175434</v>
      </c>
      <c r="N1308">
        <v>541.69666015852511</v>
      </c>
      <c r="O1308">
        <v>2449.6304451760684</v>
      </c>
      <c r="P1308">
        <v>27084.833007926252</v>
      </c>
      <c r="Q1308">
        <v>2.2010000000000001</v>
      </c>
      <c r="R1308">
        <v>1.67</v>
      </c>
      <c r="T1308">
        <v>805.33253248819994</v>
      </c>
      <c r="U1308">
        <v>100</v>
      </c>
      <c r="V1308">
        <v>0.45460262894629999</v>
      </c>
      <c r="W1308">
        <v>1.2649812698364</v>
      </c>
      <c r="X1308">
        <v>0.82448077920397</v>
      </c>
      <c r="Y1308">
        <v>805.33253248819994</v>
      </c>
      <c r="AB1308" t="e">
        <v>#N/A</v>
      </c>
      <c r="AC1308" t="e">
        <v>#N/A</v>
      </c>
    </row>
    <row r="1309" spans="1:29">
      <c r="A1309" t="s">
        <v>1591</v>
      </c>
      <c r="B1309" t="s">
        <v>8</v>
      </c>
      <c r="C1309">
        <v>5444704</v>
      </c>
      <c r="D1309" t="s">
        <v>1592</v>
      </c>
      <c r="E1309" t="str">
        <f t="shared" si="20"/>
        <v>Bogense Markjorder106h</v>
      </c>
      <c r="F1309">
        <v>2.25</v>
      </c>
      <c r="G1309" t="s">
        <v>3212</v>
      </c>
      <c r="H1309" t="s">
        <v>3212</v>
      </c>
      <c r="I1309" t="s">
        <v>3212</v>
      </c>
      <c r="M1309">
        <v>2769.5813008319178</v>
      </c>
      <c r="N1309">
        <v>786.33386152043965</v>
      </c>
      <c r="O1309">
        <v>3555.9151623523576</v>
      </c>
      <c r="P1309">
        <v>39316.693076021984</v>
      </c>
      <c r="Q1309">
        <v>1.8460000000000001</v>
      </c>
      <c r="R1309" t="s">
        <v>3228</v>
      </c>
      <c r="T1309">
        <v>686.71369798556998</v>
      </c>
      <c r="U1309">
        <v>100</v>
      </c>
      <c r="V1309">
        <v>0.44503536820411999</v>
      </c>
      <c r="W1309">
        <v>1.1812939643860001</v>
      </c>
      <c r="X1309">
        <v>0.79969909032006004</v>
      </c>
      <c r="Y1309">
        <v>686.71369798556998</v>
      </c>
      <c r="AB1309" t="e">
        <v>#N/A</v>
      </c>
      <c r="AC1309" t="e">
        <v>#N/A</v>
      </c>
    </row>
    <row r="1310" spans="1:29">
      <c r="A1310" t="s">
        <v>1593</v>
      </c>
      <c r="B1310" t="s">
        <v>8</v>
      </c>
      <c r="C1310">
        <v>5444703</v>
      </c>
      <c r="D1310" t="s">
        <v>1594</v>
      </c>
      <c r="E1310" t="str">
        <f t="shared" si="20"/>
        <v>Bogense Markjorder106g</v>
      </c>
      <c r="F1310">
        <v>2.25</v>
      </c>
      <c r="G1310" t="s">
        <v>3212</v>
      </c>
      <c r="H1310" t="s">
        <v>3212</v>
      </c>
      <c r="I1310" t="s">
        <v>3212</v>
      </c>
      <c r="M1310">
        <v>2769.5813008319178</v>
      </c>
      <c r="N1310">
        <v>786.33386152043965</v>
      </c>
      <c r="O1310">
        <v>3555.9151623523576</v>
      </c>
      <c r="P1310">
        <v>39316.693076021984</v>
      </c>
      <c r="Q1310">
        <v>1.889</v>
      </c>
      <c r="R1310" t="s">
        <v>3228</v>
      </c>
      <c r="T1310">
        <v>965.79480799805003</v>
      </c>
      <c r="U1310">
        <v>100</v>
      </c>
      <c r="V1310">
        <v>0.43483728170394997</v>
      </c>
      <c r="W1310">
        <v>1.1686778068542001</v>
      </c>
      <c r="X1310">
        <v>0.79962088951131005</v>
      </c>
      <c r="Y1310">
        <v>965.79480799805003</v>
      </c>
      <c r="AB1310" t="e">
        <v>#N/A</v>
      </c>
      <c r="AC1310" t="e">
        <v>#N/A</v>
      </c>
    </row>
    <row r="1311" spans="1:29">
      <c r="A1311" t="s">
        <v>1595</v>
      </c>
      <c r="B1311" t="s">
        <v>8</v>
      </c>
      <c r="C1311">
        <v>5444701</v>
      </c>
      <c r="D1311" t="s">
        <v>1596</v>
      </c>
      <c r="E1311" t="str">
        <f t="shared" si="20"/>
        <v>Bogense Markjorder106e</v>
      </c>
      <c r="F1311">
        <v>2.25</v>
      </c>
      <c r="G1311" t="s">
        <v>3212</v>
      </c>
      <c r="H1311" t="s">
        <v>3212</v>
      </c>
      <c r="I1311" t="s">
        <v>3212</v>
      </c>
      <c r="M1311">
        <v>2769.5813008319178</v>
      </c>
      <c r="N1311">
        <v>786.33386152043965</v>
      </c>
      <c r="O1311">
        <v>3555.9151623523576</v>
      </c>
      <c r="P1311">
        <v>39316.693076021984</v>
      </c>
      <c r="Q1311">
        <v>2.016</v>
      </c>
      <c r="R1311" t="s">
        <v>3228</v>
      </c>
      <c r="T1311">
        <v>999.94636250387998</v>
      </c>
      <c r="U1311">
        <v>100</v>
      </c>
      <c r="V1311">
        <v>0.40529441833495999</v>
      </c>
      <c r="W1311">
        <v>1.1224185228348</v>
      </c>
      <c r="X1311">
        <v>0.79210820002017002</v>
      </c>
      <c r="Y1311">
        <v>999.94636250387998</v>
      </c>
      <c r="AB1311" t="e">
        <v>#N/A</v>
      </c>
      <c r="AC1311" t="e">
        <v>#N/A</v>
      </c>
    </row>
    <row r="1312" spans="1:29">
      <c r="A1312" t="s">
        <v>881</v>
      </c>
      <c r="B1312" t="s">
        <v>24</v>
      </c>
      <c r="C1312">
        <v>5443186</v>
      </c>
      <c r="D1312" t="s">
        <v>2084</v>
      </c>
      <c r="E1312" t="str">
        <f t="shared" si="20"/>
        <v>Bogense Bygrunde97b</v>
      </c>
      <c r="F1312">
        <v>1</v>
      </c>
      <c r="G1312" t="s">
        <v>3212</v>
      </c>
      <c r="M1312">
        <v>1230.9250225919634</v>
      </c>
      <c r="N1312">
        <v>349.48171623130651</v>
      </c>
      <c r="O1312">
        <v>1580.40673882327</v>
      </c>
      <c r="P1312">
        <v>17474.085811565325</v>
      </c>
      <c r="T1312">
        <v>225.47043249831</v>
      </c>
      <c r="U1312">
        <v>0</v>
      </c>
      <c r="V1312">
        <v>0</v>
      </c>
      <c r="W1312">
        <v>0</v>
      </c>
      <c r="X1312">
        <v>0</v>
      </c>
      <c r="Y1312">
        <v>0</v>
      </c>
      <c r="AB1312" t="e">
        <v>#N/A</v>
      </c>
      <c r="AC1312" t="e">
        <v>#N/A</v>
      </c>
    </row>
    <row r="1313" spans="1:29">
      <c r="A1313" t="s">
        <v>2083</v>
      </c>
      <c r="B1313" t="s">
        <v>24</v>
      </c>
      <c r="C1313">
        <v>5443184</v>
      </c>
      <c r="D1313" t="s">
        <v>2084</v>
      </c>
      <c r="E1313" t="str">
        <f t="shared" si="20"/>
        <v>Bogense Bygrunde96</v>
      </c>
      <c r="F1313">
        <v>1</v>
      </c>
      <c r="G1313" t="s">
        <v>3212</v>
      </c>
      <c r="M1313">
        <v>1230.9250225919634</v>
      </c>
      <c r="N1313">
        <v>349.48171623130651</v>
      </c>
      <c r="O1313">
        <v>1580.40673882327</v>
      </c>
      <c r="P1313">
        <v>17474.085811565325</v>
      </c>
      <c r="Q1313" t="e">
        <v>#N/A</v>
      </c>
      <c r="R1313" t="e">
        <v>#N/A</v>
      </c>
      <c r="T1313">
        <v>733.4579784947</v>
      </c>
      <c r="U1313">
        <v>0</v>
      </c>
      <c r="V1313">
        <v>0</v>
      </c>
      <c r="W1313">
        <v>0</v>
      </c>
      <c r="X1313">
        <v>0</v>
      </c>
      <c r="Y1313">
        <v>0</v>
      </c>
      <c r="AB1313" t="e">
        <v>#N/A</v>
      </c>
      <c r="AC1313" t="e">
        <v>#N/A</v>
      </c>
    </row>
    <row r="1314" spans="1:29">
      <c r="A1314" t="s">
        <v>1597</v>
      </c>
      <c r="B1314" t="s">
        <v>8</v>
      </c>
      <c r="C1314">
        <v>5444698</v>
      </c>
      <c r="D1314" t="s">
        <v>1598</v>
      </c>
      <c r="E1314" t="str">
        <f t="shared" si="20"/>
        <v>Bogense Markjorder106b</v>
      </c>
      <c r="F1314">
        <v>2.25</v>
      </c>
      <c r="G1314" t="s">
        <v>3212</v>
      </c>
      <c r="H1314" t="s">
        <v>3212</v>
      </c>
      <c r="I1314" t="s">
        <v>3212</v>
      </c>
      <c r="M1314">
        <v>2769.5813008319178</v>
      </c>
      <c r="N1314">
        <v>786.33386152043965</v>
      </c>
      <c r="O1314">
        <v>3555.9151623523576</v>
      </c>
      <c r="P1314">
        <v>39316.693076021984</v>
      </c>
      <c r="Q1314">
        <v>1.9259999999999999</v>
      </c>
      <c r="R1314" t="s">
        <v>3228</v>
      </c>
      <c r="T1314">
        <v>842.32029750926995</v>
      </c>
      <c r="U1314">
        <v>100</v>
      </c>
      <c r="V1314">
        <v>0.40413793921470997</v>
      </c>
      <c r="W1314">
        <v>1.0980272293091</v>
      </c>
      <c r="X1314">
        <v>0.76137219714183002</v>
      </c>
      <c r="Y1314">
        <v>842.32029750926995</v>
      </c>
      <c r="AB1314" t="e">
        <v>#N/A</v>
      </c>
      <c r="AC1314" t="e">
        <v>#N/A</v>
      </c>
    </row>
    <row r="1315" spans="1:29">
      <c r="A1315" t="s">
        <v>1599</v>
      </c>
      <c r="B1315" t="s">
        <v>8</v>
      </c>
      <c r="C1315">
        <v>5444699</v>
      </c>
      <c r="D1315" t="s">
        <v>1600</v>
      </c>
      <c r="E1315" t="str">
        <f t="shared" si="20"/>
        <v>Bogense Markjorder106c</v>
      </c>
      <c r="F1315">
        <v>2.25</v>
      </c>
      <c r="G1315" t="s">
        <v>3212</v>
      </c>
      <c r="H1315" t="s">
        <v>3212</v>
      </c>
      <c r="I1315" t="s">
        <v>3212</v>
      </c>
      <c r="M1315">
        <v>2769.5813008319178</v>
      </c>
      <c r="N1315">
        <v>786.33386152043965</v>
      </c>
      <c r="O1315">
        <v>3555.9151623523576</v>
      </c>
      <c r="P1315">
        <v>39316.693076021984</v>
      </c>
      <c r="Q1315">
        <v>1.744</v>
      </c>
      <c r="R1315" t="s">
        <v>3228</v>
      </c>
      <c r="T1315">
        <v>337.52229549756998</v>
      </c>
      <c r="U1315">
        <v>100</v>
      </c>
      <c r="V1315">
        <v>0.42926514148712003</v>
      </c>
      <c r="W1315">
        <v>1.0906678438187001</v>
      </c>
      <c r="X1315">
        <v>0.77525373524985997</v>
      </c>
      <c r="Y1315">
        <v>337.52229549756998</v>
      </c>
      <c r="AB1315" t="e">
        <v>#N/A</v>
      </c>
      <c r="AC1315" t="e">
        <v>#N/A</v>
      </c>
    </row>
    <row r="1316" spans="1:29">
      <c r="A1316" t="s">
        <v>1602</v>
      </c>
      <c r="B1316" t="s">
        <v>8</v>
      </c>
      <c r="C1316">
        <v>5444700</v>
      </c>
      <c r="D1316" t="s">
        <v>1603</v>
      </c>
      <c r="E1316" t="str">
        <f t="shared" si="20"/>
        <v>Bogense Markjorder106d</v>
      </c>
      <c r="F1316">
        <v>2.25</v>
      </c>
      <c r="G1316" t="s">
        <v>3212</v>
      </c>
      <c r="H1316" t="s">
        <v>3212</v>
      </c>
      <c r="I1316" t="s">
        <v>3212</v>
      </c>
      <c r="M1316">
        <v>2769.5813008319178</v>
      </c>
      <c r="N1316">
        <v>786.33386152043965</v>
      </c>
      <c r="O1316">
        <v>3555.9151623523576</v>
      </c>
      <c r="P1316">
        <v>39316.693076021984</v>
      </c>
      <c r="Q1316">
        <v>1.863</v>
      </c>
      <c r="R1316" t="s">
        <v>3228</v>
      </c>
      <c r="T1316">
        <v>744.71499099971004</v>
      </c>
      <c r="U1316">
        <v>100</v>
      </c>
      <c r="V1316">
        <v>0.43410134315491</v>
      </c>
      <c r="W1316">
        <v>1.1146385669708001</v>
      </c>
      <c r="X1316">
        <v>0.78970507713074001</v>
      </c>
      <c r="Y1316">
        <v>744.71499099971004</v>
      </c>
      <c r="AB1316" t="e">
        <v>#N/A</v>
      </c>
      <c r="AC1316" t="e">
        <v>#N/A</v>
      </c>
    </row>
    <row r="1317" spans="1:29">
      <c r="A1317" t="s">
        <v>2897</v>
      </c>
      <c r="B1317" t="s">
        <v>8</v>
      </c>
      <c r="C1317">
        <v>9408392</v>
      </c>
      <c r="D1317" t="s">
        <v>1606</v>
      </c>
      <c r="E1317" t="str">
        <f t="shared" si="20"/>
        <v>Bogense Markjorder28ar</v>
      </c>
      <c r="F1317">
        <v>1.9144622264153499</v>
      </c>
      <c r="G1317" t="s">
        <v>3212</v>
      </c>
      <c r="K1317">
        <v>0.91446222641535002</v>
      </c>
      <c r="M1317">
        <v>2356.559459301775</v>
      </c>
      <c r="N1317">
        <v>669.06954454764457</v>
      </c>
      <c r="O1317">
        <v>3025.6290038494194</v>
      </c>
      <c r="P1317">
        <v>33453.477227382231</v>
      </c>
      <c r="T1317">
        <v>12192.829685537999</v>
      </c>
      <c r="U1317">
        <v>100</v>
      </c>
      <c r="V1317">
        <v>0.65740752220153997</v>
      </c>
      <c r="W1317">
        <v>2.5048351287842001</v>
      </c>
      <c r="X1317">
        <v>1.8772231612537</v>
      </c>
      <c r="Y1317">
        <v>12192.829685557001</v>
      </c>
      <c r="AB1317" t="e">
        <v>#N/A</v>
      </c>
      <c r="AC1317" t="e">
        <v>#N/A</v>
      </c>
    </row>
    <row r="1318" spans="1:29">
      <c r="A1318" t="s">
        <v>2898</v>
      </c>
      <c r="B1318" t="s">
        <v>8</v>
      </c>
      <c r="C1318">
        <v>9408395</v>
      </c>
      <c r="D1318" t="s">
        <v>1606</v>
      </c>
      <c r="E1318" t="str">
        <f t="shared" si="20"/>
        <v>Bogense Markjorder28as</v>
      </c>
      <c r="F1318">
        <v>0.51056519579968507</v>
      </c>
      <c r="K1318">
        <v>0.51056519579968507</v>
      </c>
      <c r="M1318">
        <v>628.46747517439758</v>
      </c>
      <c r="N1318">
        <v>178.43320087604698</v>
      </c>
      <c r="O1318">
        <v>806.90067605044453</v>
      </c>
      <c r="P1318">
        <v>8921.6600438023488</v>
      </c>
      <c r="T1318">
        <v>6807.5359439958002</v>
      </c>
      <c r="U1318">
        <v>100</v>
      </c>
      <c r="V1318">
        <v>0.42663678526878002</v>
      </c>
      <c r="W1318">
        <v>2.3148567676543998</v>
      </c>
      <c r="X1318">
        <v>1.6832149509073</v>
      </c>
      <c r="Y1318">
        <v>6807.5359439877002</v>
      </c>
      <c r="AB1318" t="e">
        <v>#N/A</v>
      </c>
      <c r="AC1318" t="e">
        <v>#N/A</v>
      </c>
    </row>
    <row r="1319" spans="1:29">
      <c r="A1319" t="s">
        <v>182</v>
      </c>
      <c r="B1319" t="s">
        <v>8</v>
      </c>
      <c r="C1319">
        <v>9408395</v>
      </c>
      <c r="D1319" t="s">
        <v>1606</v>
      </c>
      <c r="E1319" t="str">
        <f t="shared" si="20"/>
        <v>Bogense Markjorder32b</v>
      </c>
      <c r="F1319">
        <v>1.5837108551735475</v>
      </c>
      <c r="G1319" t="s">
        <v>3212</v>
      </c>
      <c r="K1319">
        <v>0.58371085517354737</v>
      </c>
      <c r="M1319">
        <v>1949.4293201836367</v>
      </c>
      <c r="N1319">
        <v>553.47798768020152</v>
      </c>
      <c r="O1319">
        <v>2502.9073078638385</v>
      </c>
      <c r="P1319">
        <v>27673.899384010074</v>
      </c>
      <c r="T1319">
        <v>7786.7670799906</v>
      </c>
      <c r="U1319">
        <v>99.949200000000005</v>
      </c>
      <c r="V1319">
        <v>0.42979082465172003</v>
      </c>
      <c r="W1319">
        <v>2.0717852115631001</v>
      </c>
      <c r="X1319">
        <v>1.5160895056776</v>
      </c>
      <c r="Y1319">
        <v>7782.8081306230997</v>
      </c>
      <c r="AB1319" t="e">
        <v>#N/A</v>
      </c>
      <c r="AC1319" t="e">
        <v>#N/A</v>
      </c>
    </row>
    <row r="1320" spans="1:29">
      <c r="A1320" t="s">
        <v>168</v>
      </c>
      <c r="B1320" t="s">
        <v>8</v>
      </c>
      <c r="C1320">
        <v>9408394</v>
      </c>
      <c r="D1320" t="s">
        <v>1606</v>
      </c>
      <c r="E1320" t="str">
        <f t="shared" si="20"/>
        <v>Bogense Markjorder28b</v>
      </c>
      <c r="F1320">
        <v>2.25</v>
      </c>
      <c r="G1320" t="s">
        <v>3212</v>
      </c>
      <c r="H1320" t="s">
        <v>3212</v>
      </c>
      <c r="I1320" t="s">
        <v>3212</v>
      </c>
      <c r="M1320">
        <v>2769.5813008319178</v>
      </c>
      <c r="N1320">
        <v>786.33386152043965</v>
      </c>
      <c r="O1320">
        <v>3555.9151623523576</v>
      </c>
      <c r="P1320">
        <v>39316.693076021984</v>
      </c>
      <c r="Q1320">
        <v>1.1819999999999999</v>
      </c>
      <c r="R1320" t="e">
        <v>#N/A</v>
      </c>
      <c r="T1320">
        <v>5598.2341560016002</v>
      </c>
      <c r="U1320">
        <v>100</v>
      </c>
      <c r="V1320">
        <v>0.70944923162460005</v>
      </c>
      <c r="W1320">
        <v>1.8384912014007999</v>
      </c>
      <c r="X1320">
        <v>1.3225410184463</v>
      </c>
      <c r="Y1320">
        <v>5598.2341560016002</v>
      </c>
      <c r="AB1320">
        <v>1.1819999999999999</v>
      </c>
      <c r="AC1320">
        <v>0</v>
      </c>
    </row>
    <row r="1321" spans="1:29">
      <c r="A1321" t="s">
        <v>2285</v>
      </c>
      <c r="B1321" t="s">
        <v>24</v>
      </c>
      <c r="C1321">
        <v>5443459</v>
      </c>
      <c r="D1321" t="s">
        <v>2286</v>
      </c>
      <c r="E1321" t="str">
        <f t="shared" si="20"/>
        <v>Bogense Bygrunde282</v>
      </c>
      <c r="F1321">
        <v>1.0704977663732578</v>
      </c>
      <c r="G1321" t="s">
        <v>3212</v>
      </c>
      <c r="K1321" t="s">
        <v>3213</v>
      </c>
      <c r="L1321">
        <v>7.0497766373257692E-2</v>
      </c>
      <c r="M1321">
        <v>1317.7024872576487</v>
      </c>
      <c r="N1321">
        <v>374.1193966139063</v>
      </c>
      <c r="O1321">
        <v>1691.821883871555</v>
      </c>
      <c r="P1321">
        <v>18705.969830695314</v>
      </c>
      <c r="T1321">
        <v>1094.3374604863</v>
      </c>
      <c r="U1321">
        <v>42.947000000000003</v>
      </c>
      <c r="V1321">
        <v>4.7205500304699E-2</v>
      </c>
      <c r="W1321">
        <v>0.28123542666434997</v>
      </c>
      <c r="X1321">
        <v>0.16845270058681999</v>
      </c>
      <c r="Y1321">
        <v>469.98502214958</v>
      </c>
      <c r="AB1321" t="e">
        <v>#N/A</v>
      </c>
      <c r="AC1321" t="e">
        <v>#N/A</v>
      </c>
    </row>
    <row r="1322" spans="1:29">
      <c r="A1322" t="s">
        <v>2660</v>
      </c>
      <c r="B1322" t="s">
        <v>24</v>
      </c>
      <c r="C1322">
        <v>5443460</v>
      </c>
      <c r="D1322" t="s">
        <v>2286</v>
      </c>
      <c r="E1322" t="str">
        <f t="shared" si="20"/>
        <v>Bogense Bygrunde283a</v>
      </c>
      <c r="F1322">
        <v>1.227932177201245</v>
      </c>
      <c r="G1322" t="s">
        <v>3212</v>
      </c>
      <c r="L1322">
        <v>0.22793217720124498</v>
      </c>
      <c r="M1322">
        <v>1511.4924429628413</v>
      </c>
      <c r="N1322">
        <v>429.13984470393592</v>
      </c>
      <c r="O1322">
        <v>1940.6322876667773</v>
      </c>
      <c r="P1322">
        <v>21456.992235196794</v>
      </c>
      <c r="T1322">
        <v>1519.5478480083</v>
      </c>
      <c r="U1322">
        <v>100</v>
      </c>
      <c r="V1322">
        <v>0.20480248332024001</v>
      </c>
      <c r="W1322">
        <v>0.74414372444152999</v>
      </c>
      <c r="X1322">
        <v>0.47893961505206001</v>
      </c>
      <c r="Y1322">
        <v>1519.5478480060999</v>
      </c>
      <c r="AB1322" t="e">
        <v>#N/A</v>
      </c>
      <c r="AC1322" t="e">
        <v>#N/A</v>
      </c>
    </row>
    <row r="1323" spans="1:29">
      <c r="A1323" t="s">
        <v>2104</v>
      </c>
      <c r="B1323" t="s">
        <v>8</v>
      </c>
      <c r="C1323">
        <v>5444778</v>
      </c>
      <c r="D1323" t="s">
        <v>2105</v>
      </c>
      <c r="E1323" t="str">
        <f t="shared" si="20"/>
        <v>Bogense Markjorder121a</v>
      </c>
      <c r="F1323">
        <v>2.25</v>
      </c>
      <c r="G1323" t="s">
        <v>3212</v>
      </c>
      <c r="H1323" t="s">
        <v>3212</v>
      </c>
      <c r="I1323" t="s">
        <v>3212</v>
      </c>
      <c r="M1323">
        <v>2769.5813008319178</v>
      </c>
      <c r="N1323">
        <v>786.33386152043965</v>
      </c>
      <c r="O1323">
        <v>3555.9151623523576</v>
      </c>
      <c r="P1323">
        <v>39316.693076021984</v>
      </c>
      <c r="Q1323">
        <v>1.5109999999999999</v>
      </c>
      <c r="R1323" t="e">
        <v>#N/A</v>
      </c>
      <c r="T1323">
        <v>14902.683970014999</v>
      </c>
      <c r="U1323">
        <v>99.957800000000006</v>
      </c>
      <c r="V1323">
        <v>0.33706197142601002</v>
      </c>
      <c r="W1323">
        <v>2.2787954807281001</v>
      </c>
      <c r="X1323">
        <v>1.5891431802756</v>
      </c>
      <c r="Y1323">
        <v>14896.395037379654</v>
      </c>
      <c r="AB1323">
        <v>1.5109999999999999</v>
      </c>
      <c r="AC1323">
        <v>0</v>
      </c>
    </row>
    <row r="1324" spans="1:29">
      <c r="A1324" t="s">
        <v>1909</v>
      </c>
      <c r="B1324" t="s">
        <v>8</v>
      </c>
      <c r="C1324">
        <v>5444213</v>
      </c>
      <c r="D1324" t="s">
        <v>1910</v>
      </c>
      <c r="E1324" t="str">
        <f t="shared" si="20"/>
        <v>Bogense Markjorder28aq</v>
      </c>
      <c r="F1324">
        <v>2.25</v>
      </c>
      <c r="G1324" t="s">
        <v>3212</v>
      </c>
      <c r="H1324" t="s">
        <v>3212</v>
      </c>
      <c r="I1324" t="s">
        <v>3212</v>
      </c>
      <c r="M1324">
        <v>2769.5813008319178</v>
      </c>
      <c r="N1324">
        <v>786.33386152043965</v>
      </c>
      <c r="O1324">
        <v>3555.9151623523576</v>
      </c>
      <c r="P1324">
        <v>39316.693076021984</v>
      </c>
      <c r="Q1324">
        <v>1.6319999999999999</v>
      </c>
      <c r="R1324" t="s">
        <v>3228</v>
      </c>
      <c r="T1324">
        <v>107.01958200252</v>
      </c>
      <c r="U1324">
        <v>100</v>
      </c>
      <c r="V1324">
        <v>0.78714382648467995</v>
      </c>
      <c r="W1324">
        <v>1.1000248193741</v>
      </c>
      <c r="X1324">
        <v>0.96007207185029997</v>
      </c>
      <c r="Y1324">
        <v>107.01958200252</v>
      </c>
      <c r="AB1324" t="e">
        <v>#N/A</v>
      </c>
      <c r="AC1324" t="e">
        <v>#N/A</v>
      </c>
    </row>
    <row r="1325" spans="1:29">
      <c r="A1325" t="s">
        <v>915</v>
      </c>
      <c r="B1325" t="s">
        <v>24</v>
      </c>
      <c r="C1325">
        <v>5443180</v>
      </c>
      <c r="D1325" t="s">
        <v>2074</v>
      </c>
      <c r="E1325" t="str">
        <f t="shared" si="20"/>
        <v>Bogense Bygrunde93a</v>
      </c>
      <c r="F1325">
        <v>1</v>
      </c>
      <c r="G1325" t="s">
        <v>3212</v>
      </c>
      <c r="M1325">
        <v>1230.9250225919634</v>
      </c>
      <c r="N1325">
        <v>349.48171623130651</v>
      </c>
      <c r="O1325">
        <v>1580.40673882327</v>
      </c>
      <c r="P1325">
        <v>17474.085811565325</v>
      </c>
      <c r="Q1325" t="e">
        <v>#N/A</v>
      </c>
      <c r="R1325" t="e">
        <v>#N/A</v>
      </c>
      <c r="T1325">
        <v>817.21287400938002</v>
      </c>
      <c r="U1325">
        <v>0</v>
      </c>
      <c r="V1325">
        <v>0</v>
      </c>
      <c r="W1325">
        <v>0</v>
      </c>
      <c r="X1325">
        <v>0</v>
      </c>
      <c r="Y1325">
        <v>0</v>
      </c>
      <c r="AB1325" t="e">
        <v>#N/A</v>
      </c>
      <c r="AC1325" t="e">
        <v>#N/A</v>
      </c>
    </row>
    <row r="1326" spans="1:29">
      <c r="A1326" t="s">
        <v>1555</v>
      </c>
      <c r="B1326" t="s">
        <v>24</v>
      </c>
      <c r="C1326">
        <v>5443464</v>
      </c>
      <c r="D1326" t="s">
        <v>1556</v>
      </c>
      <c r="E1326" t="str">
        <f t="shared" si="20"/>
        <v>Bogense Bygrunde285b</v>
      </c>
      <c r="F1326">
        <v>2.25</v>
      </c>
      <c r="G1326" t="s">
        <v>3212</v>
      </c>
      <c r="H1326" t="s">
        <v>3212</v>
      </c>
      <c r="I1326" t="s">
        <v>3212</v>
      </c>
      <c r="M1326">
        <v>2769.5813008319178</v>
      </c>
      <c r="N1326">
        <v>786.33386152043965</v>
      </c>
      <c r="O1326">
        <v>3555.9151623523576</v>
      </c>
      <c r="P1326">
        <v>39316.693076021984</v>
      </c>
      <c r="Q1326">
        <v>1.8</v>
      </c>
      <c r="R1326" t="s">
        <v>3228</v>
      </c>
      <c r="T1326">
        <v>337.63254549358999</v>
      </c>
      <c r="U1326">
        <v>100</v>
      </c>
      <c r="V1326">
        <v>0.53040474653243996</v>
      </c>
      <c r="W1326">
        <v>0.75623422861098999</v>
      </c>
      <c r="X1326">
        <v>0.66960770456954999</v>
      </c>
      <c r="Y1326">
        <v>337.63254549358999</v>
      </c>
      <c r="AB1326" t="e">
        <v>#N/A</v>
      </c>
      <c r="AC1326" t="e">
        <v>#N/A</v>
      </c>
    </row>
    <row r="1327" spans="1:29">
      <c r="A1327" t="s">
        <v>482</v>
      </c>
      <c r="B1327" t="s">
        <v>964</v>
      </c>
      <c r="C1327">
        <v>100070502</v>
      </c>
      <c r="D1327" t="s">
        <v>3170</v>
      </c>
      <c r="E1327" t="str">
        <f t="shared" si="20"/>
        <v>Hugget Hgd., Ore1ak</v>
      </c>
      <c r="F1327">
        <v>0.22175167687625996</v>
      </c>
      <c r="K1327">
        <v>0.22175167687625996</v>
      </c>
      <c r="M1327">
        <v>272.95968786871606</v>
      </c>
      <c r="N1327">
        <v>77.498156611885463</v>
      </c>
      <c r="O1327">
        <v>350.45784448060152</v>
      </c>
      <c r="P1327">
        <v>3874.9078305942726</v>
      </c>
      <c r="T1327">
        <v>34592.486720993998</v>
      </c>
      <c r="U1327">
        <v>8.5472000000000001</v>
      </c>
      <c r="V1327">
        <v>1.4823998324573E-2</v>
      </c>
      <c r="W1327">
        <v>1.1379784345627</v>
      </c>
      <c r="X1327">
        <v>0.58194913650489</v>
      </c>
      <c r="Y1327">
        <v>2956.7004651271</v>
      </c>
      <c r="AB1327" t="e">
        <v>#N/A</v>
      </c>
      <c r="AC1327" t="e">
        <v>#N/A</v>
      </c>
    </row>
    <row r="1328" spans="1:29">
      <c r="A1328" t="s">
        <v>3171</v>
      </c>
      <c r="B1328" t="s">
        <v>64</v>
      </c>
      <c r="C1328">
        <v>100070502</v>
      </c>
      <c r="D1328" t="s">
        <v>3170</v>
      </c>
      <c r="E1328" t="str">
        <f t="shared" si="20"/>
        <v>Skovby Nymark, Skovby10i</v>
      </c>
      <c r="F1328">
        <v>0.46789814819720998</v>
      </c>
      <c r="K1328">
        <v>0.46789814819720998</v>
      </c>
      <c r="M1328">
        <v>575.94753864038853</v>
      </c>
      <c r="N1328">
        <v>163.52184785341115</v>
      </c>
      <c r="O1328">
        <v>739.46938649379968</v>
      </c>
      <c r="P1328">
        <v>8176.0923926705564</v>
      </c>
      <c r="T1328">
        <v>6238.6419759627997</v>
      </c>
      <c r="U1328">
        <v>100</v>
      </c>
      <c r="V1328">
        <v>1.8411196470261</v>
      </c>
      <c r="W1328">
        <v>3.0018072128296001</v>
      </c>
      <c r="X1328">
        <v>2.4093046083029002</v>
      </c>
      <c r="Y1328">
        <v>6238.6419759609998</v>
      </c>
      <c r="AB1328" t="e">
        <v>#N/A</v>
      </c>
      <c r="AC1328" t="e">
        <v>#N/A</v>
      </c>
    </row>
    <row r="1329" spans="1:29">
      <c r="A1329" t="s">
        <v>155</v>
      </c>
      <c r="B1329" t="s">
        <v>64</v>
      </c>
      <c r="C1329">
        <v>100070502</v>
      </c>
      <c r="D1329" t="s">
        <v>3170</v>
      </c>
      <c r="E1329" t="str">
        <f t="shared" si="20"/>
        <v>Skovby Nymark, Skovby25a</v>
      </c>
      <c r="F1329">
        <v>2.7709610074127999</v>
      </c>
      <c r="K1329">
        <v>2.7709610074127999</v>
      </c>
      <c r="M1329">
        <v>3410.8452406510505</v>
      </c>
      <c r="N1329">
        <v>968.40020848065535</v>
      </c>
      <c r="O1329">
        <v>4379.2454491317058</v>
      </c>
      <c r="P1329">
        <v>48420.010424032764</v>
      </c>
      <c r="T1329">
        <v>36946.146765504003</v>
      </c>
      <c r="U1329">
        <v>100</v>
      </c>
      <c r="V1329">
        <v>2.0891325473785001</v>
      </c>
      <c r="W1329">
        <v>3.0190491676331002</v>
      </c>
      <c r="X1329">
        <v>2.6343699990356999</v>
      </c>
      <c r="Y1329">
        <v>36946.146765514997</v>
      </c>
      <c r="AB1329" t="e">
        <v>#N/A</v>
      </c>
      <c r="AC1329" t="e">
        <v>#N/A</v>
      </c>
    </row>
    <row r="1330" spans="1:29">
      <c r="A1330" t="s">
        <v>1365</v>
      </c>
      <c r="B1330" t="s">
        <v>64</v>
      </c>
      <c r="C1330">
        <v>100070502</v>
      </c>
      <c r="D1330" t="s">
        <v>3170</v>
      </c>
      <c r="E1330" t="str">
        <f t="shared" si="20"/>
        <v>Skovby Nymark, Skovby4i</v>
      </c>
      <c r="F1330">
        <v>1.0313585472991076</v>
      </c>
      <c r="G1330" t="s">
        <v>3212</v>
      </c>
      <c r="K1330">
        <v>3.1358547299107503E-2</v>
      </c>
      <c r="M1330">
        <v>1269.5250431345685</v>
      </c>
      <c r="N1330">
        <v>360.44095515991921</v>
      </c>
      <c r="O1330">
        <v>1629.9659982944877</v>
      </c>
      <c r="P1330">
        <v>18022.047757995959</v>
      </c>
      <c r="T1330">
        <v>418.11396398810001</v>
      </c>
      <c r="U1330">
        <v>100</v>
      </c>
      <c r="V1330">
        <v>1.9741150140762</v>
      </c>
      <c r="W1330">
        <v>2.3568055629729998</v>
      </c>
      <c r="X1330">
        <v>2.2463403133357001</v>
      </c>
      <c r="Y1330">
        <v>418.11396398506997</v>
      </c>
      <c r="AB1330" t="e">
        <v>#N/A</v>
      </c>
      <c r="AC1330" t="e">
        <v>#N/A</v>
      </c>
    </row>
    <row r="1331" spans="1:29">
      <c r="A1331" t="s">
        <v>1609</v>
      </c>
      <c r="B1331" t="s">
        <v>64</v>
      </c>
      <c r="C1331">
        <v>10062981</v>
      </c>
      <c r="D1331" t="s">
        <v>1610</v>
      </c>
      <c r="E1331" t="str">
        <f t="shared" si="20"/>
        <v>Skovby Nymark, Skovby13d</v>
      </c>
      <c r="F1331">
        <v>0.73249166430022505</v>
      </c>
      <c r="K1331">
        <v>0.73249166430022505</v>
      </c>
      <c r="M1331">
        <v>901.64231842717936</v>
      </c>
      <c r="N1331">
        <v>255.99244396476868</v>
      </c>
      <c r="O1331">
        <v>1157.634762391948</v>
      </c>
      <c r="P1331">
        <v>12799.622198238434</v>
      </c>
      <c r="T1331">
        <v>9766.5555240030008</v>
      </c>
      <c r="U1331">
        <v>100</v>
      </c>
      <c r="V1331">
        <v>1.3425706624985001</v>
      </c>
      <c r="W1331">
        <v>2.8968827724457</v>
      </c>
      <c r="X1331">
        <v>2.3660323274149002</v>
      </c>
      <c r="Y1331">
        <v>9766.5555239953992</v>
      </c>
      <c r="AB1331" t="e">
        <v>#N/A</v>
      </c>
      <c r="AC1331" t="e">
        <v>#N/A</v>
      </c>
    </row>
    <row r="1332" spans="1:29">
      <c r="A1332" t="s">
        <v>1611</v>
      </c>
      <c r="B1332" t="s">
        <v>64</v>
      </c>
      <c r="C1332">
        <v>10062981</v>
      </c>
      <c r="D1332" t="s">
        <v>1610</v>
      </c>
      <c r="E1332" t="str">
        <f t="shared" si="20"/>
        <v>Skovby Nymark, Skovby14d</v>
      </c>
      <c r="F1332">
        <v>0.58980768817560003</v>
      </c>
      <c r="K1332">
        <v>0.58980768817560003</v>
      </c>
      <c r="M1332">
        <v>726.00904189246421</v>
      </c>
      <c r="N1332">
        <v>206.12700311002797</v>
      </c>
      <c r="O1332">
        <v>932.13604500249221</v>
      </c>
      <c r="P1332">
        <v>10306.350155501397</v>
      </c>
      <c r="T1332">
        <v>7864.1025090080002</v>
      </c>
      <c r="U1332">
        <v>100</v>
      </c>
      <c r="V1332">
        <v>1.8394374847412001</v>
      </c>
      <c r="W1332">
        <v>3.3042798042296999</v>
      </c>
      <c r="X1332">
        <v>2.8006960311215998</v>
      </c>
      <c r="Y1332">
        <v>7864.1025090147004</v>
      </c>
      <c r="AB1332" t="e">
        <v>#N/A</v>
      </c>
      <c r="AC1332" t="e">
        <v>#N/A</v>
      </c>
    </row>
    <row r="1333" spans="1:29">
      <c r="A1333" t="s">
        <v>127</v>
      </c>
      <c r="B1333" t="s">
        <v>64</v>
      </c>
      <c r="C1333">
        <v>10062981</v>
      </c>
      <c r="D1333" t="s">
        <v>1610</v>
      </c>
      <c r="E1333" t="str">
        <f t="shared" si="20"/>
        <v>Skovby Nymark, Skovby18a</v>
      </c>
      <c r="F1333">
        <v>1.1143299693371249</v>
      </c>
      <c r="K1333">
        <v>1.1143299693371249</v>
      </c>
      <c r="M1333">
        <v>1371.6566426812024</v>
      </c>
      <c r="N1333">
        <v>389.43795013191755</v>
      </c>
      <c r="O1333">
        <v>1761.09459281312</v>
      </c>
      <c r="P1333">
        <v>19471.897506595877</v>
      </c>
      <c r="T1333">
        <v>14857.732924495</v>
      </c>
      <c r="U1333">
        <v>100</v>
      </c>
      <c r="V1333">
        <v>2.5585591793060001</v>
      </c>
      <c r="W1333">
        <v>3.2229056358336998</v>
      </c>
      <c r="X1333">
        <v>2.6919157140538998</v>
      </c>
      <c r="Y1333">
        <v>14857.732924485999</v>
      </c>
      <c r="AB1333" t="e">
        <v>#N/A</v>
      </c>
      <c r="AC1333" t="e">
        <v>#N/A</v>
      </c>
    </row>
    <row r="1334" spans="1:29">
      <c r="A1334" t="s">
        <v>147</v>
      </c>
      <c r="B1334" t="s">
        <v>64</v>
      </c>
      <c r="C1334">
        <v>10062981</v>
      </c>
      <c r="D1334" t="s">
        <v>1610</v>
      </c>
      <c r="E1334" t="str">
        <f t="shared" si="20"/>
        <v>Skovby Nymark, Skovby23a</v>
      </c>
      <c r="F1334">
        <v>1.6761511386011998</v>
      </c>
      <c r="K1334">
        <v>1.6761511386011998</v>
      </c>
      <c r="M1334">
        <v>2063.2163781502272</v>
      </c>
      <c r="N1334">
        <v>585.78417658140586</v>
      </c>
      <c r="O1334">
        <v>2649.0005547316332</v>
      </c>
      <c r="P1334">
        <v>29289.208829070289</v>
      </c>
      <c r="T1334">
        <v>22348.681848016</v>
      </c>
      <c r="U1334">
        <v>100</v>
      </c>
      <c r="V1334">
        <v>2.4687740802764999</v>
      </c>
      <c r="W1334">
        <v>3.1058905124664</v>
      </c>
      <c r="X1334">
        <v>2.7887598841179999</v>
      </c>
      <c r="Y1334">
        <v>22348.681848016</v>
      </c>
      <c r="AB1334" t="e">
        <v>#N/A</v>
      </c>
      <c r="AC1334" t="e">
        <v>#N/A</v>
      </c>
    </row>
    <row r="1335" spans="1:29">
      <c r="A1335" t="s">
        <v>95</v>
      </c>
      <c r="B1335" t="s">
        <v>64</v>
      </c>
      <c r="C1335">
        <v>10062981</v>
      </c>
      <c r="D1335" t="s">
        <v>1610</v>
      </c>
      <c r="E1335" t="str">
        <f t="shared" si="20"/>
        <v>Skovby Nymark, Skovby7a</v>
      </c>
      <c r="F1335">
        <v>1.6188002786503826</v>
      </c>
      <c r="G1335" t="s">
        <v>3212</v>
      </c>
      <c r="K1335">
        <v>0.61880027865038256</v>
      </c>
      <c r="M1335">
        <v>1992.6217695695989</v>
      </c>
      <c r="N1335">
        <v>565.74109961845295</v>
      </c>
      <c r="O1335">
        <v>2558.3628691880517</v>
      </c>
      <c r="P1335">
        <v>28287.054980922643</v>
      </c>
      <c r="T1335">
        <v>8250.6703820051007</v>
      </c>
      <c r="U1335">
        <v>100</v>
      </c>
      <c r="V1335">
        <v>1.2965216636657999</v>
      </c>
      <c r="W1335">
        <v>3.2108149528503001</v>
      </c>
      <c r="X1335">
        <v>2.4707655323818001</v>
      </c>
      <c r="Y1335">
        <v>8250.6703819983995</v>
      </c>
      <c r="AB1335" t="e">
        <v>#N/A</v>
      </c>
      <c r="AC1335" t="e">
        <v>#N/A</v>
      </c>
    </row>
    <row r="1336" spans="1:29">
      <c r="A1336" t="s">
        <v>223</v>
      </c>
      <c r="B1336" t="s">
        <v>15</v>
      </c>
      <c r="C1336">
        <v>1354922</v>
      </c>
      <c r="D1336" t="s">
        <v>1612</v>
      </c>
      <c r="E1336" t="str">
        <f t="shared" si="20"/>
        <v>Bogense Strand, Bogense Jorder42b</v>
      </c>
      <c r="F1336">
        <v>1.9869138520378</v>
      </c>
      <c r="G1336" t="s">
        <v>3212</v>
      </c>
      <c r="K1336">
        <v>0.98691385203780002</v>
      </c>
      <c r="M1336">
        <v>2445.7419782079141</v>
      </c>
      <c r="N1336">
        <v>694.39006301392658</v>
      </c>
      <c r="O1336">
        <v>3140.1320412218406</v>
      </c>
      <c r="P1336">
        <v>34719.503150696328</v>
      </c>
      <c r="T1336">
        <v>13158.851360504001</v>
      </c>
      <c r="U1336">
        <v>100</v>
      </c>
      <c r="V1336">
        <v>2.5215516090393</v>
      </c>
      <c r="W1336">
        <v>3.0754015445709002</v>
      </c>
      <c r="X1336">
        <v>2.9420344395826001</v>
      </c>
      <c r="Y1336">
        <v>13158.851360506</v>
      </c>
      <c r="AB1336" t="e">
        <v>#N/A</v>
      </c>
      <c r="AC1336" t="e">
        <v>#N/A</v>
      </c>
    </row>
    <row r="1337" spans="1:29">
      <c r="A1337" t="s">
        <v>770</v>
      </c>
      <c r="B1337" t="s">
        <v>661</v>
      </c>
      <c r="C1337">
        <v>2675045</v>
      </c>
      <c r="D1337" t="s">
        <v>1613</v>
      </c>
      <c r="E1337" t="str">
        <f t="shared" si="20"/>
        <v>Smidstrup By, Guldbjerg4a</v>
      </c>
      <c r="F1337">
        <v>1</v>
      </c>
      <c r="G1337" t="s">
        <v>3212</v>
      </c>
      <c r="M1337">
        <v>1230.9250225919634</v>
      </c>
      <c r="N1337">
        <v>349.48171623130651</v>
      </c>
      <c r="O1337">
        <v>1580.40673882327</v>
      </c>
      <c r="P1337">
        <v>17474.085811565325</v>
      </c>
      <c r="Q1337" t="e">
        <v>#N/A</v>
      </c>
      <c r="R1337" t="e">
        <v>#N/A</v>
      </c>
      <c r="T1337">
        <v>428843.16213140002</v>
      </c>
      <c r="U1337">
        <v>3.6606000000000001</v>
      </c>
      <c r="V1337">
        <v>4.3525785207747997E-2</v>
      </c>
      <c r="W1337">
        <v>1.5841703414917001</v>
      </c>
      <c r="X1337">
        <v>0.93985266505725995</v>
      </c>
      <c r="Y1337">
        <v>15698.232792982029</v>
      </c>
      <c r="AB1337" t="e">
        <v>#N/A</v>
      </c>
      <c r="AC1337" t="e">
        <v>#N/A</v>
      </c>
    </row>
    <row r="1338" spans="1:29">
      <c r="A1338" t="s">
        <v>2717</v>
      </c>
      <c r="B1338" t="s">
        <v>8</v>
      </c>
      <c r="C1338">
        <v>5444599</v>
      </c>
      <c r="D1338" t="s">
        <v>2718</v>
      </c>
      <c r="E1338" t="str">
        <f t="shared" si="20"/>
        <v>Bogense Markjorder91c</v>
      </c>
      <c r="F1338">
        <v>2.25</v>
      </c>
      <c r="G1338" t="s">
        <v>3212</v>
      </c>
      <c r="H1338" t="s">
        <v>3212</v>
      </c>
      <c r="I1338" t="s">
        <v>3212</v>
      </c>
      <c r="M1338">
        <v>2769.5813008319178</v>
      </c>
      <c r="N1338">
        <v>786.33386152043965</v>
      </c>
      <c r="O1338">
        <v>3555.9151623523576</v>
      </c>
      <c r="P1338">
        <v>39316.693076021984</v>
      </c>
      <c r="Q1338">
        <v>2.0499999999999998</v>
      </c>
      <c r="R1338" t="s">
        <v>3228</v>
      </c>
      <c r="T1338">
        <v>756.98229449368</v>
      </c>
      <c r="U1338">
        <v>100</v>
      </c>
      <c r="V1338">
        <v>0.10713230073452</v>
      </c>
      <c r="W1338">
        <v>0.57245868444443004</v>
      </c>
      <c r="X1338">
        <v>0.32590591449775003</v>
      </c>
      <c r="Y1338">
        <v>756.98229449368</v>
      </c>
      <c r="AB1338" t="e">
        <v>#N/A</v>
      </c>
      <c r="AC1338" t="e">
        <v>#N/A</v>
      </c>
    </row>
    <row r="1339" spans="1:29">
      <c r="A1339" t="s">
        <v>2757</v>
      </c>
      <c r="B1339" t="s">
        <v>8</v>
      </c>
      <c r="C1339">
        <v>5444621</v>
      </c>
      <c r="D1339" t="s">
        <v>2758</v>
      </c>
      <c r="E1339" t="str">
        <f t="shared" si="20"/>
        <v>Bogense Markjorder91æ</v>
      </c>
      <c r="F1339">
        <v>1</v>
      </c>
      <c r="G1339" t="s">
        <v>3212</v>
      </c>
      <c r="M1339">
        <v>1230.9250225919634</v>
      </c>
      <c r="N1339">
        <v>349.48171623130651</v>
      </c>
      <c r="O1339">
        <v>1580.40673882327</v>
      </c>
      <c r="P1339">
        <v>17474.085811565325</v>
      </c>
      <c r="Q1339" t="e">
        <v>#N/A</v>
      </c>
      <c r="R1339" t="e">
        <v>#N/A</v>
      </c>
      <c r="T1339">
        <v>719.37884049782997</v>
      </c>
      <c r="U1339">
        <v>4.6779000000000002</v>
      </c>
      <c r="V1339">
        <v>9.2203170061111006E-2</v>
      </c>
      <c r="W1339">
        <v>0.13951380550861001</v>
      </c>
      <c r="X1339">
        <v>0.1127934043224</v>
      </c>
      <c r="Y1339">
        <v>33.651822779647986</v>
      </c>
      <c r="AB1339" t="e">
        <v>#N/A</v>
      </c>
      <c r="AC1339" t="e">
        <v>#N/A</v>
      </c>
    </row>
    <row r="1340" spans="1:29">
      <c r="A1340" t="s">
        <v>2719</v>
      </c>
      <c r="B1340" t="s">
        <v>8</v>
      </c>
      <c r="C1340">
        <v>5444604</v>
      </c>
      <c r="D1340" t="s">
        <v>2720</v>
      </c>
      <c r="E1340" t="str">
        <f t="shared" si="20"/>
        <v>Bogense Markjorder91h</v>
      </c>
      <c r="F1340">
        <v>2.25</v>
      </c>
      <c r="G1340" t="s">
        <v>3212</v>
      </c>
      <c r="H1340" t="s">
        <v>3212</v>
      </c>
      <c r="I1340" t="s">
        <v>3212</v>
      </c>
      <c r="M1340">
        <v>2769.5813008319178</v>
      </c>
      <c r="N1340">
        <v>786.33386152043965</v>
      </c>
      <c r="O1340">
        <v>3555.9151623523576</v>
      </c>
      <c r="P1340">
        <v>39316.693076021984</v>
      </c>
      <c r="Q1340">
        <v>2.1070000000000002</v>
      </c>
      <c r="R1340" t="s">
        <v>3228</v>
      </c>
      <c r="T1340">
        <v>844.79238600659005</v>
      </c>
      <c r="U1340">
        <v>100</v>
      </c>
      <c r="V1340">
        <v>0.10113961994648001</v>
      </c>
      <c r="W1340">
        <v>0.41538736224174</v>
      </c>
      <c r="X1340">
        <v>0.24969374636809</v>
      </c>
      <c r="Y1340">
        <v>844.79238600659005</v>
      </c>
      <c r="AB1340" t="e">
        <v>#N/A</v>
      </c>
      <c r="AC1340" t="e">
        <v>#N/A</v>
      </c>
    </row>
    <row r="1341" spans="1:29">
      <c r="A1341" t="s">
        <v>2755</v>
      </c>
      <c r="B1341" t="s">
        <v>8</v>
      </c>
      <c r="C1341">
        <v>5444620</v>
      </c>
      <c r="D1341" t="s">
        <v>2756</v>
      </c>
      <c r="E1341" t="str">
        <f t="shared" si="20"/>
        <v>Bogense Markjorder91z</v>
      </c>
      <c r="F1341">
        <v>1.25</v>
      </c>
      <c r="G1341" t="s">
        <v>3212</v>
      </c>
      <c r="H1341" t="s">
        <v>3212</v>
      </c>
      <c r="M1341">
        <v>1538.6562782399542</v>
      </c>
      <c r="N1341">
        <v>436.85214528913315</v>
      </c>
      <c r="O1341">
        <v>1975.5084235290874</v>
      </c>
      <c r="P1341">
        <v>21842.607264456656</v>
      </c>
      <c r="Q1341">
        <v>2.444</v>
      </c>
      <c r="R1341" t="s">
        <v>3228</v>
      </c>
      <c r="T1341">
        <v>599.53177699791001</v>
      </c>
      <c r="U1341">
        <v>70.327299999999994</v>
      </c>
      <c r="V1341">
        <v>0.10681689530610999</v>
      </c>
      <c r="W1341">
        <v>0.38573935627937</v>
      </c>
      <c r="X1341">
        <v>0.21058488940077999</v>
      </c>
      <c r="Y1341">
        <v>421.63451140465111</v>
      </c>
      <c r="AB1341" t="e">
        <v>#N/A</v>
      </c>
      <c r="AC1341" t="e">
        <v>#N/A</v>
      </c>
    </row>
    <row r="1342" spans="1:29">
      <c r="A1342" t="s">
        <v>2721</v>
      </c>
      <c r="B1342" t="s">
        <v>8</v>
      </c>
      <c r="C1342">
        <v>5444605</v>
      </c>
      <c r="D1342" t="s">
        <v>2722</v>
      </c>
      <c r="E1342" t="str">
        <f t="shared" si="20"/>
        <v>Bogense Markjorder91i</v>
      </c>
      <c r="F1342">
        <v>1</v>
      </c>
      <c r="G1342" t="s">
        <v>3212</v>
      </c>
      <c r="M1342">
        <v>1230.9250225919634</v>
      </c>
      <c r="N1342">
        <v>349.48171623130651</v>
      </c>
      <c r="O1342">
        <v>1580.40673882327</v>
      </c>
      <c r="P1342">
        <v>17474.085811565325</v>
      </c>
      <c r="Q1342">
        <v>2.3109999999999999</v>
      </c>
      <c r="R1342" t="s">
        <v>3228</v>
      </c>
      <c r="T1342">
        <v>1061.8888910008</v>
      </c>
      <c r="U1342">
        <v>32.476100000000002</v>
      </c>
      <c r="V1342">
        <v>3.7322834134102E-2</v>
      </c>
      <c r="W1342">
        <v>0.19944061338902</v>
      </c>
      <c r="X1342">
        <v>0.1167400005775</v>
      </c>
      <c r="Y1342">
        <v>344.8600981303108</v>
      </c>
      <c r="AB1342" t="e">
        <v>#N/A</v>
      </c>
      <c r="AC1342" t="e">
        <v>#N/A</v>
      </c>
    </row>
    <row r="1343" spans="1:29">
      <c r="A1343" t="s">
        <v>2753</v>
      </c>
      <c r="B1343" t="s">
        <v>8</v>
      </c>
      <c r="C1343">
        <v>5444651</v>
      </c>
      <c r="D1343" t="s">
        <v>2754</v>
      </c>
      <c r="E1343" t="str">
        <f t="shared" si="20"/>
        <v>Bogense Markjorder91bc</v>
      </c>
      <c r="F1343">
        <v>1</v>
      </c>
      <c r="G1343" t="s">
        <v>3212</v>
      </c>
      <c r="M1343">
        <v>1230.9250225919634</v>
      </c>
      <c r="N1343">
        <v>349.48171623130651</v>
      </c>
      <c r="O1343">
        <v>1580.40673882327</v>
      </c>
      <c r="P1343">
        <v>17474.085811565325</v>
      </c>
      <c r="Q1343" t="e">
        <v>#N/A</v>
      </c>
      <c r="R1343" t="e">
        <v>#N/A</v>
      </c>
      <c r="T1343">
        <v>2422.0669599995999</v>
      </c>
      <c r="U1343">
        <v>6.4565000000000001</v>
      </c>
      <c r="V1343">
        <v>2.5232338812201998E-3</v>
      </c>
      <c r="W1343">
        <v>0.16790018975734999</v>
      </c>
      <c r="X1343">
        <v>6.8261527956681001E-2</v>
      </c>
      <c r="Y1343">
        <v>156.38075327237416</v>
      </c>
      <c r="AB1343" t="e">
        <v>#N/A</v>
      </c>
      <c r="AC1343" t="e">
        <v>#N/A</v>
      </c>
    </row>
    <row r="1344" spans="1:29">
      <c r="A1344" t="s">
        <v>2725</v>
      </c>
      <c r="B1344" t="s">
        <v>8</v>
      </c>
      <c r="C1344">
        <v>5444606</v>
      </c>
      <c r="D1344" t="s">
        <v>2726</v>
      </c>
      <c r="E1344" t="str">
        <f t="shared" si="20"/>
        <v>Bogense Markjorder91k</v>
      </c>
      <c r="F1344">
        <v>1</v>
      </c>
      <c r="G1344" t="s">
        <v>3212</v>
      </c>
      <c r="M1344">
        <v>1230.9250225919634</v>
      </c>
      <c r="N1344">
        <v>349.48171623130651</v>
      </c>
      <c r="O1344">
        <v>1580.40673882327</v>
      </c>
      <c r="P1344">
        <v>17474.085811565325</v>
      </c>
      <c r="Q1344" t="e">
        <v>#N/A</v>
      </c>
      <c r="R1344" t="e">
        <v>#N/A</v>
      </c>
      <c r="T1344">
        <v>1183.7283409900001</v>
      </c>
      <c r="U1344">
        <v>0</v>
      </c>
      <c r="V1344">
        <v>0</v>
      </c>
      <c r="W1344">
        <v>0</v>
      </c>
      <c r="X1344">
        <v>0</v>
      </c>
      <c r="Y1344">
        <v>0</v>
      </c>
      <c r="AB1344" t="e">
        <v>#N/A</v>
      </c>
      <c r="AC1344" t="e">
        <v>#N/A</v>
      </c>
    </row>
    <row r="1345" spans="1:29">
      <c r="A1345" t="s">
        <v>2727</v>
      </c>
      <c r="B1345" t="s">
        <v>8</v>
      </c>
      <c r="C1345">
        <v>5444608</v>
      </c>
      <c r="D1345" t="s">
        <v>2728</v>
      </c>
      <c r="E1345" t="str">
        <f t="shared" si="20"/>
        <v>Bogense Markjorder91m</v>
      </c>
      <c r="F1345">
        <v>1</v>
      </c>
      <c r="G1345" t="s">
        <v>3212</v>
      </c>
      <c r="M1345">
        <v>1230.9250225919634</v>
      </c>
      <c r="N1345">
        <v>349.48171623130651</v>
      </c>
      <c r="O1345">
        <v>1580.40673882327</v>
      </c>
      <c r="P1345">
        <v>17474.085811565325</v>
      </c>
      <c r="Q1345" t="e">
        <v>#N/A</v>
      </c>
      <c r="R1345" t="e">
        <v>#N/A</v>
      </c>
      <c r="T1345">
        <v>772.49940650479004</v>
      </c>
      <c r="U1345">
        <v>0</v>
      </c>
      <c r="V1345">
        <v>0</v>
      </c>
      <c r="W1345">
        <v>0</v>
      </c>
      <c r="X1345">
        <v>0</v>
      </c>
      <c r="Y1345">
        <v>0</v>
      </c>
      <c r="AB1345" t="e">
        <v>#N/A</v>
      </c>
      <c r="AC1345" t="e">
        <v>#N/A</v>
      </c>
    </row>
    <row r="1346" spans="1:29">
      <c r="A1346" t="s">
        <v>2731</v>
      </c>
      <c r="B1346" t="s">
        <v>8</v>
      </c>
      <c r="C1346">
        <v>5444607</v>
      </c>
      <c r="D1346" t="s">
        <v>2732</v>
      </c>
      <c r="E1346" t="str">
        <f t="shared" ref="E1346:E1409" si="21">CONCATENATE(B1346,A1346)</f>
        <v>Bogense Markjorder91l</v>
      </c>
      <c r="F1346">
        <v>1</v>
      </c>
      <c r="G1346" t="s">
        <v>3212</v>
      </c>
      <c r="M1346">
        <v>1230.9250225919634</v>
      </c>
      <c r="N1346">
        <v>349.48171623130651</v>
      </c>
      <c r="O1346">
        <v>1580.40673882327</v>
      </c>
      <c r="P1346">
        <v>17474.085811565325</v>
      </c>
      <c r="Q1346" t="e">
        <v>#N/A</v>
      </c>
      <c r="R1346" t="e">
        <v>#N/A</v>
      </c>
      <c r="T1346">
        <v>825.56933450047995</v>
      </c>
      <c r="U1346">
        <v>0</v>
      </c>
      <c r="V1346">
        <v>0</v>
      </c>
      <c r="W1346">
        <v>0</v>
      </c>
      <c r="X1346">
        <v>0</v>
      </c>
      <c r="Y1346">
        <v>0</v>
      </c>
      <c r="AB1346" t="e">
        <v>#N/A</v>
      </c>
      <c r="AC1346" t="e">
        <v>#N/A</v>
      </c>
    </row>
    <row r="1347" spans="1:29">
      <c r="A1347" t="s">
        <v>2812</v>
      </c>
      <c r="B1347" t="s">
        <v>8</v>
      </c>
      <c r="C1347">
        <v>5444646</v>
      </c>
      <c r="D1347" t="s">
        <v>2811</v>
      </c>
      <c r="E1347" t="str">
        <f t="shared" si="21"/>
        <v>Bogense Markjorder91az</v>
      </c>
      <c r="F1347">
        <v>1</v>
      </c>
      <c r="G1347" t="s">
        <v>3212</v>
      </c>
      <c r="M1347">
        <v>1230.9250225919634</v>
      </c>
      <c r="N1347">
        <v>349.48171623130651</v>
      </c>
      <c r="O1347">
        <v>1580.40673882327</v>
      </c>
      <c r="P1347">
        <v>17474.085811565325</v>
      </c>
      <c r="Q1347" t="e">
        <v>#N/A</v>
      </c>
      <c r="R1347" t="e">
        <v>#N/A</v>
      </c>
      <c r="T1347">
        <v>347.75336100099997</v>
      </c>
      <c r="U1347">
        <v>0</v>
      </c>
      <c r="V1347">
        <v>0</v>
      </c>
      <c r="W1347">
        <v>0</v>
      </c>
      <c r="X1347">
        <v>0</v>
      </c>
      <c r="Y1347">
        <v>0</v>
      </c>
      <c r="AB1347" t="e">
        <v>#N/A</v>
      </c>
      <c r="AC1347" t="e">
        <v>#N/A</v>
      </c>
    </row>
    <row r="1348" spans="1:29">
      <c r="A1348" t="s">
        <v>2810</v>
      </c>
      <c r="B1348" t="s">
        <v>8</v>
      </c>
      <c r="C1348">
        <v>5444645</v>
      </c>
      <c r="D1348" t="s">
        <v>2811</v>
      </c>
      <c r="E1348" t="str">
        <f t="shared" si="21"/>
        <v>Bogense Markjorder91ay</v>
      </c>
      <c r="F1348">
        <v>1</v>
      </c>
      <c r="G1348" t="s">
        <v>3212</v>
      </c>
      <c r="M1348">
        <v>1230.9250225919634</v>
      </c>
      <c r="N1348">
        <v>349.48171623130651</v>
      </c>
      <c r="O1348">
        <v>1580.40673882327</v>
      </c>
      <c r="P1348">
        <v>17474.085811565325</v>
      </c>
      <c r="Q1348" t="e">
        <v>#N/A</v>
      </c>
      <c r="R1348" t="e">
        <v>#N/A</v>
      </c>
      <c r="T1348">
        <v>362.9843975</v>
      </c>
      <c r="U1348">
        <v>0</v>
      </c>
      <c r="V1348">
        <v>0</v>
      </c>
      <c r="W1348">
        <v>0</v>
      </c>
      <c r="X1348">
        <v>0</v>
      </c>
      <c r="Y1348">
        <v>0</v>
      </c>
      <c r="AB1348" t="e">
        <v>#N/A</v>
      </c>
      <c r="AC1348" t="e">
        <v>#N/A</v>
      </c>
    </row>
    <row r="1349" spans="1:29">
      <c r="A1349" t="s">
        <v>2808</v>
      </c>
      <c r="B1349" t="s">
        <v>8</v>
      </c>
      <c r="C1349">
        <v>5444643</v>
      </c>
      <c r="D1349" t="s">
        <v>2734</v>
      </c>
      <c r="E1349" t="str">
        <f t="shared" si="21"/>
        <v>Bogense Markjorder91av</v>
      </c>
      <c r="F1349">
        <v>1</v>
      </c>
      <c r="G1349" t="s">
        <v>3212</v>
      </c>
      <c r="M1349">
        <v>1230.9250225919634</v>
      </c>
      <c r="N1349">
        <v>349.48171623130651</v>
      </c>
      <c r="O1349">
        <v>1580.40673882327</v>
      </c>
      <c r="P1349">
        <v>17474.085811565325</v>
      </c>
      <c r="Q1349" t="e">
        <v>#N/A</v>
      </c>
      <c r="R1349" t="e">
        <v>#N/A</v>
      </c>
      <c r="T1349">
        <v>335.75197299654002</v>
      </c>
      <c r="U1349">
        <v>0</v>
      </c>
      <c r="V1349">
        <v>0</v>
      </c>
      <c r="W1349">
        <v>0</v>
      </c>
      <c r="X1349">
        <v>0</v>
      </c>
      <c r="Y1349">
        <v>0</v>
      </c>
      <c r="AB1349" t="e">
        <v>#N/A</v>
      </c>
      <c r="AC1349" t="e">
        <v>#N/A</v>
      </c>
    </row>
    <row r="1350" spans="1:29">
      <c r="A1350" t="s">
        <v>2809</v>
      </c>
      <c r="B1350" t="s">
        <v>8</v>
      </c>
      <c r="C1350">
        <v>5444644</v>
      </c>
      <c r="D1350" t="s">
        <v>2734</v>
      </c>
      <c r="E1350" t="str">
        <f t="shared" si="21"/>
        <v>Bogense Markjorder91ax</v>
      </c>
      <c r="F1350">
        <v>1</v>
      </c>
      <c r="G1350" t="s">
        <v>3212</v>
      </c>
      <c r="M1350">
        <v>1230.9250225919634</v>
      </c>
      <c r="N1350">
        <v>349.48171623130651</v>
      </c>
      <c r="O1350">
        <v>1580.40673882327</v>
      </c>
      <c r="P1350">
        <v>17474.085811565325</v>
      </c>
      <c r="Q1350" t="e">
        <v>#N/A</v>
      </c>
      <c r="R1350" t="e">
        <v>#N/A</v>
      </c>
      <c r="T1350">
        <v>401.78118649971998</v>
      </c>
      <c r="U1350">
        <v>0</v>
      </c>
      <c r="V1350">
        <v>0</v>
      </c>
      <c r="W1350">
        <v>0</v>
      </c>
      <c r="X1350">
        <v>0</v>
      </c>
      <c r="Y1350">
        <v>0</v>
      </c>
      <c r="AB1350" t="e">
        <v>#N/A</v>
      </c>
      <c r="AC1350" t="e">
        <v>#N/A</v>
      </c>
    </row>
    <row r="1351" spans="1:29">
      <c r="A1351" t="s">
        <v>2733</v>
      </c>
      <c r="B1351" t="s">
        <v>8</v>
      </c>
      <c r="C1351">
        <v>5444615</v>
      </c>
      <c r="D1351" t="s">
        <v>2734</v>
      </c>
      <c r="E1351" t="str">
        <f t="shared" si="21"/>
        <v>Bogense Markjorder91t</v>
      </c>
      <c r="F1351">
        <v>1</v>
      </c>
      <c r="G1351" t="s">
        <v>3212</v>
      </c>
      <c r="M1351">
        <v>1230.9250225919634</v>
      </c>
      <c r="N1351">
        <v>349.48171623130651</v>
      </c>
      <c r="O1351">
        <v>1580.40673882327</v>
      </c>
      <c r="P1351">
        <v>17474.085811565325</v>
      </c>
      <c r="Q1351" t="e">
        <v>#N/A</v>
      </c>
      <c r="R1351" t="e">
        <v>#N/A</v>
      </c>
      <c r="T1351">
        <v>405.78428749602</v>
      </c>
      <c r="U1351">
        <v>0</v>
      </c>
      <c r="V1351">
        <v>0</v>
      </c>
      <c r="W1351">
        <v>0</v>
      </c>
      <c r="X1351">
        <v>0</v>
      </c>
      <c r="Y1351">
        <v>0</v>
      </c>
      <c r="AB1351" t="e">
        <v>#N/A</v>
      </c>
      <c r="AC1351" t="e">
        <v>#N/A</v>
      </c>
    </row>
    <row r="1352" spans="1:29">
      <c r="A1352" t="s">
        <v>2735</v>
      </c>
      <c r="B1352" t="s">
        <v>8</v>
      </c>
      <c r="C1352">
        <v>5444609</v>
      </c>
      <c r="D1352" t="s">
        <v>2736</v>
      </c>
      <c r="E1352" t="str">
        <f t="shared" si="21"/>
        <v>Bogense Markjorder91n</v>
      </c>
      <c r="F1352">
        <v>1</v>
      </c>
      <c r="G1352" t="s">
        <v>3212</v>
      </c>
      <c r="M1352">
        <v>1230.9250225919634</v>
      </c>
      <c r="N1352">
        <v>349.48171623130651</v>
      </c>
      <c r="O1352">
        <v>1580.40673882327</v>
      </c>
      <c r="P1352">
        <v>17474.085811565325</v>
      </c>
      <c r="Q1352">
        <v>2.4380000000000002</v>
      </c>
      <c r="R1352" t="e">
        <v>#N/A</v>
      </c>
      <c r="T1352">
        <v>896.23331950413001</v>
      </c>
      <c r="U1352">
        <v>17.1708</v>
      </c>
      <c r="V1352">
        <v>5.0464674830436998E-2</v>
      </c>
      <c r="W1352">
        <v>0.13446733355522</v>
      </c>
      <c r="X1352">
        <v>8.4348985304435006E-2</v>
      </c>
      <c r="Y1352">
        <v>153.89043082541517</v>
      </c>
      <c r="AB1352">
        <v>2.4380000000000002</v>
      </c>
      <c r="AC1352" t="s">
        <v>3228</v>
      </c>
    </row>
    <row r="1353" spans="1:29">
      <c r="A1353" t="s">
        <v>2723</v>
      </c>
      <c r="B1353" t="s">
        <v>8</v>
      </c>
      <c r="C1353">
        <v>5444600</v>
      </c>
      <c r="D1353" t="s">
        <v>2724</v>
      </c>
      <c r="E1353" t="str">
        <f t="shared" si="21"/>
        <v>Bogense Markjorder91d</v>
      </c>
      <c r="F1353">
        <v>1.25</v>
      </c>
      <c r="G1353" t="s">
        <v>3212</v>
      </c>
      <c r="H1353" t="s">
        <v>3212</v>
      </c>
      <c r="M1353">
        <v>1538.6562782399542</v>
      </c>
      <c r="N1353">
        <v>436.85214528913315</v>
      </c>
      <c r="O1353">
        <v>1975.5084235290874</v>
      </c>
      <c r="P1353">
        <v>21842.607264456656</v>
      </c>
      <c r="Q1353">
        <v>2.3170000000000002</v>
      </c>
      <c r="R1353" t="s">
        <v>3228</v>
      </c>
      <c r="T1353">
        <v>788.70888549427002</v>
      </c>
      <c r="U1353">
        <v>100</v>
      </c>
      <c r="V1353">
        <v>9.9983140826225003E-2</v>
      </c>
      <c r="W1353">
        <v>0.43305000662804</v>
      </c>
      <c r="X1353">
        <v>0.18704784822104001</v>
      </c>
      <c r="Y1353">
        <v>788.70888549427002</v>
      </c>
      <c r="AB1353" t="e">
        <v>#N/A</v>
      </c>
      <c r="AC1353" t="e">
        <v>#N/A</v>
      </c>
    </row>
    <row r="1354" spans="1:29">
      <c r="A1354" t="s">
        <v>2737</v>
      </c>
      <c r="B1354" t="s">
        <v>8</v>
      </c>
      <c r="C1354">
        <v>5444613</v>
      </c>
      <c r="D1354" t="s">
        <v>2738</v>
      </c>
      <c r="E1354" t="str">
        <f t="shared" si="21"/>
        <v>Bogense Markjorder91r</v>
      </c>
      <c r="F1354">
        <v>2.25</v>
      </c>
      <c r="G1354" t="s">
        <v>3212</v>
      </c>
      <c r="H1354" t="s">
        <v>3212</v>
      </c>
      <c r="I1354" t="s">
        <v>3212</v>
      </c>
      <c r="M1354">
        <v>2769.5813008319178</v>
      </c>
      <c r="N1354">
        <v>786.33386152043965</v>
      </c>
      <c r="O1354">
        <v>3555.9151623523576</v>
      </c>
      <c r="P1354">
        <v>39316.693076021984</v>
      </c>
      <c r="Q1354">
        <v>2.0430000000000001</v>
      </c>
      <c r="R1354" t="s">
        <v>3228</v>
      </c>
      <c r="T1354">
        <v>600.50782948942003</v>
      </c>
      <c r="U1354">
        <v>100</v>
      </c>
      <c r="V1354">
        <v>0.22130863368511</v>
      </c>
      <c r="W1354">
        <v>0.39446556568146002</v>
      </c>
      <c r="X1354">
        <v>0.29795592669295001</v>
      </c>
      <c r="Y1354">
        <v>600.50782948942003</v>
      </c>
      <c r="AB1354" t="e">
        <v>#N/A</v>
      </c>
      <c r="AC1354" t="e">
        <v>#N/A</v>
      </c>
    </row>
    <row r="1355" spans="1:29">
      <c r="A1355" t="s">
        <v>2739</v>
      </c>
      <c r="B1355" t="s">
        <v>8</v>
      </c>
      <c r="C1355">
        <v>5444614</v>
      </c>
      <c r="D1355" t="s">
        <v>2740</v>
      </c>
      <c r="E1355" t="str">
        <f t="shared" si="21"/>
        <v>Bogense Markjorder91s</v>
      </c>
      <c r="F1355">
        <v>2.25</v>
      </c>
      <c r="G1355" t="s">
        <v>3212</v>
      </c>
      <c r="H1355" t="s">
        <v>3212</v>
      </c>
      <c r="I1355" t="s">
        <v>3212</v>
      </c>
      <c r="M1355">
        <v>2769.5813008319178</v>
      </c>
      <c r="N1355">
        <v>786.33386152043965</v>
      </c>
      <c r="O1355">
        <v>3555.9151623523576</v>
      </c>
      <c r="P1355">
        <v>39316.693076021984</v>
      </c>
      <c r="Q1355">
        <v>2.08</v>
      </c>
      <c r="R1355" t="s">
        <v>3228</v>
      </c>
      <c r="T1355">
        <v>658.76301900532997</v>
      </c>
      <c r="U1355">
        <v>100</v>
      </c>
      <c r="V1355">
        <v>0.11680469661951</v>
      </c>
      <c r="W1355">
        <v>0.33863899111748003</v>
      </c>
      <c r="X1355">
        <v>0.20552170769525999</v>
      </c>
      <c r="Y1355">
        <v>658.76301900532997</v>
      </c>
      <c r="AB1355" t="e">
        <v>#N/A</v>
      </c>
      <c r="AC1355" t="e">
        <v>#N/A</v>
      </c>
    </row>
    <row r="1356" spans="1:29">
      <c r="A1356" t="s">
        <v>2741</v>
      </c>
      <c r="B1356" t="s">
        <v>8</v>
      </c>
      <c r="C1356">
        <v>5444610</v>
      </c>
      <c r="D1356" t="s">
        <v>2742</v>
      </c>
      <c r="E1356" t="str">
        <f t="shared" si="21"/>
        <v>Bogense Markjorder91o</v>
      </c>
      <c r="F1356">
        <v>2.25</v>
      </c>
      <c r="G1356" t="s">
        <v>3212</v>
      </c>
      <c r="H1356" t="s">
        <v>3212</v>
      </c>
      <c r="I1356" t="s">
        <v>3212</v>
      </c>
      <c r="M1356">
        <v>2769.5813008319178</v>
      </c>
      <c r="N1356">
        <v>786.33386152043965</v>
      </c>
      <c r="O1356">
        <v>3555.9151623523576</v>
      </c>
      <c r="P1356">
        <v>39316.693076021984</v>
      </c>
      <c r="Q1356">
        <v>2.1360000000000001</v>
      </c>
      <c r="R1356" t="s">
        <v>3228</v>
      </c>
      <c r="T1356">
        <v>810.60992350335005</v>
      </c>
      <c r="U1356">
        <v>32.707099999999997</v>
      </c>
      <c r="V1356">
        <v>2.4286124855279999E-2</v>
      </c>
      <c r="W1356">
        <v>0.14771431684493999</v>
      </c>
      <c r="X1356">
        <v>7.8679875637857999E-2</v>
      </c>
      <c r="Y1356">
        <v>265.12699829016418</v>
      </c>
      <c r="AB1356" t="e">
        <v>#N/A</v>
      </c>
      <c r="AC1356" t="e">
        <v>#N/A</v>
      </c>
    </row>
    <row r="1357" spans="1:29">
      <c r="A1357" t="s">
        <v>2743</v>
      </c>
      <c r="B1357" t="s">
        <v>8</v>
      </c>
      <c r="C1357">
        <v>5444611</v>
      </c>
      <c r="D1357" t="s">
        <v>2744</v>
      </c>
      <c r="E1357" t="str">
        <f t="shared" si="21"/>
        <v>Bogense Markjorder91p</v>
      </c>
      <c r="F1357">
        <v>1.25</v>
      </c>
      <c r="G1357" t="s">
        <v>3212</v>
      </c>
      <c r="H1357" t="s">
        <v>3212</v>
      </c>
      <c r="M1357">
        <v>1538.6562782399542</v>
      </c>
      <c r="N1357">
        <v>436.85214528913315</v>
      </c>
      <c r="O1357">
        <v>1975.5084235290874</v>
      </c>
      <c r="P1357">
        <v>21842.607264456656</v>
      </c>
      <c r="Q1357">
        <v>2.2530000000000001</v>
      </c>
      <c r="R1357" t="s">
        <v>3228</v>
      </c>
      <c r="T1357">
        <v>792.28680250473997</v>
      </c>
      <c r="U1357">
        <v>65.498599999999996</v>
      </c>
      <c r="V1357">
        <v>2.2393699735402998E-2</v>
      </c>
      <c r="W1357">
        <v>0.20963867008685999</v>
      </c>
      <c r="X1357">
        <v>0.11500443666931</v>
      </c>
      <c r="Y1357">
        <v>518.93676362536962</v>
      </c>
      <c r="AB1357" t="e">
        <v>#N/A</v>
      </c>
      <c r="AC1357" t="e">
        <v>#N/A</v>
      </c>
    </row>
    <row r="1358" spans="1:29">
      <c r="A1358" t="s">
        <v>2745</v>
      </c>
      <c r="B1358" t="s">
        <v>8</v>
      </c>
      <c r="C1358">
        <v>5444612</v>
      </c>
      <c r="D1358" t="s">
        <v>2746</v>
      </c>
      <c r="E1358" t="str">
        <f t="shared" si="21"/>
        <v>Bogense Markjorder91q</v>
      </c>
      <c r="F1358">
        <v>2.25</v>
      </c>
      <c r="G1358" t="s">
        <v>3212</v>
      </c>
      <c r="H1358" t="s">
        <v>3212</v>
      </c>
      <c r="I1358" t="s">
        <v>3212</v>
      </c>
      <c r="M1358">
        <v>2769.5813008319178</v>
      </c>
      <c r="N1358">
        <v>786.33386152043965</v>
      </c>
      <c r="O1358">
        <v>3555.9151623523576</v>
      </c>
      <c r="P1358">
        <v>39316.693076021984</v>
      </c>
      <c r="Q1358">
        <v>2.1059999999999999</v>
      </c>
      <c r="R1358" t="s">
        <v>3228</v>
      </c>
      <c r="T1358">
        <v>925.37241949262</v>
      </c>
      <c r="U1358">
        <v>100</v>
      </c>
      <c r="V1358">
        <v>0.11690983176231</v>
      </c>
      <c r="W1358">
        <v>0.37322834134102001</v>
      </c>
      <c r="X1358">
        <v>0.23352204938244001</v>
      </c>
      <c r="Y1358">
        <v>925.37241949262</v>
      </c>
      <c r="AB1358" t="e">
        <v>#N/A</v>
      </c>
      <c r="AC1358" t="e">
        <v>#N/A</v>
      </c>
    </row>
    <row r="1359" spans="1:29">
      <c r="A1359" t="s">
        <v>2747</v>
      </c>
      <c r="B1359" t="s">
        <v>8</v>
      </c>
      <c r="C1359">
        <v>5444616</v>
      </c>
      <c r="D1359" t="s">
        <v>2748</v>
      </c>
      <c r="E1359" t="str">
        <f t="shared" si="21"/>
        <v>Bogense Markjorder91u</v>
      </c>
      <c r="F1359">
        <v>1</v>
      </c>
      <c r="G1359" t="s">
        <v>3212</v>
      </c>
      <c r="M1359">
        <v>1230.9250225919634</v>
      </c>
      <c r="N1359">
        <v>349.48171623130651</v>
      </c>
      <c r="O1359">
        <v>1580.40673882327</v>
      </c>
      <c r="P1359">
        <v>17474.085811565325</v>
      </c>
      <c r="Q1359" t="e">
        <v>#N/A</v>
      </c>
      <c r="R1359" t="e">
        <v>#N/A</v>
      </c>
      <c r="T1359">
        <v>701.55653050455999</v>
      </c>
      <c r="U1359">
        <v>3.2873999999999999</v>
      </c>
      <c r="V1359">
        <v>0.12511034309864</v>
      </c>
      <c r="W1359">
        <v>0.14329865574837</v>
      </c>
      <c r="X1359">
        <v>0.13344752937554999</v>
      </c>
      <c r="Y1359">
        <v>23.062969383806905</v>
      </c>
      <c r="AB1359" t="e">
        <v>#N/A</v>
      </c>
      <c r="AC1359" t="e">
        <v>#N/A</v>
      </c>
    </row>
    <row r="1360" spans="1:29">
      <c r="A1360" t="s">
        <v>2749</v>
      </c>
      <c r="B1360" t="s">
        <v>8</v>
      </c>
      <c r="C1360">
        <v>5444617</v>
      </c>
      <c r="D1360" t="s">
        <v>2750</v>
      </c>
      <c r="E1360" t="str">
        <f t="shared" si="21"/>
        <v>Bogense Markjorder91v</v>
      </c>
      <c r="F1360">
        <v>1</v>
      </c>
      <c r="G1360" t="s">
        <v>3212</v>
      </c>
      <c r="M1360">
        <v>1230.9250225919634</v>
      </c>
      <c r="N1360">
        <v>349.48171623130651</v>
      </c>
      <c r="O1360">
        <v>1580.40673882327</v>
      </c>
      <c r="P1360">
        <v>17474.085811565325</v>
      </c>
      <c r="Q1360" t="e">
        <v>#N/A</v>
      </c>
      <c r="R1360" t="e">
        <v>#N/A</v>
      </c>
      <c r="T1360">
        <v>672.62317800202004</v>
      </c>
      <c r="U1360">
        <v>0</v>
      </c>
      <c r="V1360">
        <v>0</v>
      </c>
      <c r="W1360">
        <v>0</v>
      </c>
      <c r="X1360">
        <v>0</v>
      </c>
      <c r="Y1360">
        <v>0</v>
      </c>
      <c r="AB1360" t="e">
        <v>#N/A</v>
      </c>
      <c r="AC1360" t="e">
        <v>#N/A</v>
      </c>
    </row>
    <row r="1361" spans="1:29">
      <c r="A1361" t="s">
        <v>2751</v>
      </c>
      <c r="B1361" t="s">
        <v>8</v>
      </c>
      <c r="C1361">
        <v>5444618</v>
      </c>
      <c r="D1361" t="s">
        <v>2752</v>
      </c>
      <c r="E1361" t="str">
        <f t="shared" si="21"/>
        <v>Bogense Markjorder91x</v>
      </c>
      <c r="F1361">
        <v>1</v>
      </c>
      <c r="G1361" t="s">
        <v>3212</v>
      </c>
      <c r="M1361">
        <v>1230.9250225919634</v>
      </c>
      <c r="N1361">
        <v>349.48171623130651</v>
      </c>
      <c r="O1361">
        <v>1580.40673882327</v>
      </c>
      <c r="P1361">
        <v>17474.085811565325</v>
      </c>
      <c r="Q1361" t="e">
        <v>#N/A</v>
      </c>
      <c r="R1361" t="e">
        <v>#N/A</v>
      </c>
      <c r="T1361">
        <v>802.05478249983003</v>
      </c>
      <c r="U1361">
        <v>0</v>
      </c>
      <c r="V1361">
        <v>0</v>
      </c>
      <c r="W1361">
        <v>0</v>
      </c>
      <c r="X1361">
        <v>0</v>
      </c>
      <c r="Y1361">
        <v>0</v>
      </c>
      <c r="AB1361" t="e">
        <v>#N/A</v>
      </c>
      <c r="AC1361" t="e">
        <v>#N/A</v>
      </c>
    </row>
    <row r="1362" spans="1:29">
      <c r="A1362" t="s">
        <v>2813</v>
      </c>
      <c r="B1362" t="s">
        <v>8</v>
      </c>
      <c r="C1362">
        <v>5444647</v>
      </c>
      <c r="D1362" t="s">
        <v>2814</v>
      </c>
      <c r="E1362" t="str">
        <f t="shared" si="21"/>
        <v>Bogense Markjorder91aæ</v>
      </c>
      <c r="F1362">
        <v>1</v>
      </c>
      <c r="G1362" t="s">
        <v>3212</v>
      </c>
      <c r="M1362">
        <v>1230.9250225919634</v>
      </c>
      <c r="N1362">
        <v>349.48171623130651</v>
      </c>
      <c r="O1362">
        <v>1580.40673882327</v>
      </c>
      <c r="P1362">
        <v>17474.085811565325</v>
      </c>
      <c r="Q1362" t="e">
        <v>#N/A</v>
      </c>
      <c r="R1362" t="e">
        <v>#N/A</v>
      </c>
      <c r="T1362">
        <v>486.36082899831001</v>
      </c>
      <c r="U1362">
        <v>0</v>
      </c>
      <c r="V1362">
        <v>0</v>
      </c>
      <c r="W1362">
        <v>0</v>
      </c>
      <c r="X1362">
        <v>0</v>
      </c>
      <c r="Y1362">
        <v>0</v>
      </c>
      <c r="AB1362" t="e">
        <v>#N/A</v>
      </c>
      <c r="AC1362" t="e">
        <v>#N/A</v>
      </c>
    </row>
    <row r="1363" spans="1:29">
      <c r="A1363" t="s">
        <v>2715</v>
      </c>
      <c r="B1363" t="s">
        <v>8</v>
      </c>
      <c r="C1363">
        <v>7922517</v>
      </c>
      <c r="D1363" t="s">
        <v>2716</v>
      </c>
      <c r="E1363" t="str">
        <f t="shared" si="21"/>
        <v>Bogense Markjorder91e</v>
      </c>
      <c r="F1363">
        <v>2.25</v>
      </c>
      <c r="G1363" t="s">
        <v>3212</v>
      </c>
      <c r="H1363" t="s">
        <v>3212</v>
      </c>
      <c r="I1363" t="s">
        <v>3212</v>
      </c>
      <c r="M1363">
        <v>2769.5813008319178</v>
      </c>
      <c r="N1363">
        <v>786.33386152043965</v>
      </c>
      <c r="O1363">
        <v>3555.9151623523576</v>
      </c>
      <c r="P1363">
        <v>39316.693076021984</v>
      </c>
      <c r="Q1363">
        <v>1.9750000000000001</v>
      </c>
      <c r="R1363" t="s">
        <v>3228</v>
      </c>
      <c r="T1363">
        <v>1446.4043345146999</v>
      </c>
      <c r="U1363">
        <v>100</v>
      </c>
      <c r="V1363">
        <v>0.19397360086441001</v>
      </c>
      <c r="W1363">
        <v>0.61083287000655995</v>
      </c>
      <c r="X1363">
        <v>0.34902815955833999</v>
      </c>
      <c r="Y1363">
        <v>1446.4043345146999</v>
      </c>
      <c r="AB1363" t="e">
        <v>#N/A</v>
      </c>
      <c r="AC1363" t="e">
        <v>#N/A</v>
      </c>
    </row>
    <row r="1364" spans="1:29">
      <c r="A1364" t="s">
        <v>2815</v>
      </c>
      <c r="B1364" t="s">
        <v>8</v>
      </c>
      <c r="C1364">
        <v>5444648</v>
      </c>
      <c r="D1364" t="s">
        <v>2816</v>
      </c>
      <c r="E1364" t="str">
        <f t="shared" si="21"/>
        <v>Bogense Markjorder91aø</v>
      </c>
      <c r="F1364">
        <v>1</v>
      </c>
      <c r="G1364" t="s">
        <v>3212</v>
      </c>
      <c r="M1364">
        <v>1230.9250225919634</v>
      </c>
      <c r="N1364">
        <v>349.48171623130651</v>
      </c>
      <c r="O1364">
        <v>1580.40673882327</v>
      </c>
      <c r="P1364">
        <v>17474.085811565325</v>
      </c>
      <c r="Q1364" t="e">
        <v>#N/A</v>
      </c>
      <c r="R1364" t="e">
        <v>#N/A</v>
      </c>
      <c r="T1364">
        <v>398.83294349878003</v>
      </c>
      <c r="U1364">
        <v>0</v>
      </c>
      <c r="V1364">
        <v>0</v>
      </c>
      <c r="W1364">
        <v>0</v>
      </c>
      <c r="X1364">
        <v>0</v>
      </c>
      <c r="Y1364">
        <v>0</v>
      </c>
      <c r="AB1364" t="e">
        <v>#N/A</v>
      </c>
      <c r="AC1364" t="e">
        <v>#N/A</v>
      </c>
    </row>
    <row r="1365" spans="1:29">
      <c r="A1365" t="s">
        <v>2817</v>
      </c>
      <c r="B1365" t="s">
        <v>8</v>
      </c>
      <c r="C1365">
        <v>7923927</v>
      </c>
      <c r="D1365" t="s">
        <v>2818</v>
      </c>
      <c r="E1365" t="str">
        <f t="shared" si="21"/>
        <v>Bogense Markjorder91y</v>
      </c>
      <c r="F1365">
        <v>1</v>
      </c>
      <c r="G1365" t="s">
        <v>3212</v>
      </c>
      <c r="M1365">
        <v>1230.9250225919634</v>
      </c>
      <c r="N1365">
        <v>349.48171623130651</v>
      </c>
      <c r="O1365">
        <v>1580.40673882327</v>
      </c>
      <c r="P1365">
        <v>17474.085811565325</v>
      </c>
      <c r="Q1365" t="e">
        <v>#N/A</v>
      </c>
      <c r="R1365" t="e">
        <v>#N/A</v>
      </c>
      <c r="T1365">
        <v>1548.4571980178</v>
      </c>
      <c r="U1365">
        <v>0</v>
      </c>
      <c r="V1365">
        <v>0</v>
      </c>
      <c r="W1365">
        <v>0</v>
      </c>
      <c r="X1365">
        <v>0</v>
      </c>
      <c r="Y1365">
        <v>0</v>
      </c>
      <c r="AB1365" t="e">
        <v>#N/A</v>
      </c>
      <c r="AC1365" t="e">
        <v>#N/A</v>
      </c>
    </row>
    <row r="1366" spans="1:29">
      <c r="A1366" t="s">
        <v>2759</v>
      </c>
      <c r="B1366" t="s">
        <v>8</v>
      </c>
      <c r="C1366">
        <v>5444622</v>
      </c>
      <c r="D1366" t="s">
        <v>2760</v>
      </c>
      <c r="E1366" t="str">
        <f t="shared" si="21"/>
        <v>Bogense Markjorder91ø</v>
      </c>
      <c r="F1366">
        <v>1</v>
      </c>
      <c r="G1366" t="s">
        <v>3212</v>
      </c>
      <c r="M1366">
        <v>1230.9250225919634</v>
      </c>
      <c r="N1366">
        <v>349.48171623130651</v>
      </c>
      <c r="O1366">
        <v>1580.40673882327</v>
      </c>
      <c r="P1366">
        <v>17474.085811565325</v>
      </c>
      <c r="Q1366" t="e">
        <v>#N/A</v>
      </c>
      <c r="R1366" t="e">
        <v>#N/A</v>
      </c>
      <c r="T1366">
        <v>829.12300349669999</v>
      </c>
      <c r="U1366">
        <v>6.8571</v>
      </c>
      <c r="V1366">
        <v>8.5789948701859006E-2</v>
      </c>
      <c r="W1366">
        <v>0.14550648629665</v>
      </c>
      <c r="X1366">
        <v>0.10709024876356001</v>
      </c>
      <c r="Y1366">
        <v>56.85379347277221</v>
      </c>
      <c r="AB1366" t="e">
        <v>#N/A</v>
      </c>
      <c r="AC1366" t="e">
        <v>#N/A</v>
      </c>
    </row>
    <row r="1367" spans="1:29">
      <c r="A1367" t="s">
        <v>2729</v>
      </c>
      <c r="B1367" t="s">
        <v>8</v>
      </c>
      <c r="C1367">
        <v>5444603</v>
      </c>
      <c r="D1367" t="s">
        <v>2730</v>
      </c>
      <c r="E1367" t="str">
        <f t="shared" si="21"/>
        <v>Bogense Markjorder91g</v>
      </c>
      <c r="F1367">
        <v>2.25</v>
      </c>
      <c r="G1367" t="s">
        <v>3212</v>
      </c>
      <c r="H1367" t="s">
        <v>3212</v>
      </c>
      <c r="I1367" t="s">
        <v>3212</v>
      </c>
      <c r="M1367">
        <v>2769.5813008319178</v>
      </c>
      <c r="N1367">
        <v>786.33386152043965</v>
      </c>
      <c r="O1367">
        <v>3555.9151623523576</v>
      </c>
      <c r="P1367">
        <v>39316.693076021984</v>
      </c>
      <c r="Q1367">
        <v>1.8979999999999999</v>
      </c>
      <c r="R1367" t="s">
        <v>3228</v>
      </c>
      <c r="T1367">
        <v>778.70444049669004</v>
      </c>
      <c r="U1367">
        <v>100</v>
      </c>
      <c r="V1367">
        <v>0.30278804898262002</v>
      </c>
      <c r="W1367">
        <v>0.44724318385124001</v>
      </c>
      <c r="X1367">
        <v>0.39516369961510001</v>
      </c>
      <c r="Y1367">
        <v>778.70444049669004</v>
      </c>
      <c r="AB1367" t="e">
        <v>#N/A</v>
      </c>
      <c r="AC1367" t="e">
        <v>#N/A</v>
      </c>
    </row>
    <row r="1368" spans="1:29">
      <c r="A1368" t="s">
        <v>1614</v>
      </c>
      <c r="B1368" t="s">
        <v>8</v>
      </c>
      <c r="C1368">
        <v>5443593</v>
      </c>
      <c r="D1368" t="s">
        <v>1615</v>
      </c>
      <c r="E1368" t="str">
        <f t="shared" si="21"/>
        <v>Bogense Markjorder1ag</v>
      </c>
      <c r="F1368">
        <v>1.25</v>
      </c>
      <c r="G1368" t="s">
        <v>3212</v>
      </c>
      <c r="H1368" t="s">
        <v>3212</v>
      </c>
      <c r="M1368">
        <v>1538.6562782399542</v>
      </c>
      <c r="N1368">
        <v>436.85214528913315</v>
      </c>
      <c r="O1368">
        <v>1975.5084235290874</v>
      </c>
      <c r="P1368">
        <v>21842.607264456656</v>
      </c>
      <c r="Q1368">
        <v>2.5920000000000001</v>
      </c>
      <c r="R1368">
        <v>2.5979999999999999</v>
      </c>
      <c r="T1368">
        <v>728.51523349270997</v>
      </c>
      <c r="U1368">
        <v>94.331199999999995</v>
      </c>
      <c r="V1368">
        <v>5.5511143058538E-2</v>
      </c>
      <c r="W1368">
        <v>0.30583697557449002</v>
      </c>
      <c r="X1368">
        <v>0.10908117963763</v>
      </c>
      <c r="Y1368">
        <v>687.21716193647512</v>
      </c>
      <c r="AB1368" t="e">
        <v>#N/A</v>
      </c>
      <c r="AC1368" t="e">
        <v>#N/A</v>
      </c>
    </row>
    <row r="1369" spans="1:29">
      <c r="A1369" t="s">
        <v>1622</v>
      </c>
      <c r="B1369" t="s">
        <v>8</v>
      </c>
      <c r="C1369">
        <v>5444595</v>
      </c>
      <c r="D1369" t="s">
        <v>1623</v>
      </c>
      <c r="E1369" t="str">
        <f t="shared" si="21"/>
        <v>Bogense Markjorder88</v>
      </c>
      <c r="F1369">
        <v>2.25</v>
      </c>
      <c r="G1369" t="s">
        <v>3212</v>
      </c>
      <c r="H1369" t="s">
        <v>3212</v>
      </c>
      <c r="I1369" t="s">
        <v>3212</v>
      </c>
      <c r="M1369">
        <v>2769.5813008319178</v>
      </c>
      <c r="N1369">
        <v>786.33386152043965</v>
      </c>
      <c r="O1369">
        <v>3555.9151623523576</v>
      </c>
      <c r="P1369">
        <v>39316.693076021984</v>
      </c>
      <c r="Q1369">
        <v>1.026</v>
      </c>
      <c r="R1369" t="s">
        <v>3228</v>
      </c>
      <c r="T1369">
        <v>18035.061033028</v>
      </c>
      <c r="U1369">
        <v>100</v>
      </c>
      <c r="V1369">
        <v>0.17999067902565</v>
      </c>
      <c r="W1369">
        <v>2.3333604335785001</v>
      </c>
      <c r="X1369">
        <v>1.4448934801236</v>
      </c>
      <c r="Y1369">
        <v>18035.061033028</v>
      </c>
      <c r="AB1369" t="e">
        <v>#N/A</v>
      </c>
      <c r="AC1369" t="e">
        <v>#N/A</v>
      </c>
    </row>
    <row r="1370" spans="1:29">
      <c r="A1370" t="s">
        <v>945</v>
      </c>
      <c r="B1370" t="s">
        <v>8</v>
      </c>
      <c r="C1370">
        <v>1354895</v>
      </c>
      <c r="D1370" t="s">
        <v>1652</v>
      </c>
      <c r="E1370" t="str">
        <f t="shared" si="21"/>
        <v>Bogense Markjorder4b</v>
      </c>
      <c r="F1370">
        <v>2.400100700240575</v>
      </c>
      <c r="G1370" t="s">
        <v>3212</v>
      </c>
      <c r="K1370">
        <v>1.400100700240575</v>
      </c>
      <c r="M1370">
        <v>2954.3440086666169</v>
      </c>
      <c r="N1370">
        <v>838.79131184803668</v>
      </c>
      <c r="O1370">
        <v>3793.1353205146534</v>
      </c>
      <c r="P1370">
        <v>41939.565592401828</v>
      </c>
      <c r="T1370">
        <v>18668.009336540999</v>
      </c>
      <c r="U1370">
        <v>100</v>
      </c>
      <c r="V1370">
        <v>1.5316029787064001</v>
      </c>
      <c r="W1370">
        <v>2.4551064968109002</v>
      </c>
      <c r="X1370">
        <v>1.7818770315128001</v>
      </c>
      <c r="Y1370">
        <v>18668.009336529001</v>
      </c>
      <c r="AB1370" t="e">
        <v>#N/A</v>
      </c>
      <c r="AC1370" t="e">
        <v>#N/A</v>
      </c>
    </row>
    <row r="1371" spans="1:29">
      <c r="A1371" t="s">
        <v>1624</v>
      </c>
      <c r="B1371" t="s">
        <v>8</v>
      </c>
      <c r="C1371">
        <v>5443598</v>
      </c>
      <c r="D1371" t="s">
        <v>1625</v>
      </c>
      <c r="E1371" t="str">
        <f t="shared" si="21"/>
        <v>Bogense Markjorder1am</v>
      </c>
      <c r="F1371">
        <v>1</v>
      </c>
      <c r="G1371" t="s">
        <v>3212</v>
      </c>
      <c r="M1371">
        <v>1230.9250225919634</v>
      </c>
      <c r="N1371">
        <v>349.48171623130651</v>
      </c>
      <c r="O1371">
        <v>1580.40673882327</v>
      </c>
      <c r="P1371">
        <v>17474.085811565325</v>
      </c>
      <c r="Q1371" t="e">
        <v>#N/A</v>
      </c>
      <c r="R1371" t="e">
        <v>#N/A</v>
      </c>
      <c r="T1371">
        <v>655.70572797904003</v>
      </c>
      <c r="U1371">
        <v>0</v>
      </c>
      <c r="V1371">
        <v>0</v>
      </c>
      <c r="W1371">
        <v>0</v>
      </c>
      <c r="X1371">
        <v>0</v>
      </c>
      <c r="Y1371">
        <v>0</v>
      </c>
      <c r="AB1371" t="e">
        <v>#N/A</v>
      </c>
      <c r="AC1371" t="e">
        <v>#N/A</v>
      </c>
    </row>
    <row r="1372" spans="1:29">
      <c r="A1372" t="s">
        <v>1626</v>
      </c>
      <c r="B1372" t="s">
        <v>8</v>
      </c>
      <c r="C1372">
        <v>5444812</v>
      </c>
      <c r="D1372" t="s">
        <v>1627</v>
      </c>
      <c r="E1372" t="str">
        <f t="shared" si="21"/>
        <v>Bogense Markjorder130a</v>
      </c>
      <c r="F1372">
        <v>2.25</v>
      </c>
      <c r="G1372" t="s">
        <v>3212</v>
      </c>
      <c r="H1372" t="s">
        <v>3212</v>
      </c>
      <c r="I1372" t="s">
        <v>3212</v>
      </c>
      <c r="M1372">
        <v>2769.5813008319178</v>
      </c>
      <c r="N1372">
        <v>786.33386152043965</v>
      </c>
      <c r="O1372">
        <v>3555.9151623523576</v>
      </c>
      <c r="P1372">
        <v>39316.693076021984</v>
      </c>
      <c r="Q1372">
        <v>0.504</v>
      </c>
      <c r="R1372" t="s">
        <v>3228</v>
      </c>
      <c r="T1372">
        <v>637.92792400841995</v>
      </c>
      <c r="U1372">
        <v>100</v>
      </c>
      <c r="V1372">
        <v>0.99436438083649004</v>
      </c>
      <c r="W1372">
        <v>1.7931782007217001</v>
      </c>
      <c r="X1372">
        <v>1.5684453864047001</v>
      </c>
      <c r="Y1372">
        <v>637.92792400841995</v>
      </c>
      <c r="AB1372" t="e">
        <v>#N/A</v>
      </c>
      <c r="AC1372" t="e">
        <v>#N/A</v>
      </c>
    </row>
    <row r="1373" spans="1:29">
      <c r="A1373" t="s">
        <v>1653</v>
      </c>
      <c r="B1373" t="s">
        <v>15</v>
      </c>
      <c r="C1373">
        <v>7409083</v>
      </c>
      <c r="D1373" t="s">
        <v>1654</v>
      </c>
      <c r="E1373" t="str">
        <f t="shared" si="21"/>
        <v>Bogense Strand, Bogense Jorder50d</v>
      </c>
      <c r="F1373">
        <v>5.210370743201425</v>
      </c>
      <c r="G1373" t="s">
        <v>3212</v>
      </c>
      <c r="K1373">
        <v>4.210370743201425</v>
      </c>
      <c r="M1373">
        <v>6413.5757247877191</v>
      </c>
      <c r="N1373">
        <v>1820.9293095354219</v>
      </c>
      <c r="O1373">
        <v>8234.5050343231414</v>
      </c>
      <c r="P1373">
        <v>91046.465476771089</v>
      </c>
      <c r="T1373">
        <v>56138.276576019001</v>
      </c>
      <c r="U1373">
        <v>100</v>
      </c>
      <c r="V1373">
        <v>1.4265732765198</v>
      </c>
      <c r="W1373">
        <v>2.4791822433471999</v>
      </c>
      <c r="X1373">
        <v>2.1263648385509999</v>
      </c>
      <c r="Y1373">
        <v>56138.276576001997</v>
      </c>
      <c r="AB1373" t="e">
        <v>#N/A</v>
      </c>
      <c r="AC1373" t="e">
        <v>#N/A</v>
      </c>
    </row>
    <row r="1374" spans="1:29">
      <c r="A1374" t="s">
        <v>1156</v>
      </c>
      <c r="B1374" t="s">
        <v>8</v>
      </c>
      <c r="C1374">
        <v>5443599</v>
      </c>
      <c r="D1374" t="s">
        <v>1628</v>
      </c>
      <c r="E1374" t="str">
        <f t="shared" si="21"/>
        <v>Bogense Markjorder1an</v>
      </c>
      <c r="F1374">
        <v>1</v>
      </c>
      <c r="G1374" t="s">
        <v>3212</v>
      </c>
      <c r="M1374">
        <v>1230.9250225919634</v>
      </c>
      <c r="N1374">
        <v>349.48171623130651</v>
      </c>
      <c r="O1374">
        <v>1580.40673882327</v>
      </c>
      <c r="P1374">
        <v>17474.085811565325</v>
      </c>
      <c r="Q1374" t="e">
        <v>#N/A</v>
      </c>
      <c r="R1374" t="e">
        <v>#N/A</v>
      </c>
      <c r="T1374">
        <v>655.74291352332</v>
      </c>
      <c r="U1374">
        <v>0</v>
      </c>
      <c r="V1374">
        <v>0</v>
      </c>
      <c r="W1374">
        <v>0</v>
      </c>
      <c r="X1374">
        <v>0</v>
      </c>
      <c r="Y1374">
        <v>0</v>
      </c>
      <c r="AB1374" t="e">
        <v>#N/A</v>
      </c>
      <c r="AC1374" t="e">
        <v>#N/A</v>
      </c>
    </row>
    <row r="1375" spans="1:29">
      <c r="A1375" t="s">
        <v>1158</v>
      </c>
      <c r="B1375" t="s">
        <v>8</v>
      </c>
      <c r="C1375">
        <v>5443600</v>
      </c>
      <c r="D1375" t="s">
        <v>1631</v>
      </c>
      <c r="E1375" t="str">
        <f t="shared" si="21"/>
        <v>Bogense Markjorder1ao</v>
      </c>
      <c r="F1375">
        <v>1</v>
      </c>
      <c r="G1375" t="s">
        <v>3212</v>
      </c>
      <c r="M1375">
        <v>1230.9250225919634</v>
      </c>
      <c r="N1375">
        <v>349.48171623130651</v>
      </c>
      <c r="O1375">
        <v>1580.40673882327</v>
      </c>
      <c r="P1375">
        <v>17474.085811565325</v>
      </c>
      <c r="Q1375" t="e">
        <v>#N/A</v>
      </c>
      <c r="R1375" t="e">
        <v>#N/A</v>
      </c>
      <c r="T1375">
        <v>655.73066398389005</v>
      </c>
      <c r="U1375">
        <v>0.30499999999999999</v>
      </c>
      <c r="V1375">
        <v>1.9239658489823001E-2</v>
      </c>
      <c r="W1375">
        <v>1.9239658489823001E-2</v>
      </c>
      <c r="X1375">
        <v>1.9239658489823001E-2</v>
      </c>
      <c r="Y1375">
        <v>1.9999785251508646</v>
      </c>
      <c r="AB1375" t="e">
        <v>#N/A</v>
      </c>
      <c r="AC1375" t="e">
        <v>#N/A</v>
      </c>
    </row>
    <row r="1376" spans="1:29">
      <c r="A1376" t="s">
        <v>1632</v>
      </c>
      <c r="B1376" t="s">
        <v>8</v>
      </c>
      <c r="C1376">
        <v>5444717</v>
      </c>
      <c r="D1376" t="s">
        <v>1633</v>
      </c>
      <c r="E1376" t="str">
        <f t="shared" si="21"/>
        <v>Bogense Markjorder108b</v>
      </c>
      <c r="F1376">
        <v>2.25</v>
      </c>
      <c r="G1376" t="s">
        <v>3212</v>
      </c>
      <c r="H1376" t="s">
        <v>3212</v>
      </c>
      <c r="I1376" t="s">
        <v>3212</v>
      </c>
      <c r="M1376">
        <v>2769.5813008319178</v>
      </c>
      <c r="N1376">
        <v>786.33386152043965</v>
      </c>
      <c r="O1376">
        <v>3555.9151623523576</v>
      </c>
      <c r="P1376">
        <v>39316.693076021984</v>
      </c>
      <c r="Q1376">
        <v>1.284</v>
      </c>
      <c r="R1376" t="s">
        <v>3228</v>
      </c>
      <c r="T1376">
        <v>1229.3856889857</v>
      </c>
      <c r="U1376">
        <v>100</v>
      </c>
      <c r="V1376">
        <v>0.96744990348815996</v>
      </c>
      <c r="W1376">
        <v>1.6347401142119999</v>
      </c>
      <c r="X1376">
        <v>1.1730507420884</v>
      </c>
      <c r="Y1376">
        <v>1229.3856889857</v>
      </c>
      <c r="AB1376" t="e">
        <v>#N/A</v>
      </c>
      <c r="AC1376" t="e">
        <v>#N/A</v>
      </c>
    </row>
    <row r="1377" spans="1:29">
      <c r="A1377" t="s">
        <v>1634</v>
      </c>
      <c r="B1377" t="s">
        <v>8</v>
      </c>
      <c r="C1377">
        <v>5443601</v>
      </c>
      <c r="D1377" t="s">
        <v>1635</v>
      </c>
      <c r="E1377" t="str">
        <f t="shared" si="21"/>
        <v>Bogense Markjorder1ap</v>
      </c>
      <c r="F1377">
        <v>1</v>
      </c>
      <c r="G1377" t="s">
        <v>3212</v>
      </c>
      <c r="M1377">
        <v>1230.9250225919634</v>
      </c>
      <c r="N1377">
        <v>349.48171623130651</v>
      </c>
      <c r="O1377">
        <v>1580.40673882327</v>
      </c>
      <c r="P1377">
        <v>17474.085811565325</v>
      </c>
      <c r="Q1377">
        <v>2.5259999999999998</v>
      </c>
      <c r="R1377">
        <v>2.2789999999999999</v>
      </c>
      <c r="T1377">
        <v>650.34486199823004</v>
      </c>
      <c r="U1377">
        <v>16.923300000000001</v>
      </c>
      <c r="V1377">
        <v>4.6049017459153997E-2</v>
      </c>
      <c r="W1377">
        <v>0.13268004357815</v>
      </c>
      <c r="X1377">
        <v>8.8650721566456994E-2</v>
      </c>
      <c r="Y1377">
        <v>110.05981203054648</v>
      </c>
      <c r="AB1377">
        <v>2.5259999999999998</v>
      </c>
      <c r="AC1377">
        <v>2.2789999999999999</v>
      </c>
    </row>
    <row r="1378" spans="1:29">
      <c r="A1378" t="s">
        <v>1636</v>
      </c>
      <c r="B1378" t="s">
        <v>8</v>
      </c>
      <c r="C1378">
        <v>5444718</v>
      </c>
      <c r="D1378" t="s">
        <v>1637</v>
      </c>
      <c r="E1378" t="str">
        <f t="shared" si="21"/>
        <v>Bogense Markjorder108c</v>
      </c>
      <c r="F1378">
        <v>2.25</v>
      </c>
      <c r="G1378" t="s">
        <v>3212</v>
      </c>
      <c r="H1378" t="s">
        <v>3212</v>
      </c>
      <c r="I1378" t="s">
        <v>3212</v>
      </c>
      <c r="M1378">
        <v>2769.5813008319178</v>
      </c>
      <c r="N1378">
        <v>786.33386152043965</v>
      </c>
      <c r="O1378">
        <v>3555.9151623523576</v>
      </c>
      <c r="P1378">
        <v>39316.693076021984</v>
      </c>
      <c r="Q1378">
        <v>1.2669999999999999</v>
      </c>
      <c r="R1378" t="s">
        <v>3228</v>
      </c>
      <c r="T1378">
        <v>1491.2467490034001</v>
      </c>
      <c r="U1378">
        <v>100</v>
      </c>
      <c r="V1378">
        <v>1.0218045711517001</v>
      </c>
      <c r="W1378">
        <v>1.6963490247726001</v>
      </c>
      <c r="X1378">
        <v>1.4007276554289001</v>
      </c>
      <c r="Y1378">
        <v>1491.2467490034001</v>
      </c>
      <c r="AB1378" t="e">
        <v>#N/A</v>
      </c>
      <c r="AC1378" t="e">
        <v>#N/A</v>
      </c>
    </row>
    <row r="1379" spans="1:29">
      <c r="A1379" t="s">
        <v>1638</v>
      </c>
      <c r="B1379" t="s">
        <v>8</v>
      </c>
      <c r="C1379">
        <v>5443608</v>
      </c>
      <c r="D1379" t="s">
        <v>1639</v>
      </c>
      <c r="E1379" t="str">
        <f t="shared" si="21"/>
        <v>Bogense Markjorder1ax</v>
      </c>
      <c r="F1379">
        <v>2.25</v>
      </c>
      <c r="G1379" t="s">
        <v>3212</v>
      </c>
      <c r="H1379" t="s">
        <v>3212</v>
      </c>
      <c r="I1379" t="s">
        <v>3212</v>
      </c>
      <c r="M1379">
        <v>2769.5813008319178</v>
      </c>
      <c r="N1379">
        <v>786.33386152043965</v>
      </c>
      <c r="O1379">
        <v>3555.9151623523576</v>
      </c>
      <c r="P1379">
        <v>39316.693076021984</v>
      </c>
      <c r="Q1379">
        <v>1.6950000000000001</v>
      </c>
      <c r="R1379">
        <v>1.417</v>
      </c>
      <c r="T1379">
        <v>1400.2136454911999</v>
      </c>
      <c r="U1379">
        <v>80.783900000000003</v>
      </c>
      <c r="V1379">
        <v>2.6704223826528001E-2</v>
      </c>
      <c r="W1379">
        <v>0.63017761707305997</v>
      </c>
      <c r="X1379">
        <v>0.32792890245166001</v>
      </c>
      <c r="Y1379">
        <v>1131.1471911599654</v>
      </c>
      <c r="AB1379" t="e">
        <v>#N/A</v>
      </c>
      <c r="AC1379" t="e">
        <v>#N/A</v>
      </c>
    </row>
    <row r="1380" spans="1:29">
      <c r="A1380" t="s">
        <v>232</v>
      </c>
      <c r="B1380" t="s">
        <v>8</v>
      </c>
      <c r="C1380">
        <v>5444716</v>
      </c>
      <c r="D1380" t="s">
        <v>1640</v>
      </c>
      <c r="E1380" t="str">
        <f t="shared" si="21"/>
        <v>Bogense Markjorder108a</v>
      </c>
      <c r="F1380">
        <v>1.25</v>
      </c>
      <c r="G1380" t="s">
        <v>3212</v>
      </c>
      <c r="H1380" t="s">
        <v>3212</v>
      </c>
      <c r="M1380">
        <v>1538.6562782399542</v>
      </c>
      <c r="N1380">
        <v>436.85214528913315</v>
      </c>
      <c r="O1380">
        <v>1975.5084235290874</v>
      </c>
      <c r="P1380">
        <v>21842.607264456656</v>
      </c>
      <c r="T1380">
        <v>151.41853099605001</v>
      </c>
      <c r="U1380">
        <v>100</v>
      </c>
      <c r="V1380">
        <v>1.5671384334564</v>
      </c>
      <c r="W1380">
        <v>1.7825595140457</v>
      </c>
      <c r="X1380">
        <v>1.6853350365340001</v>
      </c>
      <c r="Y1380">
        <v>151.41853099488</v>
      </c>
      <c r="AB1380" t="e">
        <v>#N/A</v>
      </c>
      <c r="AC1380" t="e">
        <v>#N/A</v>
      </c>
    </row>
    <row r="1381" spans="1:29">
      <c r="A1381" t="s">
        <v>1642</v>
      </c>
      <c r="B1381" t="s">
        <v>8</v>
      </c>
      <c r="C1381">
        <v>8353772</v>
      </c>
      <c r="D1381" t="s">
        <v>1643</v>
      </c>
      <c r="E1381" t="str">
        <f t="shared" si="21"/>
        <v>Bogense Markjorder1bf</v>
      </c>
      <c r="F1381">
        <v>2.25</v>
      </c>
      <c r="G1381" t="s">
        <v>3212</v>
      </c>
      <c r="H1381" t="s">
        <v>3212</v>
      </c>
      <c r="I1381" t="s">
        <v>3212</v>
      </c>
      <c r="M1381">
        <v>2769.5813008319178</v>
      </c>
      <c r="N1381">
        <v>786.33386152043965</v>
      </c>
      <c r="O1381">
        <v>3555.9151623523576</v>
      </c>
      <c r="P1381">
        <v>39316.693076021984</v>
      </c>
      <c r="Q1381">
        <v>1.9219999999999999</v>
      </c>
      <c r="R1381" t="s">
        <v>3228</v>
      </c>
      <c r="T1381">
        <v>1672.4840909856</v>
      </c>
      <c r="U1381">
        <v>100</v>
      </c>
      <c r="V1381">
        <v>0.13215437531471</v>
      </c>
      <c r="W1381">
        <v>0.96713447570801003</v>
      </c>
      <c r="X1381">
        <v>0.52529414626719995</v>
      </c>
      <c r="Y1381">
        <v>1672.4840909856</v>
      </c>
      <c r="AB1381" t="e">
        <v>#N/A</v>
      </c>
      <c r="AC1381" t="e">
        <v>#N/A</v>
      </c>
    </row>
    <row r="1382" spans="1:29">
      <c r="A1382" t="s">
        <v>2057</v>
      </c>
      <c r="B1382" t="s">
        <v>8</v>
      </c>
      <c r="C1382">
        <v>5444721</v>
      </c>
      <c r="D1382" t="s">
        <v>2202</v>
      </c>
      <c r="E1382" t="str">
        <f t="shared" si="21"/>
        <v>Bogense Markjorder108f</v>
      </c>
      <c r="F1382">
        <v>2.25</v>
      </c>
      <c r="G1382" t="s">
        <v>3212</v>
      </c>
      <c r="H1382" t="s">
        <v>3212</v>
      </c>
      <c r="I1382" t="s">
        <v>3212</v>
      </c>
      <c r="M1382">
        <v>2769.5813008319178</v>
      </c>
      <c r="N1382">
        <v>786.33386152043965</v>
      </c>
      <c r="O1382">
        <v>3555.9151623523576</v>
      </c>
      <c r="P1382">
        <v>39316.693076021984</v>
      </c>
      <c r="Q1382">
        <v>0.82499999999999996</v>
      </c>
      <c r="R1382" t="s">
        <v>3228</v>
      </c>
      <c r="T1382">
        <v>1633.8247865139999</v>
      </c>
      <c r="U1382">
        <v>100</v>
      </c>
      <c r="V1382">
        <v>1.3380498886108001</v>
      </c>
      <c r="W1382">
        <v>1.7535424232482999</v>
      </c>
      <c r="X1382">
        <v>1.5992477242081999</v>
      </c>
      <c r="Y1382">
        <v>1633.8247865139999</v>
      </c>
      <c r="AB1382" t="e">
        <v>#N/A</v>
      </c>
      <c r="AC1382" t="e">
        <v>#N/A</v>
      </c>
    </row>
    <row r="1383" spans="1:29">
      <c r="A1383" t="s">
        <v>2203</v>
      </c>
      <c r="B1383" t="s">
        <v>8</v>
      </c>
      <c r="C1383">
        <v>5444722</v>
      </c>
      <c r="D1383" t="s">
        <v>2204</v>
      </c>
      <c r="E1383" t="str">
        <f t="shared" si="21"/>
        <v>Bogense Markjorder108g</v>
      </c>
      <c r="F1383">
        <v>2.25</v>
      </c>
      <c r="G1383" t="s">
        <v>3212</v>
      </c>
      <c r="H1383" t="s">
        <v>3212</v>
      </c>
      <c r="I1383" t="s">
        <v>3212</v>
      </c>
      <c r="M1383">
        <v>2769.5813008319178</v>
      </c>
      <c r="N1383">
        <v>786.33386152043965</v>
      </c>
      <c r="O1383">
        <v>3555.9151623523576</v>
      </c>
      <c r="P1383">
        <v>39316.693076021984</v>
      </c>
      <c r="Q1383">
        <v>0.85199999999999998</v>
      </c>
      <c r="R1383" t="s">
        <v>3228</v>
      </c>
      <c r="T1383">
        <v>1170.5865375065</v>
      </c>
      <c r="U1383">
        <v>100</v>
      </c>
      <c r="V1383">
        <v>1.4766174554825</v>
      </c>
      <c r="W1383">
        <v>1.77656686306</v>
      </c>
      <c r="X1383">
        <v>1.6415654204431001</v>
      </c>
      <c r="Y1383">
        <v>1170.5865375065</v>
      </c>
      <c r="AB1383" t="e">
        <v>#N/A</v>
      </c>
      <c r="AC1383" t="e">
        <v>#N/A</v>
      </c>
    </row>
    <row r="1384" spans="1:29">
      <c r="A1384" t="s">
        <v>1645</v>
      </c>
      <c r="B1384" t="s">
        <v>8</v>
      </c>
      <c r="C1384">
        <v>5444172</v>
      </c>
      <c r="D1384" t="s">
        <v>1646</v>
      </c>
      <c r="E1384" t="str">
        <f t="shared" si="21"/>
        <v>Bogense Markjorder27e</v>
      </c>
      <c r="F1384">
        <v>2.25</v>
      </c>
      <c r="G1384" t="s">
        <v>3212</v>
      </c>
      <c r="H1384" t="s">
        <v>3212</v>
      </c>
      <c r="I1384" t="s">
        <v>3212</v>
      </c>
      <c r="M1384">
        <v>2769.5813008319178</v>
      </c>
      <c r="N1384">
        <v>786.33386152043965</v>
      </c>
      <c r="O1384">
        <v>3555.9151623523576</v>
      </c>
      <c r="P1384">
        <v>39316.693076021984</v>
      </c>
      <c r="Q1384">
        <v>0.80300000000000005</v>
      </c>
      <c r="R1384">
        <v>0.92500000000000004</v>
      </c>
      <c r="T1384">
        <v>2741.2249080093002</v>
      </c>
      <c r="U1384">
        <v>100</v>
      </c>
      <c r="V1384">
        <v>1.0596530437469001</v>
      </c>
      <c r="W1384">
        <v>1.6172877550125</v>
      </c>
      <c r="X1384">
        <v>1.4185273141479</v>
      </c>
      <c r="Y1384">
        <v>2741.2249080093002</v>
      </c>
      <c r="AB1384" t="e">
        <v>#N/A</v>
      </c>
      <c r="AC1384" t="e">
        <v>#N/A</v>
      </c>
    </row>
    <row r="1385" spans="1:29">
      <c r="A1385" t="s">
        <v>2205</v>
      </c>
      <c r="B1385" t="s">
        <v>8</v>
      </c>
      <c r="C1385">
        <v>5444723</v>
      </c>
      <c r="D1385" t="s">
        <v>2206</v>
      </c>
      <c r="E1385" t="str">
        <f t="shared" si="21"/>
        <v>Bogense Markjorder108h</v>
      </c>
      <c r="F1385">
        <v>2.25</v>
      </c>
      <c r="G1385" t="s">
        <v>3212</v>
      </c>
      <c r="H1385" t="s">
        <v>3212</v>
      </c>
      <c r="I1385" t="s">
        <v>3212</v>
      </c>
      <c r="M1385">
        <v>2769.5813008319178</v>
      </c>
      <c r="N1385">
        <v>786.33386152043965</v>
      </c>
      <c r="O1385">
        <v>3555.9151623523576</v>
      </c>
      <c r="P1385">
        <v>39316.693076021984</v>
      </c>
      <c r="Q1385">
        <v>0.54500000000000004</v>
      </c>
      <c r="R1385" t="s">
        <v>3228</v>
      </c>
      <c r="T1385">
        <v>1156.5269490096</v>
      </c>
      <c r="U1385">
        <v>100</v>
      </c>
      <c r="V1385">
        <v>1.5718694925308001</v>
      </c>
      <c r="W1385">
        <v>1.9015721082687</v>
      </c>
      <c r="X1385">
        <v>1.7768990120014001</v>
      </c>
      <c r="Y1385">
        <v>1156.5269490096</v>
      </c>
      <c r="AB1385" t="e">
        <v>#N/A</v>
      </c>
      <c r="AC1385" t="e">
        <v>#N/A</v>
      </c>
    </row>
    <row r="1386" spans="1:29">
      <c r="A1386" t="s">
        <v>1616</v>
      </c>
      <c r="B1386" t="s">
        <v>8</v>
      </c>
      <c r="C1386">
        <v>5443594</v>
      </c>
      <c r="D1386" t="s">
        <v>1617</v>
      </c>
      <c r="E1386" t="str">
        <f t="shared" si="21"/>
        <v>Bogense Markjorder1ah</v>
      </c>
      <c r="F1386">
        <v>1</v>
      </c>
      <c r="G1386" t="s">
        <v>3212</v>
      </c>
      <c r="M1386">
        <v>1230.9250225919634</v>
      </c>
      <c r="N1386">
        <v>349.48171623130651</v>
      </c>
      <c r="O1386">
        <v>1580.40673882327</v>
      </c>
      <c r="P1386">
        <v>17474.085811565325</v>
      </c>
      <c r="Q1386">
        <v>2.6309999999999998</v>
      </c>
      <c r="R1386">
        <v>2.3879999999999999</v>
      </c>
      <c r="T1386">
        <v>655.72410852352004</v>
      </c>
      <c r="U1386">
        <v>21.735700000000001</v>
      </c>
      <c r="V1386">
        <v>1.6611289232969E-2</v>
      </c>
      <c r="W1386">
        <v>0.14130109548569</v>
      </c>
      <c r="X1386">
        <v>6.3694832213223002E-2</v>
      </c>
      <c r="Y1386">
        <v>142.52622505634676</v>
      </c>
      <c r="AB1386">
        <v>2.6309999999999998</v>
      </c>
      <c r="AC1386">
        <v>2.3879999999999999</v>
      </c>
    </row>
    <row r="1387" spans="1:29">
      <c r="A1387" t="s">
        <v>2207</v>
      </c>
      <c r="B1387" t="s">
        <v>8</v>
      </c>
      <c r="C1387">
        <v>5444724</v>
      </c>
      <c r="D1387" t="s">
        <v>2208</v>
      </c>
      <c r="E1387" t="str">
        <f t="shared" si="21"/>
        <v>Bogense Markjorder108i</v>
      </c>
      <c r="F1387">
        <v>2.25</v>
      </c>
      <c r="G1387" t="s">
        <v>3212</v>
      </c>
      <c r="H1387" t="s">
        <v>3212</v>
      </c>
      <c r="I1387" t="s">
        <v>3212</v>
      </c>
      <c r="M1387">
        <v>2769.5813008319178</v>
      </c>
      <c r="N1387">
        <v>786.33386152043965</v>
      </c>
      <c r="O1387">
        <v>3555.9151623523576</v>
      </c>
      <c r="P1387">
        <v>39316.693076021984</v>
      </c>
      <c r="Q1387">
        <v>0.64400000000000002</v>
      </c>
      <c r="R1387" t="s">
        <v>3228</v>
      </c>
      <c r="T1387">
        <v>1090.6891775068</v>
      </c>
      <c r="U1387">
        <v>100</v>
      </c>
      <c r="V1387">
        <v>1.5812264680862</v>
      </c>
      <c r="W1387">
        <v>1.9434157609939999</v>
      </c>
      <c r="X1387">
        <v>1.7914595257973001</v>
      </c>
      <c r="Y1387">
        <v>1090.6891775068</v>
      </c>
      <c r="AB1387" t="e">
        <v>#N/A</v>
      </c>
      <c r="AC1387" t="e">
        <v>#N/A</v>
      </c>
    </row>
    <row r="1388" spans="1:29">
      <c r="A1388" t="s">
        <v>949</v>
      </c>
      <c r="B1388" t="s">
        <v>8</v>
      </c>
      <c r="C1388">
        <v>5444170</v>
      </c>
      <c r="D1388" t="s">
        <v>1647</v>
      </c>
      <c r="E1388" t="str">
        <f t="shared" si="21"/>
        <v>Bogense Markjorder27c</v>
      </c>
      <c r="F1388">
        <v>2.25</v>
      </c>
      <c r="G1388" t="s">
        <v>3212</v>
      </c>
      <c r="H1388" t="s">
        <v>3212</v>
      </c>
      <c r="I1388" t="s">
        <v>3212</v>
      </c>
      <c r="M1388">
        <v>2769.5813008319178</v>
      </c>
      <c r="N1388">
        <v>786.33386152043965</v>
      </c>
      <c r="O1388">
        <v>3555.9151623523576</v>
      </c>
      <c r="P1388">
        <v>39316.693076021984</v>
      </c>
      <c r="Q1388">
        <v>1.8029999999999999</v>
      </c>
      <c r="R1388" t="s">
        <v>3228</v>
      </c>
      <c r="T1388">
        <v>3491.5145550155999</v>
      </c>
      <c r="U1388">
        <v>100</v>
      </c>
      <c r="V1388">
        <v>0.71365463733672996</v>
      </c>
      <c r="W1388">
        <v>1.8314472436905</v>
      </c>
      <c r="X1388">
        <v>1.2487801840696</v>
      </c>
      <c r="Y1388">
        <v>3491.5145550155999</v>
      </c>
      <c r="AB1388" t="e">
        <v>#N/A</v>
      </c>
      <c r="AC1388" t="e">
        <v>#N/A</v>
      </c>
    </row>
    <row r="1389" spans="1:29">
      <c r="A1389" t="s">
        <v>2209</v>
      </c>
      <c r="B1389" t="s">
        <v>8</v>
      </c>
      <c r="C1389">
        <v>5444725</v>
      </c>
      <c r="D1389" t="s">
        <v>2210</v>
      </c>
      <c r="E1389" t="str">
        <f t="shared" si="21"/>
        <v>Bogense Markjorder108k</v>
      </c>
      <c r="F1389">
        <v>2.25</v>
      </c>
      <c r="G1389" t="s">
        <v>3212</v>
      </c>
      <c r="H1389" t="s">
        <v>3212</v>
      </c>
      <c r="I1389" t="s">
        <v>3212</v>
      </c>
      <c r="M1389">
        <v>2769.5813008319178</v>
      </c>
      <c r="N1389">
        <v>786.33386152043965</v>
      </c>
      <c r="O1389">
        <v>3555.9151623523576</v>
      </c>
      <c r="P1389">
        <v>39316.693076021984</v>
      </c>
      <c r="Q1389">
        <v>0.86399999999999999</v>
      </c>
      <c r="R1389" t="s">
        <v>3228</v>
      </c>
      <c r="T1389">
        <v>1077.9161809975001</v>
      </c>
      <c r="U1389">
        <v>100</v>
      </c>
      <c r="V1389">
        <v>1.5632485151291</v>
      </c>
      <c r="W1389">
        <v>1.9673864841461</v>
      </c>
      <c r="X1389">
        <v>1.7690135082381</v>
      </c>
      <c r="Y1389">
        <v>1077.9161809975001</v>
      </c>
      <c r="AB1389" t="e">
        <v>#N/A</v>
      </c>
      <c r="AC1389" t="e">
        <v>#N/A</v>
      </c>
    </row>
    <row r="1390" spans="1:29">
      <c r="A1390" t="s">
        <v>2211</v>
      </c>
      <c r="B1390" t="s">
        <v>8</v>
      </c>
      <c r="C1390">
        <v>5444726</v>
      </c>
      <c r="D1390" t="s">
        <v>2212</v>
      </c>
      <c r="E1390" t="str">
        <f t="shared" si="21"/>
        <v>Bogense Markjorder108l</v>
      </c>
      <c r="F1390">
        <v>2.25</v>
      </c>
      <c r="G1390" t="s">
        <v>3212</v>
      </c>
      <c r="H1390" t="s">
        <v>3212</v>
      </c>
      <c r="I1390" t="s">
        <v>3212</v>
      </c>
      <c r="M1390">
        <v>2769.5813008319178</v>
      </c>
      <c r="N1390">
        <v>786.33386152043965</v>
      </c>
      <c r="O1390">
        <v>3555.9151623523576</v>
      </c>
      <c r="P1390">
        <v>39316.693076021984</v>
      </c>
      <c r="Q1390">
        <v>0.745</v>
      </c>
      <c r="R1390" t="s">
        <v>3228</v>
      </c>
      <c r="T1390">
        <v>1064.5619815</v>
      </c>
      <c r="U1390">
        <v>100</v>
      </c>
      <c r="V1390">
        <v>1.5962607860564999</v>
      </c>
      <c r="W1390">
        <v>1.9384744167328001</v>
      </c>
      <c r="X1390">
        <v>1.7376270399719</v>
      </c>
      <c r="Y1390">
        <v>1064.5619815</v>
      </c>
      <c r="AB1390" t="e">
        <v>#N/A</v>
      </c>
      <c r="AC1390" t="e">
        <v>#N/A</v>
      </c>
    </row>
    <row r="1391" spans="1:29">
      <c r="A1391" t="s">
        <v>2213</v>
      </c>
      <c r="B1391" t="s">
        <v>8</v>
      </c>
      <c r="C1391">
        <v>5444727</v>
      </c>
      <c r="D1391" t="s">
        <v>2214</v>
      </c>
      <c r="E1391" t="str">
        <f t="shared" si="21"/>
        <v>Bogense Markjorder108m</v>
      </c>
      <c r="F1391">
        <v>2.25</v>
      </c>
      <c r="G1391" t="s">
        <v>3212</v>
      </c>
      <c r="H1391" t="s">
        <v>3212</v>
      </c>
      <c r="I1391" t="s">
        <v>3212</v>
      </c>
      <c r="M1391">
        <v>2769.5813008319178</v>
      </c>
      <c r="N1391">
        <v>786.33386152043965</v>
      </c>
      <c r="O1391">
        <v>3555.9151623523576</v>
      </c>
      <c r="P1391">
        <v>39316.693076021984</v>
      </c>
      <c r="Q1391">
        <v>0.71599999999999997</v>
      </c>
      <c r="R1391" t="s">
        <v>3228</v>
      </c>
      <c r="T1391">
        <v>1189.1336590065</v>
      </c>
      <c r="U1391">
        <v>100</v>
      </c>
      <c r="V1391">
        <v>1.5405393838882</v>
      </c>
      <c r="W1391">
        <v>1.8317626714705999</v>
      </c>
      <c r="X1391">
        <v>1.6566693628536</v>
      </c>
      <c r="Y1391">
        <v>1189.1336590065</v>
      </c>
      <c r="AB1391" t="e">
        <v>#N/A</v>
      </c>
      <c r="AC1391" t="e">
        <v>#N/A</v>
      </c>
    </row>
    <row r="1392" spans="1:29">
      <c r="A1392" t="s">
        <v>351</v>
      </c>
      <c r="B1392" t="s">
        <v>15</v>
      </c>
      <c r="C1392">
        <v>5445060</v>
      </c>
      <c r="D1392" t="s">
        <v>1644</v>
      </c>
      <c r="E1392" t="str">
        <f t="shared" si="21"/>
        <v>Bogense Strand, Bogense Jorder62</v>
      </c>
      <c r="F1392">
        <v>1.5119552691976601</v>
      </c>
      <c r="G1392" t="s">
        <v>3212</v>
      </c>
      <c r="K1392">
        <v>0.51195526919765999</v>
      </c>
      <c r="M1392">
        <v>1861.1035738951678</v>
      </c>
      <c r="N1392">
        <v>528.40072234416527</v>
      </c>
      <c r="O1392">
        <v>2389.5042962393331</v>
      </c>
      <c r="P1392">
        <v>26420.036117208263</v>
      </c>
      <c r="T1392">
        <v>9266.0702559687998</v>
      </c>
      <c r="U1392">
        <v>100</v>
      </c>
      <c r="V1392">
        <v>1.2197732925414999</v>
      </c>
      <c r="W1392">
        <v>2.2922527790070002</v>
      </c>
      <c r="X1392">
        <v>2.1146570182632001</v>
      </c>
      <c r="Y1392">
        <v>9266.0702559735</v>
      </c>
      <c r="AB1392" t="e">
        <v>#N/A</v>
      </c>
      <c r="AC1392" t="e">
        <v>#N/A</v>
      </c>
    </row>
    <row r="1393" spans="1:29">
      <c r="A1393" t="s">
        <v>88</v>
      </c>
      <c r="B1393" t="s">
        <v>8</v>
      </c>
      <c r="C1393">
        <v>5443716</v>
      </c>
      <c r="D1393" t="s">
        <v>751</v>
      </c>
      <c r="E1393" t="str">
        <f t="shared" si="21"/>
        <v>Bogense Markjorder6b</v>
      </c>
      <c r="F1393">
        <v>2.9655475343502249</v>
      </c>
      <c r="G1393" t="s">
        <v>3212</v>
      </c>
      <c r="K1393">
        <v>1.9655475343502249</v>
      </c>
      <c r="M1393">
        <v>3650.3666657175918</v>
      </c>
      <c r="N1393">
        <v>1036.404641870236</v>
      </c>
      <c r="O1393">
        <v>4686.7713075878273</v>
      </c>
      <c r="P1393">
        <v>51820.232093511797</v>
      </c>
      <c r="T1393">
        <v>26207.300458002999</v>
      </c>
      <c r="U1393">
        <v>100</v>
      </c>
      <c r="V1393">
        <v>1.4953314065933001</v>
      </c>
      <c r="W1393">
        <v>2.1843845844268999</v>
      </c>
      <c r="X1393">
        <v>1.8649485001082999</v>
      </c>
      <c r="Y1393">
        <v>26207.300457990001</v>
      </c>
      <c r="AB1393" t="e">
        <v>#N/A</v>
      </c>
      <c r="AC1393" t="e">
        <v>#N/A</v>
      </c>
    </row>
    <row r="1394" spans="1:29">
      <c r="A1394" t="s">
        <v>1154</v>
      </c>
      <c r="B1394" t="s">
        <v>8</v>
      </c>
      <c r="C1394">
        <v>5443595</v>
      </c>
      <c r="D1394" t="s">
        <v>1618</v>
      </c>
      <c r="E1394" t="str">
        <f t="shared" si="21"/>
        <v>Bogense Markjorder1ai</v>
      </c>
      <c r="F1394">
        <v>1</v>
      </c>
      <c r="G1394" t="s">
        <v>3212</v>
      </c>
      <c r="M1394">
        <v>1230.9250225919634</v>
      </c>
      <c r="N1394">
        <v>349.48171623130651</v>
      </c>
      <c r="O1394">
        <v>1580.40673882327</v>
      </c>
      <c r="P1394">
        <v>17474.085811565325</v>
      </c>
      <c r="Q1394" t="e">
        <v>#N/A</v>
      </c>
      <c r="R1394" t="e">
        <v>#N/A</v>
      </c>
      <c r="T1394">
        <v>655.72695548632998</v>
      </c>
      <c r="U1394">
        <v>0</v>
      </c>
      <c r="V1394">
        <v>0</v>
      </c>
      <c r="W1394">
        <v>0</v>
      </c>
      <c r="X1394">
        <v>0</v>
      </c>
      <c r="Y1394">
        <v>0</v>
      </c>
      <c r="AB1394" t="e">
        <v>#N/A</v>
      </c>
      <c r="AC1394" t="e">
        <v>#N/A</v>
      </c>
    </row>
    <row r="1395" spans="1:29">
      <c r="A1395" t="s">
        <v>743</v>
      </c>
      <c r="B1395" t="s">
        <v>8</v>
      </c>
      <c r="C1395">
        <v>5444671</v>
      </c>
      <c r="D1395" t="s">
        <v>744</v>
      </c>
      <c r="E1395" t="str">
        <f t="shared" si="21"/>
        <v>Bogense Markjorder101a</v>
      </c>
      <c r="F1395">
        <v>2.25</v>
      </c>
      <c r="G1395" t="s">
        <v>3212</v>
      </c>
      <c r="H1395" t="s">
        <v>3212</v>
      </c>
      <c r="I1395" t="s">
        <v>3212</v>
      </c>
      <c r="M1395">
        <v>2769.5813008319178</v>
      </c>
      <c r="N1395">
        <v>786.33386152043965</v>
      </c>
      <c r="O1395">
        <v>3555.9151623523576</v>
      </c>
      <c r="P1395">
        <v>39316.693076021984</v>
      </c>
      <c r="Q1395">
        <v>1.7929999999999999</v>
      </c>
      <c r="R1395" t="s">
        <v>3228</v>
      </c>
      <c r="T1395">
        <v>32193.55808196</v>
      </c>
      <c r="U1395">
        <v>96.628799999999998</v>
      </c>
      <c r="V1395">
        <v>1.9029388204216999E-2</v>
      </c>
      <c r="W1395">
        <v>2.0309929847717001</v>
      </c>
      <c r="X1395">
        <v>1.1744729597720001</v>
      </c>
      <c r="Y1395">
        <v>31108.248851900964</v>
      </c>
      <c r="AB1395" t="e">
        <v>#N/A</v>
      </c>
      <c r="AC1395" t="e">
        <v>#N/A</v>
      </c>
    </row>
    <row r="1396" spans="1:29">
      <c r="A1396" t="s">
        <v>482</v>
      </c>
      <c r="B1396" t="s">
        <v>8</v>
      </c>
      <c r="C1396">
        <v>5443596</v>
      </c>
      <c r="D1396" t="s">
        <v>1619</v>
      </c>
      <c r="E1396" t="str">
        <f t="shared" si="21"/>
        <v>Bogense Markjorder1ak</v>
      </c>
      <c r="F1396">
        <v>1</v>
      </c>
      <c r="G1396" t="s">
        <v>3212</v>
      </c>
      <c r="M1396">
        <v>1230.9250225919634</v>
      </c>
      <c r="N1396">
        <v>349.48171623130651</v>
      </c>
      <c r="O1396">
        <v>1580.40673882327</v>
      </c>
      <c r="P1396">
        <v>17474.085811565325</v>
      </c>
      <c r="Q1396" t="e">
        <v>#N/A</v>
      </c>
      <c r="R1396" t="e">
        <v>#N/A</v>
      </c>
      <c r="T1396">
        <v>655.75451298932001</v>
      </c>
      <c r="U1396">
        <v>0</v>
      </c>
      <c r="V1396">
        <v>0</v>
      </c>
      <c r="W1396">
        <v>0</v>
      </c>
      <c r="X1396">
        <v>0</v>
      </c>
      <c r="Y1396">
        <v>0</v>
      </c>
      <c r="AB1396" t="e">
        <v>#N/A</v>
      </c>
      <c r="AC1396" t="e">
        <v>#N/A</v>
      </c>
    </row>
    <row r="1397" spans="1:29">
      <c r="A1397" t="s">
        <v>1620</v>
      </c>
      <c r="B1397" t="s">
        <v>8</v>
      </c>
      <c r="C1397">
        <v>5443597</v>
      </c>
      <c r="D1397" t="s">
        <v>1621</v>
      </c>
      <c r="E1397" t="str">
        <f t="shared" si="21"/>
        <v>Bogense Markjorder1al</v>
      </c>
      <c r="F1397">
        <v>1</v>
      </c>
      <c r="G1397" t="s">
        <v>3212</v>
      </c>
      <c r="M1397">
        <v>1230.9250225919634</v>
      </c>
      <c r="N1397">
        <v>349.48171623130651</v>
      </c>
      <c r="O1397">
        <v>1580.40673882327</v>
      </c>
      <c r="P1397">
        <v>17474.085811565325</v>
      </c>
      <c r="Q1397" t="e">
        <v>#N/A</v>
      </c>
      <c r="R1397" t="e">
        <v>#N/A</v>
      </c>
      <c r="T1397">
        <v>655.76676352656</v>
      </c>
      <c r="U1397">
        <v>0</v>
      </c>
      <c r="V1397">
        <v>0</v>
      </c>
      <c r="W1397">
        <v>0</v>
      </c>
      <c r="X1397">
        <v>0</v>
      </c>
      <c r="Y1397">
        <v>0</v>
      </c>
      <c r="AB1397" t="e">
        <v>#N/A</v>
      </c>
      <c r="AC1397" t="e">
        <v>#N/A</v>
      </c>
    </row>
    <row r="1398" spans="1:29">
      <c r="A1398" t="s">
        <v>2272</v>
      </c>
      <c r="B1398" t="s">
        <v>8</v>
      </c>
      <c r="C1398">
        <v>1354897</v>
      </c>
      <c r="D1398" t="s">
        <v>2273</v>
      </c>
      <c r="E1398" t="str">
        <f t="shared" si="21"/>
        <v>Bogense Markjorder125a</v>
      </c>
      <c r="F1398">
        <v>2.25</v>
      </c>
      <c r="G1398" t="s">
        <v>3212</v>
      </c>
      <c r="H1398" t="s">
        <v>3212</v>
      </c>
      <c r="I1398" t="s">
        <v>3212</v>
      </c>
      <c r="M1398">
        <v>2769.5813008319178</v>
      </c>
      <c r="N1398">
        <v>786.33386152043965</v>
      </c>
      <c r="O1398">
        <v>3555.9151623523576</v>
      </c>
      <c r="P1398">
        <v>39316.693076021984</v>
      </c>
      <c r="Q1398">
        <v>0.32800000000000001</v>
      </c>
      <c r="R1398" t="e">
        <v>#N/A</v>
      </c>
      <c r="T1398">
        <v>80186.220573985993</v>
      </c>
      <c r="U1398">
        <v>87.576400000000007</v>
      </c>
      <c r="V1398">
        <v>0.51011377573012995</v>
      </c>
      <c r="W1398">
        <v>2.4891700744629</v>
      </c>
      <c r="X1398">
        <v>1.3462122342528</v>
      </c>
      <c r="Y1398">
        <v>70224.20527475627</v>
      </c>
      <c r="AB1398">
        <v>0.32800000000000001</v>
      </c>
      <c r="AC1398" t="s">
        <v>3228</v>
      </c>
    </row>
    <row r="1399" spans="1:29">
      <c r="A1399" t="s">
        <v>1709</v>
      </c>
      <c r="B1399" t="s">
        <v>64</v>
      </c>
      <c r="C1399">
        <v>8994231</v>
      </c>
      <c r="D1399" t="s">
        <v>1708</v>
      </c>
      <c r="E1399" t="str">
        <f t="shared" si="21"/>
        <v>Skovby Nymark, Skovby14e</v>
      </c>
      <c r="F1399">
        <v>0.45916581029998504</v>
      </c>
      <c r="G1399" t="s">
        <v>3213</v>
      </c>
      <c r="K1399">
        <v>0.45916581029998504</v>
      </c>
      <c r="M1399">
        <v>565.19868541696621</v>
      </c>
      <c r="N1399">
        <v>160.47005541837729</v>
      </c>
      <c r="O1399">
        <v>725.66874083534344</v>
      </c>
      <c r="P1399">
        <v>8023.5027709188644</v>
      </c>
      <c r="T1399">
        <v>6122.2108039998002</v>
      </c>
      <c r="U1399">
        <v>100</v>
      </c>
      <c r="V1399">
        <v>0.59422159194946</v>
      </c>
      <c r="W1399">
        <v>2.8202395439147998</v>
      </c>
      <c r="X1399">
        <v>2.4328206664482002</v>
      </c>
      <c r="Y1399">
        <v>6122.2108040018002</v>
      </c>
      <c r="AB1399" t="e">
        <v>#N/A</v>
      </c>
      <c r="AC1399" t="e">
        <v>#N/A</v>
      </c>
    </row>
    <row r="1400" spans="1:29">
      <c r="A1400" t="s">
        <v>1707</v>
      </c>
      <c r="B1400" t="s">
        <v>8</v>
      </c>
      <c r="C1400">
        <v>8994231</v>
      </c>
      <c r="D1400" t="s">
        <v>1708</v>
      </c>
      <c r="E1400" t="str">
        <f t="shared" si="21"/>
        <v>Bogense Markjorder87a</v>
      </c>
      <c r="F1400">
        <v>1.3322035734631754</v>
      </c>
      <c r="G1400" t="s">
        <v>3212</v>
      </c>
      <c r="K1400">
        <v>0.33220357346317531</v>
      </c>
      <c r="M1400">
        <v>1639.8427137622537</v>
      </c>
      <c r="N1400">
        <v>465.58079122338995</v>
      </c>
      <c r="O1400">
        <v>2105.4235049856434</v>
      </c>
      <c r="P1400">
        <v>23279.039561169498</v>
      </c>
      <c r="Q1400" t="e">
        <v>#N/A</v>
      </c>
      <c r="R1400" t="e">
        <v>#N/A</v>
      </c>
      <c r="T1400">
        <v>22388.137074523002</v>
      </c>
      <c r="U1400">
        <v>19.784500000000001</v>
      </c>
      <c r="V1400">
        <v>7.3173783719540003E-2</v>
      </c>
      <c r="W1400">
        <v>1.065120100975</v>
      </c>
      <c r="X1400">
        <v>0.55007658335571996</v>
      </c>
      <c r="Y1400">
        <v>4429.3809795090037</v>
      </c>
      <c r="AB1400" t="e">
        <v>#N/A</v>
      </c>
      <c r="AC1400" t="e">
        <v>#N/A</v>
      </c>
    </row>
    <row r="1401" spans="1:29">
      <c r="A1401" t="s">
        <v>1667</v>
      </c>
      <c r="B1401" t="s">
        <v>64</v>
      </c>
      <c r="C1401">
        <v>8407712</v>
      </c>
      <c r="D1401" t="s">
        <v>2872</v>
      </c>
      <c r="E1401" t="str">
        <f t="shared" si="21"/>
        <v>Skovby Nymark, Skovby22c</v>
      </c>
      <c r="F1401">
        <v>2.25</v>
      </c>
      <c r="G1401" t="s">
        <v>3212</v>
      </c>
      <c r="H1401" t="s">
        <v>3212</v>
      </c>
      <c r="I1401" t="s">
        <v>3212</v>
      </c>
      <c r="M1401">
        <v>2769.5813008319178</v>
      </c>
      <c r="N1401">
        <v>786.33386152043965</v>
      </c>
      <c r="O1401">
        <v>3555.9151623523576</v>
      </c>
      <c r="P1401">
        <v>39316.693076021984</v>
      </c>
      <c r="Q1401">
        <v>0.57599999999999996</v>
      </c>
      <c r="R1401" t="e">
        <v>#N/A</v>
      </c>
      <c r="T1401">
        <v>26070.070152491</v>
      </c>
      <c r="U1401">
        <v>100</v>
      </c>
      <c r="V1401">
        <v>0.46480068564415</v>
      </c>
      <c r="W1401">
        <v>2.6108109951018998</v>
      </c>
      <c r="X1401">
        <v>1.8669403739384001</v>
      </c>
      <c r="Y1401">
        <v>26070.070152491</v>
      </c>
      <c r="AB1401">
        <v>0.57599999999999996</v>
      </c>
      <c r="AC1401" t="s">
        <v>3228</v>
      </c>
    </row>
    <row r="1402" spans="1:29">
      <c r="A1402" t="s">
        <v>778</v>
      </c>
      <c r="B1402" t="s">
        <v>64</v>
      </c>
      <c r="C1402">
        <v>2677531</v>
      </c>
      <c r="D1402" t="s">
        <v>2690</v>
      </c>
      <c r="E1402" t="str">
        <f t="shared" si="21"/>
        <v>Skovby Nymark, Skovby20b</v>
      </c>
      <c r="F1402">
        <v>2.25</v>
      </c>
      <c r="G1402" t="s">
        <v>3212</v>
      </c>
      <c r="H1402" t="s">
        <v>3212</v>
      </c>
      <c r="I1402" t="s">
        <v>3212</v>
      </c>
      <c r="M1402">
        <v>2769.5813008319178</v>
      </c>
      <c r="N1402">
        <v>786.33386152043965</v>
      </c>
      <c r="O1402">
        <v>3555.9151623523576</v>
      </c>
      <c r="P1402">
        <v>39316.693076021984</v>
      </c>
      <c r="Q1402">
        <v>0.10299999999999999</v>
      </c>
      <c r="R1402" t="s">
        <v>3228</v>
      </c>
      <c r="T1402">
        <v>11752.96557101</v>
      </c>
      <c r="U1402">
        <v>100</v>
      </c>
      <c r="V1402">
        <v>0.76811444759368996</v>
      </c>
      <c r="W1402">
        <v>2.5790603160857999</v>
      </c>
      <c r="X1402">
        <v>2.1219493334521999</v>
      </c>
      <c r="Y1402">
        <v>11752.96557101</v>
      </c>
      <c r="AB1402" t="e">
        <v>#N/A</v>
      </c>
      <c r="AC1402" t="e">
        <v>#N/A</v>
      </c>
    </row>
    <row r="1403" spans="1:29">
      <c r="A1403" t="s">
        <v>1710</v>
      </c>
      <c r="B1403" t="s">
        <v>64</v>
      </c>
      <c r="C1403">
        <v>2677541</v>
      </c>
      <c r="D1403" t="s">
        <v>1711</v>
      </c>
      <c r="E1403" t="str">
        <f t="shared" si="21"/>
        <v>Skovby Nymark, Skovby25d</v>
      </c>
      <c r="F1403">
        <v>2.25</v>
      </c>
      <c r="G1403" t="s">
        <v>3212</v>
      </c>
      <c r="H1403" t="s">
        <v>3212</v>
      </c>
      <c r="I1403" t="s">
        <v>3212</v>
      </c>
      <c r="M1403">
        <v>2769.5813008319178</v>
      </c>
      <c r="N1403">
        <v>786.33386152043965</v>
      </c>
      <c r="O1403">
        <v>3555.9151623523576</v>
      </c>
      <c r="P1403">
        <v>39316.693076021984</v>
      </c>
      <c r="Q1403">
        <v>0.30299999999999999</v>
      </c>
      <c r="R1403" t="s">
        <v>3228</v>
      </c>
      <c r="T1403">
        <v>11836.479326975001</v>
      </c>
      <c r="U1403">
        <v>100</v>
      </c>
      <c r="V1403">
        <v>0.63427788019179998</v>
      </c>
      <c r="W1403">
        <v>2.5790603160857999</v>
      </c>
      <c r="X1403">
        <v>2.1297369306923999</v>
      </c>
      <c r="Y1403">
        <v>11836.479326975001</v>
      </c>
      <c r="AB1403" t="e">
        <v>#N/A</v>
      </c>
      <c r="AC1403" t="e">
        <v>#N/A</v>
      </c>
    </row>
    <row r="1404" spans="1:29">
      <c r="A1404" t="s">
        <v>1712</v>
      </c>
      <c r="B1404" t="s">
        <v>64</v>
      </c>
      <c r="C1404">
        <v>2677540</v>
      </c>
      <c r="D1404" t="s">
        <v>1713</v>
      </c>
      <c r="E1404" t="str">
        <f t="shared" si="21"/>
        <v>Skovby Nymark, Skovby24e</v>
      </c>
      <c r="F1404">
        <v>2.25</v>
      </c>
      <c r="G1404" t="s">
        <v>3212</v>
      </c>
      <c r="H1404" t="s">
        <v>3212</v>
      </c>
      <c r="I1404" t="s">
        <v>3212</v>
      </c>
      <c r="K1404">
        <v>0</v>
      </c>
      <c r="M1404">
        <v>2769.5813008319178</v>
      </c>
      <c r="N1404">
        <v>786.33386152043965</v>
      </c>
      <c r="O1404">
        <v>3555.9151623523576</v>
      </c>
      <c r="P1404">
        <v>39316.693076021984</v>
      </c>
      <c r="Q1404">
        <v>0.35599999999999998</v>
      </c>
      <c r="T1404">
        <v>12487.885225489001</v>
      </c>
      <c r="U1404">
        <v>100</v>
      </c>
      <c r="V1404">
        <v>0.61934876441955999</v>
      </c>
      <c r="W1404">
        <v>2.6275274753571001</v>
      </c>
      <c r="X1404">
        <v>2.2443319782389</v>
      </c>
      <c r="Y1404">
        <v>12487.885225484</v>
      </c>
      <c r="AB1404">
        <v>0.35599999999999998</v>
      </c>
      <c r="AC1404">
        <v>0</v>
      </c>
    </row>
    <row r="1405" spans="1:29">
      <c r="A1405" t="s">
        <v>139</v>
      </c>
      <c r="B1405" t="s">
        <v>64</v>
      </c>
      <c r="C1405">
        <v>9106511</v>
      </c>
      <c r="D1405" t="s">
        <v>2882</v>
      </c>
      <c r="E1405" t="str">
        <f t="shared" si="21"/>
        <v>Skovby Nymark, Skovby21a</v>
      </c>
      <c r="F1405">
        <v>2.25</v>
      </c>
      <c r="G1405" t="s">
        <v>3212</v>
      </c>
      <c r="H1405" t="s">
        <v>3212</v>
      </c>
      <c r="I1405" t="s">
        <v>3212</v>
      </c>
      <c r="M1405">
        <v>2769.5813008319178</v>
      </c>
      <c r="N1405">
        <v>786.33386152043965</v>
      </c>
      <c r="O1405">
        <v>3555.9151623523576</v>
      </c>
      <c r="P1405">
        <v>39316.693076021984</v>
      </c>
      <c r="Q1405">
        <v>0.41199999999999998</v>
      </c>
      <c r="R1405" t="s">
        <v>3228</v>
      </c>
      <c r="T1405">
        <v>11957.907633969</v>
      </c>
      <c r="U1405">
        <v>100</v>
      </c>
      <c r="V1405">
        <v>0.56615060567856001</v>
      </c>
      <c r="W1405">
        <v>2.5997719764709002</v>
      </c>
      <c r="X1405">
        <v>2.2178385648635999</v>
      </c>
      <c r="Y1405">
        <v>11957.907633969</v>
      </c>
      <c r="AB1405" t="e">
        <v>#N/A</v>
      </c>
      <c r="AC1405" t="e">
        <v>#N/A</v>
      </c>
    </row>
    <row r="1406" spans="1:29">
      <c r="A1406" t="s">
        <v>1714</v>
      </c>
      <c r="B1406" t="s">
        <v>64</v>
      </c>
      <c r="C1406">
        <v>2677526</v>
      </c>
      <c r="D1406" t="s">
        <v>1715</v>
      </c>
      <c r="E1406" t="str">
        <f t="shared" si="21"/>
        <v>Skovby Nymark, Skovby17e</v>
      </c>
      <c r="F1406">
        <v>2.25</v>
      </c>
      <c r="G1406" t="s">
        <v>3212</v>
      </c>
      <c r="H1406" t="s">
        <v>3212</v>
      </c>
      <c r="I1406" t="s">
        <v>3212</v>
      </c>
      <c r="M1406">
        <v>2769.5813008319178</v>
      </c>
      <c r="N1406">
        <v>786.33386152043965</v>
      </c>
      <c r="O1406">
        <v>3555.9151623523576</v>
      </c>
      <c r="P1406">
        <v>39316.693076021984</v>
      </c>
      <c r="Q1406">
        <v>0.308</v>
      </c>
      <c r="R1406" t="s">
        <v>3228</v>
      </c>
      <c r="T1406">
        <v>12201.88977899</v>
      </c>
      <c r="U1406">
        <v>100</v>
      </c>
      <c r="V1406">
        <v>0.64006030559539995</v>
      </c>
      <c r="W1406">
        <v>2.5902047157288002</v>
      </c>
      <c r="X1406">
        <v>2.2292758427042001</v>
      </c>
      <c r="Y1406">
        <v>12201.88977899</v>
      </c>
      <c r="AB1406" t="e">
        <v>#N/A</v>
      </c>
      <c r="AC1406" t="e">
        <v>#N/A</v>
      </c>
    </row>
    <row r="1407" spans="1:29">
      <c r="A1407" t="s">
        <v>1716</v>
      </c>
      <c r="B1407" t="s">
        <v>64</v>
      </c>
      <c r="C1407">
        <v>2677527</v>
      </c>
      <c r="D1407" t="s">
        <v>1717</v>
      </c>
      <c r="E1407" t="str">
        <f t="shared" si="21"/>
        <v>Skovby Nymark, Skovby18c</v>
      </c>
      <c r="F1407">
        <v>2.25</v>
      </c>
      <c r="G1407" t="s">
        <v>3212</v>
      </c>
      <c r="H1407" t="s">
        <v>3212</v>
      </c>
      <c r="I1407" t="s">
        <v>3212</v>
      </c>
      <c r="M1407">
        <v>2769.5813008319178</v>
      </c>
      <c r="N1407">
        <v>786.33386152043965</v>
      </c>
      <c r="O1407">
        <v>3555.9151623523576</v>
      </c>
      <c r="P1407">
        <v>39316.693076021984</v>
      </c>
      <c r="Q1407">
        <v>0.52600000000000002</v>
      </c>
      <c r="R1407" t="s">
        <v>3228</v>
      </c>
      <c r="T1407">
        <v>11421.51396998</v>
      </c>
      <c r="U1407">
        <v>100</v>
      </c>
      <c r="V1407">
        <v>0.54323118925095004</v>
      </c>
      <c r="W1407">
        <v>2.6966009140014999</v>
      </c>
      <c r="X1407">
        <v>2.2284023278405001</v>
      </c>
      <c r="Y1407">
        <v>11421.51396998</v>
      </c>
      <c r="AB1407" t="e">
        <v>#N/A</v>
      </c>
      <c r="AC1407" t="e">
        <v>#N/A</v>
      </c>
    </row>
    <row r="1408" spans="1:29">
      <c r="A1408" t="s">
        <v>1718</v>
      </c>
      <c r="B1408" t="s">
        <v>64</v>
      </c>
      <c r="C1408">
        <v>2677537</v>
      </c>
      <c r="D1408" t="s">
        <v>1719</v>
      </c>
      <c r="E1408" t="str">
        <f t="shared" si="21"/>
        <v>Skovby Nymark, Skovby23d</v>
      </c>
      <c r="F1408">
        <v>2.25</v>
      </c>
      <c r="G1408" t="s">
        <v>3212</v>
      </c>
      <c r="H1408" t="s">
        <v>3212</v>
      </c>
      <c r="I1408" t="s">
        <v>3212</v>
      </c>
      <c r="M1408">
        <v>2769.5813008319178</v>
      </c>
      <c r="N1408">
        <v>786.33386152043965</v>
      </c>
      <c r="O1408">
        <v>3555.9151623523576</v>
      </c>
      <c r="P1408">
        <v>39316.693076021984</v>
      </c>
      <c r="Q1408">
        <v>0.218</v>
      </c>
      <c r="R1408" t="s">
        <v>3228</v>
      </c>
      <c r="T1408">
        <v>11616.677172996</v>
      </c>
      <c r="U1408">
        <v>100</v>
      </c>
      <c r="V1408">
        <v>0.77663034200668002</v>
      </c>
      <c r="W1408">
        <v>2.7660951614379998</v>
      </c>
      <c r="X1408">
        <v>2.3339785072838</v>
      </c>
      <c r="Y1408">
        <v>11616.677172996</v>
      </c>
      <c r="AB1408" t="e">
        <v>#N/A</v>
      </c>
      <c r="AC1408" t="e">
        <v>#N/A</v>
      </c>
    </row>
    <row r="1409" spans="1:29">
      <c r="A1409" t="s">
        <v>1698</v>
      </c>
      <c r="B1409" t="s">
        <v>64</v>
      </c>
      <c r="C1409">
        <v>2677523</v>
      </c>
      <c r="D1409" t="s">
        <v>1720</v>
      </c>
      <c r="E1409" t="str">
        <f t="shared" si="21"/>
        <v>Skovby Nymark, Skovby16a</v>
      </c>
      <c r="F1409">
        <v>2.25</v>
      </c>
      <c r="G1409" t="s">
        <v>3212</v>
      </c>
      <c r="H1409" t="s">
        <v>3212</v>
      </c>
      <c r="I1409" t="s">
        <v>3212</v>
      </c>
      <c r="M1409">
        <v>2769.5813008319178</v>
      </c>
      <c r="N1409">
        <v>786.33386152043965</v>
      </c>
      <c r="O1409">
        <v>3555.9151623523576</v>
      </c>
      <c r="P1409">
        <v>39316.693076021984</v>
      </c>
      <c r="Q1409">
        <v>0.93100000000000005</v>
      </c>
      <c r="R1409" t="s">
        <v>3228</v>
      </c>
      <c r="T1409">
        <v>10937.628406506001</v>
      </c>
      <c r="U1409">
        <v>100</v>
      </c>
      <c r="V1409">
        <v>0.93895840644836004</v>
      </c>
      <c r="W1409">
        <v>2.7717723846436</v>
      </c>
      <c r="X1409">
        <v>2.2188320541675002</v>
      </c>
      <c r="Y1409">
        <v>10937.628406506001</v>
      </c>
      <c r="AB1409" t="e">
        <v>#N/A</v>
      </c>
      <c r="AC1409" t="e">
        <v>#N/A</v>
      </c>
    </row>
    <row r="1410" spans="1:29">
      <c r="A1410" t="s">
        <v>677</v>
      </c>
      <c r="B1410" t="s">
        <v>64</v>
      </c>
      <c r="C1410">
        <v>2677505</v>
      </c>
      <c r="D1410" t="s">
        <v>1721</v>
      </c>
      <c r="E1410" t="str">
        <f t="shared" ref="E1410:E1473" si="22">CONCATENATE(B1410,A1410)</f>
        <v>Skovby Nymark, Skovby9c</v>
      </c>
      <c r="F1410">
        <v>1.25</v>
      </c>
      <c r="G1410" t="s">
        <v>3212</v>
      </c>
      <c r="H1410" t="s">
        <v>3212</v>
      </c>
      <c r="K1410" t="s">
        <v>3213</v>
      </c>
      <c r="M1410">
        <v>1538.6562782399542</v>
      </c>
      <c r="N1410">
        <v>436.85214528913315</v>
      </c>
      <c r="O1410">
        <v>1975.5084235290874</v>
      </c>
      <c r="P1410">
        <v>21842.607264456656</v>
      </c>
      <c r="T1410">
        <v>8975.3782580318002</v>
      </c>
      <c r="U1410">
        <v>100</v>
      </c>
      <c r="V1410">
        <v>0.91572362184525002</v>
      </c>
      <c r="W1410">
        <v>2.6974420547485001</v>
      </c>
      <c r="X1410">
        <v>1.9490568210363</v>
      </c>
      <c r="Y1410">
        <v>8975.3782580313</v>
      </c>
      <c r="AB1410" t="e">
        <v>#N/A</v>
      </c>
      <c r="AC1410" t="e">
        <v>#N/A</v>
      </c>
    </row>
    <row r="1411" spans="1:29">
      <c r="A1411" t="s">
        <v>1722</v>
      </c>
      <c r="B1411" t="s">
        <v>64</v>
      </c>
      <c r="C1411">
        <v>2677504</v>
      </c>
      <c r="D1411" t="s">
        <v>1723</v>
      </c>
      <c r="E1411" t="str">
        <f t="shared" si="22"/>
        <v>Skovby Nymark, Skovby8e</v>
      </c>
      <c r="F1411">
        <v>2.25</v>
      </c>
      <c r="G1411" t="s">
        <v>3212</v>
      </c>
      <c r="H1411" t="s">
        <v>3212</v>
      </c>
      <c r="I1411" t="s">
        <v>3212</v>
      </c>
      <c r="M1411">
        <v>2769.5813008319178</v>
      </c>
      <c r="N1411">
        <v>786.33386152043965</v>
      </c>
      <c r="O1411">
        <v>3555.9151623523576</v>
      </c>
      <c r="P1411">
        <v>39316.693076021984</v>
      </c>
      <c r="Q1411">
        <v>0.88300000000000001</v>
      </c>
      <c r="R1411" t="s">
        <v>3228</v>
      </c>
      <c r="T1411">
        <v>9909.8482069957008</v>
      </c>
      <c r="U1411">
        <v>100</v>
      </c>
      <c r="V1411">
        <v>0.67675232887268</v>
      </c>
      <c r="W1411">
        <v>2.6938674449921001</v>
      </c>
      <c r="X1411">
        <v>1.9723470463992001</v>
      </c>
      <c r="Y1411">
        <v>9909.8482069957008</v>
      </c>
      <c r="AB1411" t="e">
        <v>#N/A</v>
      </c>
      <c r="AC1411" t="e">
        <v>#N/A</v>
      </c>
    </row>
    <row r="1412" spans="1:29">
      <c r="A1412" t="s">
        <v>1724</v>
      </c>
      <c r="B1412" t="s">
        <v>64</v>
      </c>
      <c r="C1412">
        <v>2677489</v>
      </c>
      <c r="D1412" t="s">
        <v>1725</v>
      </c>
      <c r="E1412" t="str">
        <f t="shared" si="22"/>
        <v>Skovby Nymark, Skovby3h</v>
      </c>
      <c r="F1412">
        <v>2.25</v>
      </c>
      <c r="G1412" t="s">
        <v>3212</v>
      </c>
      <c r="H1412" t="s">
        <v>3212</v>
      </c>
      <c r="I1412" t="s">
        <v>3212</v>
      </c>
      <c r="M1412">
        <v>2769.5813008319178</v>
      </c>
      <c r="N1412">
        <v>786.33386152043965</v>
      </c>
      <c r="O1412">
        <v>3555.9151623523576</v>
      </c>
      <c r="P1412">
        <v>39316.693076021984</v>
      </c>
      <c r="Q1412">
        <v>0.28499999999999998</v>
      </c>
      <c r="R1412" t="s">
        <v>3228</v>
      </c>
      <c r="T1412">
        <v>10298.747926972001</v>
      </c>
      <c r="U1412">
        <v>100</v>
      </c>
      <c r="V1412">
        <v>0.71071088314055997</v>
      </c>
      <c r="W1412">
        <v>2.6826181411743</v>
      </c>
      <c r="X1412">
        <v>1.9742899690725999</v>
      </c>
      <c r="Y1412">
        <v>10298.747926972001</v>
      </c>
      <c r="AB1412" t="e">
        <v>#N/A</v>
      </c>
      <c r="AC1412" t="e">
        <v>#N/A</v>
      </c>
    </row>
    <row r="1413" spans="1:29">
      <c r="A1413" t="s">
        <v>2194</v>
      </c>
      <c r="B1413" t="s">
        <v>64</v>
      </c>
      <c r="C1413">
        <v>2677502</v>
      </c>
      <c r="D1413" t="s">
        <v>2195</v>
      </c>
      <c r="E1413" t="str">
        <f t="shared" si="22"/>
        <v>Skovby Nymark, Skovby7d</v>
      </c>
      <c r="F1413">
        <v>2.25</v>
      </c>
      <c r="G1413" t="s">
        <v>3212</v>
      </c>
      <c r="H1413" t="s">
        <v>3212</v>
      </c>
      <c r="I1413" t="s">
        <v>3212</v>
      </c>
      <c r="M1413">
        <v>2769.5813008319178</v>
      </c>
      <c r="N1413">
        <v>786.33386152043965</v>
      </c>
      <c r="O1413">
        <v>3555.9151623523576</v>
      </c>
      <c r="P1413">
        <v>39316.693076021984</v>
      </c>
      <c r="Q1413">
        <v>0.62</v>
      </c>
      <c r="R1413" t="s">
        <v>3228</v>
      </c>
      <c r="T1413">
        <v>9861.0304480403993</v>
      </c>
      <c r="U1413">
        <v>100</v>
      </c>
      <c r="V1413">
        <v>1.1534332036971999</v>
      </c>
      <c r="W1413">
        <v>2.6347818374633998</v>
      </c>
      <c r="X1413">
        <v>2.1880426952998002</v>
      </c>
      <c r="Y1413">
        <v>9861.0304480403993</v>
      </c>
      <c r="AB1413" t="e">
        <v>#N/A</v>
      </c>
      <c r="AC1413" t="e">
        <v>#N/A</v>
      </c>
    </row>
    <row r="1414" spans="1:29">
      <c r="A1414" t="s">
        <v>1726</v>
      </c>
      <c r="B1414" t="s">
        <v>64</v>
      </c>
      <c r="C1414">
        <v>2677515</v>
      </c>
      <c r="D1414" t="s">
        <v>1727</v>
      </c>
      <c r="E1414" t="str">
        <f t="shared" si="22"/>
        <v>Skovby Nymark, Skovby12f</v>
      </c>
      <c r="F1414">
        <v>2.25</v>
      </c>
      <c r="G1414" t="s">
        <v>3212</v>
      </c>
      <c r="H1414" t="s">
        <v>3212</v>
      </c>
      <c r="I1414" t="s">
        <v>3212</v>
      </c>
      <c r="M1414">
        <v>2769.5813008319178</v>
      </c>
      <c r="N1414">
        <v>786.33386152043965</v>
      </c>
      <c r="O1414">
        <v>3555.9151623523576</v>
      </c>
      <c r="P1414">
        <v>39316.693076021984</v>
      </c>
      <c r="Q1414">
        <v>0.41</v>
      </c>
      <c r="R1414" t="s">
        <v>3228</v>
      </c>
      <c r="T1414">
        <v>9596.2660169899991</v>
      </c>
      <c r="U1414">
        <v>100</v>
      </c>
      <c r="V1414">
        <v>1.5232973098755</v>
      </c>
      <c r="W1414">
        <v>2.6347818374633998</v>
      </c>
      <c r="X1414">
        <v>2.2573920613106</v>
      </c>
      <c r="Y1414">
        <v>9596.2660169899991</v>
      </c>
      <c r="AB1414" t="e">
        <v>#N/A</v>
      </c>
      <c r="AC1414" t="e">
        <v>#N/A</v>
      </c>
    </row>
    <row r="1415" spans="1:29">
      <c r="A1415" t="s">
        <v>1728</v>
      </c>
      <c r="B1415" t="s">
        <v>64</v>
      </c>
      <c r="C1415">
        <v>2677500</v>
      </c>
      <c r="D1415" t="s">
        <v>1729</v>
      </c>
      <c r="E1415" t="str">
        <f t="shared" si="22"/>
        <v>Skovby Nymark, Skovby6f</v>
      </c>
      <c r="F1415">
        <v>2.25</v>
      </c>
      <c r="G1415" t="s">
        <v>3212</v>
      </c>
      <c r="H1415" t="s">
        <v>3212</v>
      </c>
      <c r="I1415" t="s">
        <v>3212</v>
      </c>
      <c r="M1415">
        <v>2769.5813008319178</v>
      </c>
      <c r="N1415">
        <v>786.33386152043965</v>
      </c>
      <c r="O1415">
        <v>3555.9151623523576</v>
      </c>
      <c r="P1415">
        <v>39316.693076021984</v>
      </c>
      <c r="Q1415">
        <v>-4.3999999999999997E-2</v>
      </c>
      <c r="R1415" t="s">
        <v>3228</v>
      </c>
      <c r="T1415">
        <v>9515.0414389416001</v>
      </c>
      <c r="U1415">
        <v>100</v>
      </c>
      <c r="V1415">
        <v>1.2216657400130999</v>
      </c>
      <c r="W1415">
        <v>2.7466452121735001</v>
      </c>
      <c r="X1415">
        <v>2.3531448061754001</v>
      </c>
      <c r="Y1415">
        <v>9515.0414389416001</v>
      </c>
      <c r="AB1415" t="e">
        <v>#N/A</v>
      </c>
      <c r="AC1415" t="e">
        <v>#N/A</v>
      </c>
    </row>
    <row r="1416" spans="1:29">
      <c r="A1416" t="s">
        <v>1730</v>
      </c>
      <c r="B1416" t="s">
        <v>64</v>
      </c>
      <c r="C1416">
        <v>2677507</v>
      </c>
      <c r="D1416" t="s">
        <v>1731</v>
      </c>
      <c r="E1416" t="str">
        <f t="shared" si="22"/>
        <v>Skovby Nymark, Skovby10b</v>
      </c>
      <c r="F1416">
        <v>1.25</v>
      </c>
      <c r="G1416" t="s">
        <v>3212</v>
      </c>
      <c r="H1416" t="s">
        <v>3212</v>
      </c>
      <c r="K1416" t="s">
        <v>3213</v>
      </c>
      <c r="M1416">
        <v>1538.6562782399542</v>
      </c>
      <c r="N1416">
        <v>436.85214528913315</v>
      </c>
      <c r="O1416">
        <v>1975.5084235290874</v>
      </c>
      <c r="P1416">
        <v>21842.607264456656</v>
      </c>
      <c r="T1416">
        <v>9161.9353459848007</v>
      </c>
      <c r="U1416">
        <v>100</v>
      </c>
      <c r="V1416">
        <v>0.92812949419021995</v>
      </c>
      <c r="W1416">
        <v>2.7303493022918999</v>
      </c>
      <c r="X1416">
        <v>2.2595498071755999</v>
      </c>
      <c r="Y1416">
        <v>9161.9353459475005</v>
      </c>
      <c r="AB1416" t="e">
        <v>#N/A</v>
      </c>
      <c r="AC1416" t="e">
        <v>#N/A</v>
      </c>
    </row>
    <row r="1417" spans="1:29">
      <c r="A1417" t="s">
        <v>770</v>
      </c>
      <c r="B1417" t="s">
        <v>64</v>
      </c>
      <c r="C1417">
        <v>2677490</v>
      </c>
      <c r="D1417" t="s">
        <v>1732</v>
      </c>
      <c r="E1417" t="str">
        <f t="shared" si="22"/>
        <v>Skovby Nymark, Skovby4a</v>
      </c>
      <c r="F1417">
        <v>1.25</v>
      </c>
      <c r="G1417" t="s">
        <v>3212</v>
      </c>
      <c r="H1417" t="s">
        <v>3212</v>
      </c>
      <c r="M1417">
        <v>1538.6562782399542</v>
      </c>
      <c r="N1417">
        <v>436.85214528913315</v>
      </c>
      <c r="O1417">
        <v>1975.5084235290874</v>
      </c>
      <c r="P1417">
        <v>21842.607264456656</v>
      </c>
      <c r="Q1417" t="e">
        <v>#N/A</v>
      </c>
      <c r="R1417" t="e">
        <v>#N/A</v>
      </c>
      <c r="T1417">
        <v>9219.4047380433003</v>
      </c>
      <c r="U1417">
        <v>100</v>
      </c>
      <c r="V1417">
        <v>0.86610001325607</v>
      </c>
      <c r="W1417">
        <v>2.6769409179688002</v>
      </c>
      <c r="X1417">
        <v>2.1896882148048999</v>
      </c>
      <c r="Y1417">
        <v>9219.4047380433003</v>
      </c>
      <c r="AB1417" t="e">
        <v>#N/A</v>
      </c>
      <c r="AC1417" t="e">
        <v>#N/A</v>
      </c>
    </row>
    <row r="1418" spans="1:29">
      <c r="A1418" t="s">
        <v>1377</v>
      </c>
      <c r="B1418" t="s">
        <v>64</v>
      </c>
      <c r="C1418">
        <v>2677520</v>
      </c>
      <c r="D1418" t="s">
        <v>2267</v>
      </c>
      <c r="E1418" t="str">
        <f t="shared" si="22"/>
        <v>Skovby Nymark, Skovby14b</v>
      </c>
      <c r="F1418">
        <v>2.25</v>
      </c>
      <c r="G1418" t="s">
        <v>3212</v>
      </c>
      <c r="H1418" t="s">
        <v>3212</v>
      </c>
      <c r="I1418" t="s">
        <v>3212</v>
      </c>
      <c r="M1418">
        <v>2769.5813008319178</v>
      </c>
      <c r="N1418">
        <v>786.33386152043965</v>
      </c>
      <c r="O1418">
        <v>3555.9151623523576</v>
      </c>
      <c r="P1418">
        <v>39316.693076021984</v>
      </c>
      <c r="Q1418">
        <v>0.42399999999999999</v>
      </c>
      <c r="R1418" t="s">
        <v>3228</v>
      </c>
      <c r="T1418">
        <v>9472.8139139707</v>
      </c>
      <c r="U1418">
        <v>100</v>
      </c>
      <c r="V1418">
        <v>0.64153218269348</v>
      </c>
      <c r="W1418">
        <v>2.8462078571320002</v>
      </c>
      <c r="X1418">
        <v>2.2295184186449002</v>
      </c>
      <c r="Y1418">
        <v>9472.8139139707</v>
      </c>
      <c r="AB1418" t="e">
        <v>#N/A</v>
      </c>
      <c r="AC1418" t="e">
        <v>#N/A</v>
      </c>
    </row>
    <row r="1419" spans="1:29">
      <c r="A1419" t="s">
        <v>2199</v>
      </c>
      <c r="B1419" t="s">
        <v>64</v>
      </c>
      <c r="C1419">
        <v>2677519</v>
      </c>
      <c r="D1419" t="s">
        <v>2200</v>
      </c>
      <c r="E1419" t="str">
        <f t="shared" si="22"/>
        <v>Skovby Nymark, Skovby13e</v>
      </c>
      <c r="F1419">
        <v>2.25</v>
      </c>
      <c r="G1419" t="s">
        <v>3212</v>
      </c>
      <c r="H1419" t="s">
        <v>3212</v>
      </c>
      <c r="I1419" t="s">
        <v>3212</v>
      </c>
      <c r="M1419">
        <v>2769.5813008319178</v>
      </c>
      <c r="N1419">
        <v>786.33386152043965</v>
      </c>
      <c r="O1419">
        <v>3555.9151623523576</v>
      </c>
      <c r="P1419">
        <v>39316.693076021984</v>
      </c>
      <c r="Q1419">
        <v>0.374</v>
      </c>
      <c r="R1419" t="s">
        <v>3228</v>
      </c>
      <c r="T1419">
        <v>9360.0016054449006</v>
      </c>
      <c r="U1419">
        <v>100</v>
      </c>
      <c r="V1419">
        <v>0.67675232887268</v>
      </c>
      <c r="W1419">
        <v>3.1378514766693</v>
      </c>
      <c r="X1419">
        <v>2.2045335099924999</v>
      </c>
      <c r="Y1419">
        <v>9360.0016054449006</v>
      </c>
      <c r="AB1419" t="e">
        <v>#N/A</v>
      </c>
      <c r="AC1419" t="e">
        <v>#N/A</v>
      </c>
    </row>
    <row r="1420" spans="1:29">
      <c r="A1420" t="s">
        <v>2709</v>
      </c>
      <c r="B1420" t="s">
        <v>64</v>
      </c>
      <c r="C1420">
        <v>2677497</v>
      </c>
      <c r="D1420" t="s">
        <v>2710</v>
      </c>
      <c r="E1420" t="str">
        <f t="shared" si="22"/>
        <v>Skovby Nymark, Skovby5g</v>
      </c>
      <c r="F1420">
        <v>2.25</v>
      </c>
      <c r="G1420" t="s">
        <v>3212</v>
      </c>
      <c r="H1420" t="s">
        <v>3212</v>
      </c>
      <c r="I1420" t="s">
        <v>3212</v>
      </c>
      <c r="M1420">
        <v>2769.5813008319178</v>
      </c>
      <c r="N1420">
        <v>786.33386152043965</v>
      </c>
      <c r="O1420">
        <v>3555.9151623523576</v>
      </c>
      <c r="P1420">
        <v>39316.693076021984</v>
      </c>
      <c r="Q1420">
        <v>0.59499999999999997</v>
      </c>
      <c r="R1420" t="s">
        <v>3228</v>
      </c>
      <c r="T1420">
        <v>9576.5741642190005</v>
      </c>
      <c r="U1420">
        <v>100</v>
      </c>
      <c r="V1420">
        <v>0.77305573225020996</v>
      </c>
      <c r="W1420">
        <v>3.2070302963257</v>
      </c>
      <c r="X1420">
        <v>2.3288931814845002</v>
      </c>
      <c r="Y1420">
        <v>9576.5741642190005</v>
      </c>
      <c r="AB1420" t="e">
        <v>#N/A</v>
      </c>
      <c r="AC1420" t="e">
        <v>#N/A</v>
      </c>
    </row>
    <row r="1421" spans="1:29">
      <c r="A1421" t="s">
        <v>1922</v>
      </c>
      <c r="B1421" t="s">
        <v>64</v>
      </c>
      <c r="C1421">
        <v>2677510</v>
      </c>
      <c r="D1421" t="s">
        <v>2196</v>
      </c>
      <c r="E1421" t="str">
        <f t="shared" si="22"/>
        <v>Skovby Nymark, Skovby11c</v>
      </c>
      <c r="F1421">
        <v>2.25</v>
      </c>
      <c r="G1421" t="s">
        <v>3212</v>
      </c>
      <c r="H1421" t="s">
        <v>3212</v>
      </c>
      <c r="I1421" t="s">
        <v>3212</v>
      </c>
      <c r="M1421">
        <v>2769.5813008319178</v>
      </c>
      <c r="N1421">
        <v>786.33386152043965</v>
      </c>
      <c r="O1421">
        <v>3555.9151623523576</v>
      </c>
      <c r="P1421">
        <v>39316.693076021984</v>
      </c>
      <c r="Q1421">
        <v>0.36799999999999999</v>
      </c>
      <c r="R1421" t="s">
        <v>3228</v>
      </c>
      <c r="T1421">
        <v>14727.389258368001</v>
      </c>
      <c r="U1421">
        <v>100</v>
      </c>
      <c r="V1421">
        <v>0.80974781513214</v>
      </c>
      <c r="W1421">
        <v>3.172651052475</v>
      </c>
      <c r="X1421">
        <v>2.3709081078317</v>
      </c>
      <c r="Y1421">
        <v>14727.389258368001</v>
      </c>
      <c r="AB1421" t="e">
        <v>#N/A</v>
      </c>
      <c r="AC1421" t="e">
        <v>#N/A</v>
      </c>
    </row>
    <row r="1422" spans="1:29">
      <c r="A1422" t="s">
        <v>223</v>
      </c>
      <c r="B1422" t="s">
        <v>64</v>
      </c>
      <c r="C1422">
        <v>2677572</v>
      </c>
      <c r="D1422" t="s">
        <v>1733</v>
      </c>
      <c r="E1422" t="str">
        <f t="shared" si="22"/>
        <v>Skovby Nymark, Skovby42b</v>
      </c>
      <c r="F1422">
        <v>2.25</v>
      </c>
      <c r="G1422" t="s">
        <v>3212</v>
      </c>
      <c r="H1422" t="s">
        <v>3212</v>
      </c>
      <c r="I1422" t="s">
        <v>3212</v>
      </c>
      <c r="M1422">
        <v>2769.5813008319178</v>
      </c>
      <c r="N1422">
        <v>786.33386152043965</v>
      </c>
      <c r="O1422">
        <v>3555.9151623523576</v>
      </c>
      <c r="P1422">
        <v>39316.693076021984</v>
      </c>
      <c r="Q1422">
        <v>0.14499999999999999</v>
      </c>
      <c r="R1422" t="s">
        <v>3228</v>
      </c>
      <c r="T1422">
        <v>21044.928389909001</v>
      </c>
      <c r="U1422">
        <v>100</v>
      </c>
      <c r="V1422">
        <v>0.80060106515884</v>
      </c>
      <c r="W1422">
        <v>3.3363459110260001</v>
      </c>
      <c r="X1422">
        <v>2.4225471085899999</v>
      </c>
      <c r="Y1422">
        <v>21044.928389909001</v>
      </c>
      <c r="AB1422" t="e">
        <v>#N/A</v>
      </c>
      <c r="AC1422" t="e">
        <v>#N/A</v>
      </c>
    </row>
    <row r="1423" spans="1:29">
      <c r="A1423" t="s">
        <v>930</v>
      </c>
      <c r="B1423" t="s">
        <v>64</v>
      </c>
      <c r="C1423">
        <v>2677573</v>
      </c>
      <c r="D1423" t="s">
        <v>1751</v>
      </c>
      <c r="E1423" t="str">
        <f t="shared" si="22"/>
        <v>Skovby Nymark, Skovby43a</v>
      </c>
      <c r="F1423">
        <v>2.25</v>
      </c>
      <c r="G1423" t="s">
        <v>3212</v>
      </c>
      <c r="H1423" t="s">
        <v>3212</v>
      </c>
      <c r="I1423" t="s">
        <v>3212</v>
      </c>
      <c r="M1423">
        <v>2769.5813008319178</v>
      </c>
      <c r="N1423">
        <v>786.33386152043965</v>
      </c>
      <c r="O1423">
        <v>3555.9151623523576</v>
      </c>
      <c r="P1423">
        <v>39316.693076021984</v>
      </c>
      <c r="Q1423">
        <v>0.224</v>
      </c>
      <c r="R1423" t="s">
        <v>3228</v>
      </c>
      <c r="T1423">
        <v>10303.33360048</v>
      </c>
      <c r="U1423">
        <v>100</v>
      </c>
      <c r="V1423">
        <v>0.80554240942000999</v>
      </c>
      <c r="W1423">
        <v>3.2327880859375</v>
      </c>
      <c r="X1423">
        <v>2.3677108668789</v>
      </c>
      <c r="Y1423">
        <v>10303.33360048</v>
      </c>
      <c r="AB1423" t="e">
        <v>#N/A</v>
      </c>
      <c r="AC1423" t="e">
        <v>#N/A</v>
      </c>
    </row>
    <row r="1424" spans="1:29">
      <c r="A1424" t="s">
        <v>907</v>
      </c>
      <c r="B1424" t="s">
        <v>64</v>
      </c>
      <c r="C1424">
        <v>2677569</v>
      </c>
      <c r="D1424" t="s">
        <v>1734</v>
      </c>
      <c r="E1424" t="str">
        <f t="shared" si="22"/>
        <v>Skovby Nymark, Skovby40a</v>
      </c>
      <c r="F1424">
        <v>2.25</v>
      </c>
      <c r="G1424" t="s">
        <v>3212</v>
      </c>
      <c r="H1424" t="s">
        <v>3212</v>
      </c>
      <c r="I1424" t="s">
        <v>3212</v>
      </c>
      <c r="M1424">
        <v>2769.5813008319178</v>
      </c>
      <c r="N1424">
        <v>786.33386152043965</v>
      </c>
      <c r="O1424">
        <v>3555.9151623523576</v>
      </c>
      <c r="P1424">
        <v>39316.693076021984</v>
      </c>
      <c r="Q1424">
        <v>-0.08</v>
      </c>
      <c r="R1424" t="s">
        <v>3228</v>
      </c>
      <c r="T1424">
        <v>10257.208975174</v>
      </c>
      <c r="U1424">
        <v>100</v>
      </c>
      <c r="V1424">
        <v>0.81942015886306996</v>
      </c>
      <c r="W1424">
        <v>3.1128294467925999</v>
      </c>
      <c r="X1424">
        <v>2.3455921356033</v>
      </c>
      <c r="Y1424">
        <v>10257.208975174</v>
      </c>
      <c r="AB1424" t="e">
        <v>#N/A</v>
      </c>
      <c r="AC1424" t="e">
        <v>#N/A</v>
      </c>
    </row>
    <row r="1425" spans="1:29">
      <c r="A1425" t="s">
        <v>487</v>
      </c>
      <c r="B1425" t="s">
        <v>64</v>
      </c>
      <c r="C1425">
        <v>2677567</v>
      </c>
      <c r="D1425" t="s">
        <v>1735</v>
      </c>
      <c r="E1425" t="str">
        <f t="shared" si="22"/>
        <v>Skovby Nymark, Skovby39d</v>
      </c>
      <c r="F1425">
        <v>2.25</v>
      </c>
      <c r="G1425" t="s">
        <v>3212</v>
      </c>
      <c r="H1425" t="s">
        <v>3212</v>
      </c>
      <c r="I1425" t="s">
        <v>3212</v>
      </c>
      <c r="M1425">
        <v>2769.5813008319178</v>
      </c>
      <c r="N1425">
        <v>786.33386152043965</v>
      </c>
      <c r="O1425">
        <v>3555.9151623523576</v>
      </c>
      <c r="P1425">
        <v>39316.693076021984</v>
      </c>
      <c r="Q1425">
        <v>1.5620000000000001</v>
      </c>
      <c r="R1425" t="s">
        <v>3228</v>
      </c>
      <c r="T1425">
        <v>17856.577725334999</v>
      </c>
      <c r="U1425">
        <v>100</v>
      </c>
      <c r="V1425">
        <v>0.90825903415679998</v>
      </c>
      <c r="W1425">
        <v>3.2701110839843999</v>
      </c>
      <c r="X1425">
        <v>2.4343624605911001</v>
      </c>
      <c r="Y1425">
        <v>17856.577725334999</v>
      </c>
      <c r="AB1425" t="e">
        <v>#N/A</v>
      </c>
      <c r="AC1425" t="e">
        <v>#N/A</v>
      </c>
    </row>
    <row r="1426" spans="1:29">
      <c r="A1426" t="s">
        <v>909</v>
      </c>
      <c r="B1426" t="s">
        <v>64</v>
      </c>
      <c r="C1426">
        <v>2677571</v>
      </c>
      <c r="D1426" t="s">
        <v>1736</v>
      </c>
      <c r="E1426" t="str">
        <f t="shared" si="22"/>
        <v>Skovby Nymark, Skovby41b</v>
      </c>
      <c r="F1426">
        <v>2.25</v>
      </c>
      <c r="G1426" t="s">
        <v>3212</v>
      </c>
      <c r="H1426" t="s">
        <v>3212</v>
      </c>
      <c r="I1426" t="s">
        <v>3212</v>
      </c>
      <c r="M1426">
        <v>2769.5813008319178</v>
      </c>
      <c r="N1426">
        <v>786.33386152043965</v>
      </c>
      <c r="O1426">
        <v>3555.9151623523576</v>
      </c>
      <c r="P1426">
        <v>39316.693076021984</v>
      </c>
      <c r="Q1426">
        <v>0.39600000000000002</v>
      </c>
      <c r="R1426" t="s">
        <v>3228</v>
      </c>
      <c r="T1426">
        <v>16662.263098992</v>
      </c>
      <c r="U1426">
        <v>100</v>
      </c>
      <c r="V1426">
        <v>0.81721234321594005</v>
      </c>
      <c r="W1426">
        <v>3.2160718441010001</v>
      </c>
      <c r="X1426">
        <v>2.3915652837141002</v>
      </c>
      <c r="Y1426">
        <v>16662.263098992</v>
      </c>
      <c r="AB1426" t="e">
        <v>#N/A</v>
      </c>
      <c r="AC1426" t="e">
        <v>#N/A</v>
      </c>
    </row>
    <row r="1427" spans="1:29">
      <c r="A1427" t="s">
        <v>1737</v>
      </c>
      <c r="B1427" t="s">
        <v>64</v>
      </c>
      <c r="C1427">
        <v>2677560</v>
      </c>
      <c r="D1427" t="s">
        <v>1738</v>
      </c>
      <c r="E1427" t="str">
        <f t="shared" si="22"/>
        <v>Skovby Nymark, Skovby37c</v>
      </c>
      <c r="F1427">
        <v>2.25</v>
      </c>
      <c r="G1427" t="s">
        <v>3212</v>
      </c>
      <c r="H1427" t="s">
        <v>3212</v>
      </c>
      <c r="I1427" t="s">
        <v>3212</v>
      </c>
      <c r="M1427">
        <v>2769.5813008319178</v>
      </c>
      <c r="N1427">
        <v>786.33386152043965</v>
      </c>
      <c r="O1427">
        <v>3555.9151623523576</v>
      </c>
      <c r="P1427">
        <v>39316.693076021984</v>
      </c>
      <c r="Q1427">
        <v>0.32600000000000001</v>
      </c>
      <c r="R1427" t="s">
        <v>3228</v>
      </c>
      <c r="T1427">
        <v>9212.7122751428997</v>
      </c>
      <c r="U1427">
        <v>100</v>
      </c>
      <c r="V1427">
        <v>0.82825148105621005</v>
      </c>
      <c r="W1427">
        <v>3.2293188571929998</v>
      </c>
      <c r="X1427">
        <v>2.4435279843673001</v>
      </c>
      <c r="Y1427">
        <v>9212.7122751428997</v>
      </c>
      <c r="AB1427" t="e">
        <v>#N/A</v>
      </c>
      <c r="AC1427" t="e">
        <v>#N/A</v>
      </c>
    </row>
    <row r="1428" spans="1:29">
      <c r="A1428" t="s">
        <v>206</v>
      </c>
      <c r="B1428" t="s">
        <v>64</v>
      </c>
      <c r="C1428">
        <v>2677561</v>
      </c>
      <c r="D1428" t="s">
        <v>1739</v>
      </c>
      <c r="E1428" t="str">
        <f t="shared" si="22"/>
        <v>Skovby Nymark, Skovby38a</v>
      </c>
      <c r="F1428">
        <v>2.25</v>
      </c>
      <c r="G1428" t="s">
        <v>3212</v>
      </c>
      <c r="H1428" t="s">
        <v>3212</v>
      </c>
      <c r="I1428" t="s">
        <v>3212</v>
      </c>
      <c r="M1428">
        <v>2769.5813008319178</v>
      </c>
      <c r="N1428">
        <v>786.33386152043965</v>
      </c>
      <c r="O1428">
        <v>3555.9151623523576</v>
      </c>
      <c r="P1428">
        <v>39316.693076021984</v>
      </c>
      <c r="Q1428">
        <v>0.31900000000000001</v>
      </c>
      <c r="R1428" t="s">
        <v>3228</v>
      </c>
      <c r="T1428">
        <v>10779.072599476</v>
      </c>
      <c r="U1428">
        <v>100</v>
      </c>
      <c r="V1428">
        <v>0.86199975013732999</v>
      </c>
      <c r="W1428">
        <v>3.1357488632202002</v>
      </c>
      <c r="X1428">
        <v>2.4096943365915</v>
      </c>
      <c r="Y1428">
        <v>10779.072599476</v>
      </c>
      <c r="AB1428" t="e">
        <v>#N/A</v>
      </c>
      <c r="AC1428" t="e">
        <v>#N/A</v>
      </c>
    </row>
    <row r="1429" spans="1:29">
      <c r="A1429" t="s">
        <v>913</v>
      </c>
      <c r="B1429" t="s">
        <v>64</v>
      </c>
      <c r="C1429">
        <v>2677553</v>
      </c>
      <c r="D1429" t="s">
        <v>1740</v>
      </c>
      <c r="E1429" t="str">
        <f t="shared" si="22"/>
        <v>Skovby Nymark, Skovby33</v>
      </c>
      <c r="F1429">
        <v>2.25</v>
      </c>
      <c r="G1429" t="s">
        <v>3212</v>
      </c>
      <c r="H1429" t="s">
        <v>3212</v>
      </c>
      <c r="I1429" t="s">
        <v>3212</v>
      </c>
      <c r="M1429">
        <v>2769.5813008319178</v>
      </c>
      <c r="N1429">
        <v>786.33386152043965</v>
      </c>
      <c r="O1429">
        <v>3555.9151623523576</v>
      </c>
      <c r="P1429">
        <v>39316.693076021984</v>
      </c>
      <c r="Q1429">
        <v>0.39200000000000002</v>
      </c>
      <c r="R1429" t="s">
        <v>3228</v>
      </c>
      <c r="T1429">
        <v>13722.028093966001</v>
      </c>
      <c r="U1429">
        <v>100</v>
      </c>
      <c r="V1429">
        <v>0.83571606874465998</v>
      </c>
      <c r="W1429">
        <v>2.8892078399657999</v>
      </c>
      <c r="X1429">
        <v>2.1332219526896998</v>
      </c>
      <c r="Y1429">
        <v>13722.028093966001</v>
      </c>
      <c r="AB1429" t="e">
        <v>#N/A</v>
      </c>
      <c r="AC1429" t="e">
        <v>#N/A</v>
      </c>
    </row>
    <row r="1430" spans="1:29">
      <c r="A1430" t="s">
        <v>1741</v>
      </c>
      <c r="B1430" t="s">
        <v>64</v>
      </c>
      <c r="C1430">
        <v>2677550</v>
      </c>
      <c r="D1430" t="s">
        <v>1742</v>
      </c>
      <c r="E1430" t="str">
        <f t="shared" si="22"/>
        <v>Skovby Nymark, Skovby30d</v>
      </c>
      <c r="F1430">
        <v>2.25</v>
      </c>
      <c r="G1430" t="s">
        <v>3212</v>
      </c>
      <c r="H1430" t="s">
        <v>3212</v>
      </c>
      <c r="I1430" t="s">
        <v>3212</v>
      </c>
      <c r="M1430">
        <v>2769.5813008319178</v>
      </c>
      <c r="N1430">
        <v>786.33386152043965</v>
      </c>
      <c r="O1430">
        <v>3555.9151623523576</v>
      </c>
      <c r="P1430">
        <v>39316.693076021984</v>
      </c>
      <c r="Q1430">
        <v>1.113</v>
      </c>
      <c r="R1430" t="s">
        <v>3228</v>
      </c>
      <c r="T1430">
        <v>7770.5047270496998</v>
      </c>
      <c r="U1430">
        <v>100</v>
      </c>
      <c r="V1430">
        <v>0.82204854488373003</v>
      </c>
      <c r="W1430">
        <v>2.9262151718139999</v>
      </c>
      <c r="X1430">
        <v>1.9807524852311</v>
      </c>
      <c r="Y1430">
        <v>7770.5047270496998</v>
      </c>
      <c r="AB1430" t="e">
        <v>#N/A</v>
      </c>
      <c r="AC1430" t="e">
        <v>#N/A</v>
      </c>
    </row>
    <row r="1431" spans="1:29">
      <c r="A1431" t="s">
        <v>175</v>
      </c>
      <c r="B1431" t="s">
        <v>64</v>
      </c>
      <c r="C1431">
        <v>2677549</v>
      </c>
      <c r="D1431" t="s">
        <v>1743</v>
      </c>
      <c r="E1431" t="str">
        <f t="shared" si="22"/>
        <v>Skovby Nymark, Skovby30a</v>
      </c>
      <c r="F1431">
        <v>2.25</v>
      </c>
      <c r="G1431" t="s">
        <v>3212</v>
      </c>
      <c r="H1431" t="s">
        <v>3212</v>
      </c>
      <c r="I1431" t="s">
        <v>3212</v>
      </c>
      <c r="M1431">
        <v>2769.5813008319178</v>
      </c>
      <c r="N1431">
        <v>786.33386152043965</v>
      </c>
      <c r="O1431">
        <v>3555.9151623523576</v>
      </c>
      <c r="P1431">
        <v>39316.693076021984</v>
      </c>
      <c r="Q1431">
        <v>0.66800000000000004</v>
      </c>
      <c r="R1431" t="s">
        <v>3228</v>
      </c>
      <c r="T1431">
        <v>7342.1225629287001</v>
      </c>
      <c r="U1431">
        <v>100</v>
      </c>
      <c r="V1431">
        <v>0.80775022506714</v>
      </c>
      <c r="W1431">
        <v>2.9245331287384002</v>
      </c>
      <c r="X1431">
        <v>1.9608330175861</v>
      </c>
      <c r="Y1431">
        <v>7342.1225629287001</v>
      </c>
      <c r="AB1431" t="e">
        <v>#N/A</v>
      </c>
      <c r="AC1431" t="e">
        <v>#N/A</v>
      </c>
    </row>
    <row r="1432" spans="1:29">
      <c r="A1432" t="s">
        <v>918</v>
      </c>
      <c r="B1432" t="s">
        <v>64</v>
      </c>
      <c r="C1432">
        <v>2677557</v>
      </c>
      <c r="D1432" t="s">
        <v>1744</v>
      </c>
      <c r="E1432" t="str">
        <f t="shared" si="22"/>
        <v>Skovby Nymark, Skovby36a</v>
      </c>
      <c r="F1432">
        <v>2.25</v>
      </c>
      <c r="G1432" t="s">
        <v>3212</v>
      </c>
      <c r="H1432" t="s">
        <v>3212</v>
      </c>
      <c r="I1432" t="s">
        <v>3212</v>
      </c>
      <c r="M1432">
        <v>2769.5813008319178</v>
      </c>
      <c r="N1432">
        <v>786.33386152043965</v>
      </c>
      <c r="O1432">
        <v>3555.9151623523576</v>
      </c>
      <c r="P1432">
        <v>39316.693076021984</v>
      </c>
      <c r="Q1432">
        <v>0.46</v>
      </c>
      <c r="R1432" t="s">
        <v>3228</v>
      </c>
      <c r="T1432">
        <v>14446.632481574001</v>
      </c>
      <c r="U1432">
        <v>100</v>
      </c>
      <c r="V1432">
        <v>0.82709503173828003</v>
      </c>
      <c r="W1432">
        <v>2.9516580104828001</v>
      </c>
      <c r="X1432">
        <v>2.1384862695434999</v>
      </c>
      <c r="Y1432">
        <v>14446.632481574001</v>
      </c>
      <c r="AB1432" t="e">
        <v>#N/A</v>
      </c>
      <c r="AC1432" t="e">
        <v>#N/A</v>
      </c>
    </row>
    <row r="1433" spans="1:29">
      <c r="A1433" t="s">
        <v>177</v>
      </c>
      <c r="B1433" t="s">
        <v>64</v>
      </c>
      <c r="C1433">
        <v>2677552</v>
      </c>
      <c r="D1433" t="s">
        <v>1745</v>
      </c>
      <c r="E1433" t="str">
        <f t="shared" si="22"/>
        <v>Skovby Nymark, Skovby31a</v>
      </c>
      <c r="F1433">
        <v>2.25</v>
      </c>
      <c r="G1433" t="s">
        <v>3212</v>
      </c>
      <c r="H1433" t="s">
        <v>3212</v>
      </c>
      <c r="I1433" t="s">
        <v>3212</v>
      </c>
      <c r="M1433">
        <v>2769.5813008319178</v>
      </c>
      <c r="N1433">
        <v>786.33386152043965</v>
      </c>
      <c r="O1433">
        <v>3555.9151623523576</v>
      </c>
      <c r="P1433">
        <v>39316.693076021984</v>
      </c>
      <c r="Q1433">
        <v>0.32100000000000001</v>
      </c>
      <c r="R1433" t="s">
        <v>3228</v>
      </c>
      <c r="T1433">
        <v>9915.4704128752001</v>
      </c>
      <c r="U1433">
        <v>100</v>
      </c>
      <c r="V1433">
        <v>0.60473501682280995</v>
      </c>
      <c r="W1433">
        <v>2.9862473011017001</v>
      </c>
      <c r="X1433">
        <v>2.2535227793872998</v>
      </c>
      <c r="Y1433">
        <v>9915.4704128752001</v>
      </c>
      <c r="AB1433" t="e">
        <v>#N/A</v>
      </c>
      <c r="AC1433" t="e">
        <v>#N/A</v>
      </c>
    </row>
    <row r="1434" spans="1:29">
      <c r="A1434" t="s">
        <v>837</v>
      </c>
      <c r="B1434" t="s">
        <v>64</v>
      </c>
      <c r="C1434">
        <v>2677547</v>
      </c>
      <c r="D1434" t="s">
        <v>2657</v>
      </c>
      <c r="E1434" t="str">
        <f t="shared" si="22"/>
        <v>Skovby Nymark, Skovby29b</v>
      </c>
      <c r="F1434">
        <v>2.25</v>
      </c>
      <c r="G1434" t="s">
        <v>3212</v>
      </c>
      <c r="H1434" t="s">
        <v>3212</v>
      </c>
      <c r="I1434" t="s">
        <v>3212</v>
      </c>
      <c r="M1434">
        <v>2769.5813008319178</v>
      </c>
      <c r="N1434">
        <v>786.33386152043965</v>
      </c>
      <c r="O1434">
        <v>3555.9151623523576</v>
      </c>
      <c r="P1434">
        <v>39316.693076021984</v>
      </c>
      <c r="Q1434">
        <v>0.34399999999999997</v>
      </c>
      <c r="R1434" t="s">
        <v>3228</v>
      </c>
      <c r="T1434">
        <v>10277.833540162999</v>
      </c>
      <c r="U1434">
        <v>100</v>
      </c>
      <c r="V1434">
        <v>0.55900144577026001</v>
      </c>
      <c r="W1434">
        <v>3.0069587230682</v>
      </c>
      <c r="X1434">
        <v>2.183124622272</v>
      </c>
      <c r="Y1434">
        <v>10277.833540162999</v>
      </c>
      <c r="AB1434" t="e">
        <v>#N/A</v>
      </c>
      <c r="AC1434" t="e">
        <v>#N/A</v>
      </c>
    </row>
    <row r="1435" spans="1:29">
      <c r="A1435" t="s">
        <v>846</v>
      </c>
      <c r="B1435" t="s">
        <v>64</v>
      </c>
      <c r="C1435">
        <v>2677548</v>
      </c>
      <c r="D1435" t="s">
        <v>1746</v>
      </c>
      <c r="E1435" t="str">
        <f t="shared" si="22"/>
        <v>Skovby Nymark, Skovby29d</v>
      </c>
      <c r="F1435">
        <v>2.25</v>
      </c>
      <c r="G1435" t="s">
        <v>3212</v>
      </c>
      <c r="H1435" t="s">
        <v>3212</v>
      </c>
      <c r="I1435" t="s">
        <v>3212</v>
      </c>
      <c r="M1435">
        <v>2769.5813008319178</v>
      </c>
      <c r="N1435">
        <v>786.33386152043965</v>
      </c>
      <c r="O1435">
        <v>3555.9151623523576</v>
      </c>
      <c r="P1435">
        <v>39316.693076021984</v>
      </c>
      <c r="Q1435">
        <v>0.65800000000000003</v>
      </c>
      <c r="R1435" t="s">
        <v>3228</v>
      </c>
      <c r="T1435">
        <v>13471.500640449</v>
      </c>
      <c r="U1435">
        <v>100</v>
      </c>
      <c r="V1435">
        <v>0.55900144577026001</v>
      </c>
      <c r="W1435">
        <v>2.9735260009765998</v>
      </c>
      <c r="X1435">
        <v>2.1032092506866</v>
      </c>
      <c r="Y1435">
        <v>13471.500640449</v>
      </c>
      <c r="AB1435" t="e">
        <v>#N/A</v>
      </c>
      <c r="AC1435" t="e">
        <v>#N/A</v>
      </c>
    </row>
    <row r="1436" spans="1:29">
      <c r="A1436" t="s">
        <v>903</v>
      </c>
      <c r="B1436" t="s">
        <v>64</v>
      </c>
      <c r="C1436">
        <v>2677554</v>
      </c>
      <c r="D1436" t="s">
        <v>1747</v>
      </c>
      <c r="E1436" t="str">
        <f t="shared" si="22"/>
        <v>Skovby Nymark, Skovby34d</v>
      </c>
      <c r="F1436">
        <v>2.25</v>
      </c>
      <c r="G1436" t="s">
        <v>3212</v>
      </c>
      <c r="H1436" t="s">
        <v>3212</v>
      </c>
      <c r="I1436" t="s">
        <v>3212</v>
      </c>
      <c r="M1436">
        <v>2769.5813008319178</v>
      </c>
      <c r="N1436">
        <v>786.33386152043965</v>
      </c>
      <c r="O1436">
        <v>3555.9151623523576</v>
      </c>
      <c r="P1436">
        <v>39316.693076021984</v>
      </c>
      <c r="Q1436">
        <v>0.84799999999999998</v>
      </c>
      <c r="R1436" t="s">
        <v>3228</v>
      </c>
      <c r="T1436">
        <v>12536.089653001</v>
      </c>
      <c r="U1436">
        <v>100</v>
      </c>
      <c r="V1436">
        <v>0.59317022562027</v>
      </c>
      <c r="W1436">
        <v>2.9028754234314</v>
      </c>
      <c r="X1436">
        <v>2.1140951332470999</v>
      </c>
      <c r="Y1436">
        <v>12536.089653001</v>
      </c>
      <c r="AB1436" t="e">
        <v>#N/A</v>
      </c>
      <c r="AC1436" t="e">
        <v>#N/A</v>
      </c>
    </row>
    <row r="1437" spans="1:29">
      <c r="A1437" t="s">
        <v>1669</v>
      </c>
      <c r="B1437" t="s">
        <v>64</v>
      </c>
      <c r="C1437">
        <v>2677576</v>
      </c>
      <c r="D1437" t="s">
        <v>2201</v>
      </c>
      <c r="E1437" t="str">
        <f t="shared" si="22"/>
        <v>Skovby Nymark, Skovby47c</v>
      </c>
      <c r="F1437">
        <v>2.25</v>
      </c>
      <c r="G1437" t="s">
        <v>3212</v>
      </c>
      <c r="H1437" t="s">
        <v>3212</v>
      </c>
      <c r="I1437" t="s">
        <v>3212</v>
      </c>
      <c r="M1437">
        <v>2769.5813008319178</v>
      </c>
      <c r="N1437">
        <v>786.33386152043965</v>
      </c>
      <c r="O1437">
        <v>3555.9151623523576</v>
      </c>
      <c r="P1437">
        <v>39316.693076021984</v>
      </c>
      <c r="Q1437">
        <v>0.189</v>
      </c>
      <c r="R1437" t="s">
        <v>3228</v>
      </c>
      <c r="T1437">
        <v>4277.0912009709</v>
      </c>
      <c r="U1437">
        <v>100</v>
      </c>
      <c r="V1437">
        <v>0.62933659553527999</v>
      </c>
      <c r="W1437">
        <v>2.2509348392486999</v>
      </c>
      <c r="X1437">
        <v>1.6589110115862999</v>
      </c>
      <c r="Y1437">
        <v>4277.0912009709</v>
      </c>
      <c r="AB1437" t="e">
        <v>#N/A</v>
      </c>
      <c r="AC1437" t="e">
        <v>#N/A</v>
      </c>
    </row>
    <row r="1438" spans="1:29">
      <c r="A1438" t="s">
        <v>1752</v>
      </c>
      <c r="B1438" t="s">
        <v>64</v>
      </c>
      <c r="C1438">
        <v>2677511</v>
      </c>
      <c r="D1438" t="s">
        <v>1753</v>
      </c>
      <c r="E1438" t="str">
        <f t="shared" si="22"/>
        <v>Skovby Nymark, Skovby12a</v>
      </c>
      <c r="F1438">
        <v>1.5302945329002025</v>
      </c>
      <c r="G1438" t="s">
        <v>3212</v>
      </c>
      <c r="K1438">
        <v>0.53029453290020245</v>
      </c>
      <c r="M1438">
        <v>1883.6778324825398</v>
      </c>
      <c r="N1438">
        <v>534.80995969734829</v>
      </c>
      <c r="O1438">
        <v>2418.4877921798879</v>
      </c>
      <c r="P1438">
        <v>26740.497984867412</v>
      </c>
      <c r="T1438">
        <v>7070.5937720026996</v>
      </c>
      <c r="U1438">
        <v>100</v>
      </c>
      <c r="V1438">
        <v>1.7015006542205999</v>
      </c>
      <c r="W1438">
        <v>2.9620661735535001</v>
      </c>
      <c r="X1438">
        <v>2.3780039937959998</v>
      </c>
      <c r="Y1438">
        <v>7070.5937720058</v>
      </c>
      <c r="AB1438" t="e">
        <v>#N/A</v>
      </c>
      <c r="AC1438" t="e">
        <v>#N/A</v>
      </c>
    </row>
    <row r="1439" spans="1:29">
      <c r="A1439" t="s">
        <v>1754</v>
      </c>
      <c r="B1439" t="s">
        <v>64</v>
      </c>
      <c r="C1439">
        <v>2677487</v>
      </c>
      <c r="D1439" t="s">
        <v>1753</v>
      </c>
      <c r="E1439" t="str">
        <f t="shared" si="22"/>
        <v>Skovby Nymark, Skovby3a</v>
      </c>
      <c r="F1439">
        <v>1.5754769698338176</v>
      </c>
      <c r="G1439" t="s">
        <v>3212</v>
      </c>
      <c r="K1439">
        <v>0.57547696983381758</v>
      </c>
      <c r="M1439">
        <v>1939.29402468581</v>
      </c>
      <c r="N1439">
        <v>550.60039530042093</v>
      </c>
      <c r="O1439">
        <v>2489.8944199862308</v>
      </c>
      <c r="P1439">
        <v>27530.019765021043</v>
      </c>
      <c r="T1439">
        <v>7673.0262644509003</v>
      </c>
      <c r="U1439">
        <v>100</v>
      </c>
      <c r="V1439">
        <v>1.6603929996489999</v>
      </c>
      <c r="W1439">
        <v>3.1175606250763002</v>
      </c>
      <c r="X1439">
        <v>2.4187215957663</v>
      </c>
      <c r="Y1439">
        <v>7673.0262644504</v>
      </c>
      <c r="AB1439" t="e">
        <v>#N/A</v>
      </c>
      <c r="AC1439" t="e">
        <v>#N/A</v>
      </c>
    </row>
    <row r="1440" spans="1:29">
      <c r="A1440" t="s">
        <v>1672</v>
      </c>
      <c r="B1440" t="s">
        <v>8</v>
      </c>
      <c r="C1440">
        <v>5444513</v>
      </c>
      <c r="D1440" t="s">
        <v>1673</v>
      </c>
      <c r="E1440" t="str">
        <f t="shared" si="22"/>
        <v>Bogense Markjorder63i</v>
      </c>
      <c r="F1440">
        <v>1.25</v>
      </c>
      <c r="G1440" t="s">
        <v>3212</v>
      </c>
      <c r="H1440" t="s">
        <v>3212</v>
      </c>
      <c r="M1440">
        <v>1538.6562782399542</v>
      </c>
      <c r="N1440">
        <v>436.85214528913315</v>
      </c>
      <c r="O1440">
        <v>1975.5084235290874</v>
      </c>
      <c r="P1440">
        <v>21842.607264456656</v>
      </c>
      <c r="Q1440">
        <v>3.9940000000000002</v>
      </c>
      <c r="R1440" t="s">
        <v>3228</v>
      </c>
      <c r="T1440">
        <v>1216.3759510176999</v>
      </c>
      <c r="U1440">
        <v>92.027100000000004</v>
      </c>
      <c r="V1440">
        <v>5.6772762909532001E-3</v>
      </c>
      <c r="W1440">
        <v>9.6408560872077997E-2</v>
      </c>
      <c r="X1440">
        <v>4.5413217981806003E-2</v>
      </c>
      <c r="Y1440">
        <v>1119.3955128190098</v>
      </c>
      <c r="AB1440" t="e">
        <v>#N/A</v>
      </c>
      <c r="AC1440" t="e">
        <v>#N/A</v>
      </c>
    </row>
    <row r="1441" spans="1:29">
      <c r="A1441" t="s">
        <v>201</v>
      </c>
      <c r="B1441" t="s">
        <v>64</v>
      </c>
      <c r="C1441">
        <v>9428427</v>
      </c>
      <c r="D1441" t="s">
        <v>1675</v>
      </c>
      <c r="E1441" t="str">
        <f t="shared" si="22"/>
        <v>Skovby Nymark, Skovby37a</v>
      </c>
      <c r="F1441">
        <v>0.66123684251461512</v>
      </c>
      <c r="K1441">
        <v>0.66123684251461512</v>
      </c>
      <c r="M1441">
        <v>813.93297531094117</v>
      </c>
      <c r="N1441">
        <v>231.09018655737782</v>
      </c>
      <c r="O1441">
        <v>1045.023161868319</v>
      </c>
      <c r="P1441">
        <v>11554.509327868891</v>
      </c>
      <c r="T1441">
        <v>8816.4912335282006</v>
      </c>
      <c r="U1441">
        <v>100</v>
      </c>
      <c r="V1441">
        <v>0.73226350545883001</v>
      </c>
      <c r="W1441">
        <v>2.4151554107665998</v>
      </c>
      <c r="X1441">
        <v>1.8122773599727</v>
      </c>
      <c r="Y1441">
        <v>8816.4912335234003</v>
      </c>
      <c r="AB1441" t="e">
        <v>#N/A</v>
      </c>
      <c r="AC1441" t="e">
        <v>#N/A</v>
      </c>
    </row>
    <row r="1442" spans="1:29">
      <c r="A1442" t="s">
        <v>1676</v>
      </c>
      <c r="B1442" t="s">
        <v>64</v>
      </c>
      <c r="C1442">
        <v>9428427</v>
      </c>
      <c r="D1442" t="s">
        <v>1675</v>
      </c>
      <c r="E1442" t="str">
        <f t="shared" si="22"/>
        <v>Skovby Nymark, Skovby38e</v>
      </c>
      <c r="F1442">
        <v>0.58743718863613492</v>
      </c>
      <c r="K1442">
        <v>0.58743718863613492</v>
      </c>
      <c r="M1442">
        <v>723.09113469329384</v>
      </c>
      <c r="N1442">
        <v>205.29855686265017</v>
      </c>
      <c r="O1442">
        <v>928.38969155594395</v>
      </c>
      <c r="P1442">
        <v>10264.927843132509</v>
      </c>
      <c r="T1442">
        <v>7832.4958484817998</v>
      </c>
      <c r="U1442">
        <v>100</v>
      </c>
      <c r="V1442">
        <v>0.51978617906570002</v>
      </c>
      <c r="W1442">
        <v>2.4749770164489999</v>
      </c>
      <c r="X1442">
        <v>1.7824484907075999</v>
      </c>
      <c r="Y1442">
        <v>7832.4958484822</v>
      </c>
      <c r="AB1442" t="e">
        <v>#N/A</v>
      </c>
      <c r="AC1442" t="e">
        <v>#N/A</v>
      </c>
    </row>
    <row r="1443" spans="1:29">
      <c r="A1443" t="s">
        <v>1674</v>
      </c>
      <c r="B1443" t="s">
        <v>8</v>
      </c>
      <c r="C1443">
        <v>9428427</v>
      </c>
      <c r="D1443" t="s">
        <v>1675</v>
      </c>
      <c r="E1443" t="str">
        <f t="shared" si="22"/>
        <v>Bogense Markjorder63a</v>
      </c>
      <c r="F1443">
        <v>10.866768796005365</v>
      </c>
      <c r="G1443" t="s">
        <v>3212</v>
      </c>
      <c r="H1443" t="s">
        <v>3213</v>
      </c>
      <c r="K1443">
        <v>9.8667687960053652</v>
      </c>
      <c r="M1443">
        <v>13376.177625724547</v>
      </c>
      <c r="N1443">
        <v>3797.7370087167633</v>
      </c>
      <c r="O1443">
        <v>17173.914634441309</v>
      </c>
      <c r="P1443">
        <v>189886.85043583816</v>
      </c>
      <c r="Q1443" t="e">
        <v>#N/A</v>
      </c>
      <c r="R1443" t="e">
        <v>#N/A</v>
      </c>
      <c r="T1443">
        <v>178841.55006902001</v>
      </c>
      <c r="U1443">
        <v>73.560599999999994</v>
      </c>
      <c r="V1443">
        <v>0</v>
      </c>
      <c r="W1443">
        <v>2.8415818214417001</v>
      </c>
      <c r="X1443">
        <v>1.6544159535584</v>
      </c>
      <c r="Y1443">
        <v>131556.91728007153</v>
      </c>
      <c r="AB1443" t="e">
        <v>#N/A</v>
      </c>
      <c r="AC1443" t="e">
        <v>#N/A</v>
      </c>
    </row>
    <row r="1444" spans="1:29">
      <c r="A1444" t="s">
        <v>1705</v>
      </c>
      <c r="B1444" t="s">
        <v>8</v>
      </c>
      <c r="C1444">
        <v>5444514</v>
      </c>
      <c r="D1444" t="s">
        <v>1706</v>
      </c>
      <c r="E1444" t="str">
        <f t="shared" si="22"/>
        <v>Bogense Markjorder63k</v>
      </c>
      <c r="F1444">
        <v>1</v>
      </c>
      <c r="G1444" t="s">
        <v>3212</v>
      </c>
      <c r="M1444">
        <v>1230.9250225919634</v>
      </c>
      <c r="N1444">
        <v>349.48171623130651</v>
      </c>
      <c r="O1444">
        <v>1580.40673882327</v>
      </c>
      <c r="P1444">
        <v>17474.085811565325</v>
      </c>
      <c r="Q1444" t="e">
        <v>#N/A</v>
      </c>
      <c r="R1444" t="e">
        <v>#N/A</v>
      </c>
      <c r="T1444">
        <v>528.65062449708</v>
      </c>
      <c r="U1444">
        <v>0</v>
      </c>
      <c r="V1444">
        <v>0</v>
      </c>
      <c r="W1444">
        <v>0</v>
      </c>
      <c r="X1444">
        <v>0</v>
      </c>
      <c r="Y1444">
        <v>0</v>
      </c>
      <c r="AB1444" t="e">
        <v>#N/A</v>
      </c>
      <c r="AC1444" t="e">
        <v>#N/A</v>
      </c>
    </row>
    <row r="1445" spans="1:29">
      <c r="A1445" t="s">
        <v>1703</v>
      </c>
      <c r="B1445" t="s">
        <v>8</v>
      </c>
      <c r="C1445">
        <v>5444515</v>
      </c>
      <c r="D1445" t="s">
        <v>1704</v>
      </c>
      <c r="E1445" t="str">
        <f t="shared" si="22"/>
        <v>Bogense Markjorder63l</v>
      </c>
      <c r="F1445">
        <v>1</v>
      </c>
      <c r="G1445" t="s">
        <v>3212</v>
      </c>
      <c r="M1445">
        <v>1230.9250225919634</v>
      </c>
      <c r="N1445">
        <v>349.48171623130651</v>
      </c>
      <c r="O1445">
        <v>1580.40673882327</v>
      </c>
      <c r="P1445">
        <v>17474.085811565325</v>
      </c>
      <c r="Q1445" t="e">
        <v>#N/A</v>
      </c>
      <c r="R1445" t="e">
        <v>#N/A</v>
      </c>
      <c r="T1445">
        <v>498.63780999120002</v>
      </c>
      <c r="U1445">
        <v>0</v>
      </c>
      <c r="V1445">
        <v>0</v>
      </c>
      <c r="W1445">
        <v>0</v>
      </c>
      <c r="X1445">
        <v>0</v>
      </c>
      <c r="Y1445">
        <v>0</v>
      </c>
      <c r="AB1445" t="e">
        <v>#N/A</v>
      </c>
      <c r="AC1445" t="e">
        <v>#N/A</v>
      </c>
    </row>
    <row r="1446" spans="1:29">
      <c r="A1446" t="s">
        <v>1679</v>
      </c>
      <c r="B1446" t="s">
        <v>8</v>
      </c>
      <c r="C1446">
        <v>9428431</v>
      </c>
      <c r="D1446" t="s">
        <v>1678</v>
      </c>
      <c r="E1446" t="str">
        <f t="shared" si="22"/>
        <v>Bogense Markjorder63t</v>
      </c>
      <c r="F1446">
        <v>1.4015314618121248</v>
      </c>
      <c r="K1446">
        <v>1.4015314618121248</v>
      </c>
      <c r="M1446">
        <v>1725.1801462944372</v>
      </c>
      <c r="N1446">
        <v>489.80962062627322</v>
      </c>
      <c r="O1446">
        <v>2214.9897669207103</v>
      </c>
      <c r="P1446">
        <v>24490.481031313659</v>
      </c>
      <c r="T1446">
        <v>18687.086157494999</v>
      </c>
      <c r="U1446">
        <v>100</v>
      </c>
      <c r="V1446">
        <v>1.2805411815643</v>
      </c>
      <c r="W1446">
        <v>2.1121568679810001</v>
      </c>
      <c r="X1446">
        <v>1.9098877948344</v>
      </c>
      <c r="Y1446">
        <v>18687.086157492002</v>
      </c>
      <c r="AB1446" t="e">
        <v>#N/A</v>
      </c>
      <c r="AC1446" t="e">
        <v>#N/A</v>
      </c>
    </row>
    <row r="1447" spans="1:29">
      <c r="A1447" t="s">
        <v>1677</v>
      </c>
      <c r="B1447" t="s">
        <v>8</v>
      </c>
      <c r="C1447">
        <v>9428431</v>
      </c>
      <c r="D1447" t="s">
        <v>1678</v>
      </c>
      <c r="E1447" t="str">
        <f t="shared" si="22"/>
        <v>Bogense Markjorder63e</v>
      </c>
      <c r="F1447">
        <v>1.4020966979532448</v>
      </c>
      <c r="G1447" t="s">
        <v>3212</v>
      </c>
      <c r="K1447">
        <v>0.40209669795324476</v>
      </c>
      <c r="M1447">
        <v>1725.8759096042152</v>
      </c>
      <c r="N1447">
        <v>490.00716032294775</v>
      </c>
      <c r="O1447">
        <v>2215.883069927163</v>
      </c>
      <c r="P1447">
        <v>24500.358016147387</v>
      </c>
      <c r="Q1447" t="e">
        <v>#N/A</v>
      </c>
      <c r="R1447" t="e">
        <v>#N/A</v>
      </c>
      <c r="T1447">
        <v>52623.053425498998</v>
      </c>
      <c r="U1447">
        <v>10.1881</v>
      </c>
      <c r="V1447">
        <v>2.5547742843627999E-2</v>
      </c>
      <c r="W1447">
        <v>0.82741039991378995</v>
      </c>
      <c r="X1447">
        <v>0.36215990469186998</v>
      </c>
      <c r="Y1447">
        <v>5361.2893060432634</v>
      </c>
      <c r="AB1447" t="e">
        <v>#N/A</v>
      </c>
      <c r="AC1447" t="e">
        <v>#N/A</v>
      </c>
    </row>
    <row r="1448" spans="1:29">
      <c r="A1448" t="s">
        <v>2852</v>
      </c>
      <c r="B1448" t="s">
        <v>8</v>
      </c>
      <c r="C1448">
        <v>8307199</v>
      </c>
      <c r="D1448" t="s">
        <v>2853</v>
      </c>
      <c r="E1448" t="str">
        <f t="shared" si="22"/>
        <v>Bogense Markjorder42c</v>
      </c>
      <c r="F1448">
        <v>1</v>
      </c>
      <c r="G1448" t="s">
        <v>3212</v>
      </c>
      <c r="M1448">
        <v>1230.9250225919634</v>
      </c>
      <c r="N1448">
        <v>349.48171623130651</v>
      </c>
      <c r="O1448">
        <v>1580.40673882327</v>
      </c>
      <c r="P1448">
        <v>17474.085811565325</v>
      </c>
      <c r="Q1448" t="e">
        <v>#N/A</v>
      </c>
      <c r="R1448" t="e">
        <v>#N/A</v>
      </c>
      <c r="T1448">
        <v>599.37119799443997</v>
      </c>
      <c r="U1448">
        <v>0</v>
      </c>
      <c r="V1448">
        <v>0</v>
      </c>
      <c r="W1448">
        <v>0</v>
      </c>
      <c r="X1448">
        <v>0</v>
      </c>
      <c r="Y1448">
        <v>0</v>
      </c>
      <c r="AB1448" t="e">
        <v>#N/A</v>
      </c>
      <c r="AC1448" t="e">
        <v>#N/A</v>
      </c>
    </row>
    <row r="1449" spans="1:29">
      <c r="A1449" t="s">
        <v>1681</v>
      </c>
      <c r="B1449" t="s">
        <v>64</v>
      </c>
      <c r="C1449">
        <v>8307198</v>
      </c>
      <c r="D1449" t="s">
        <v>1680</v>
      </c>
      <c r="E1449" t="str">
        <f t="shared" si="22"/>
        <v>Skovby Nymark, Skovby10f</v>
      </c>
      <c r="F1449">
        <v>0.52412176811220745</v>
      </c>
      <c r="K1449">
        <v>0.52412176811220745</v>
      </c>
      <c r="M1449">
        <v>645.15459925445873</v>
      </c>
      <c r="N1449">
        <v>183.17097503404111</v>
      </c>
      <c r="O1449">
        <v>828.32557428849987</v>
      </c>
      <c r="P1449">
        <v>9158.5487517020556</v>
      </c>
      <c r="T1449">
        <v>6988.2902414961</v>
      </c>
      <c r="U1449">
        <v>100</v>
      </c>
      <c r="V1449">
        <v>0.46353909373282998</v>
      </c>
      <c r="W1449">
        <v>2.1135237216949001</v>
      </c>
      <c r="X1449">
        <v>1.1783414080492001</v>
      </c>
      <c r="Y1449">
        <v>6988.2902414986002</v>
      </c>
      <c r="AB1449" t="e">
        <v>#N/A</v>
      </c>
      <c r="AC1449" t="e">
        <v>#N/A</v>
      </c>
    </row>
    <row r="1450" spans="1:29">
      <c r="A1450" t="s">
        <v>1196</v>
      </c>
      <c r="B1450" t="s">
        <v>64</v>
      </c>
      <c r="C1450">
        <v>8307198</v>
      </c>
      <c r="D1450" t="s">
        <v>1680</v>
      </c>
      <c r="E1450" t="str">
        <f t="shared" si="22"/>
        <v>Skovby Nymark, Skovby12b</v>
      </c>
      <c r="F1450">
        <v>0.53484689433932253</v>
      </c>
      <c r="K1450">
        <v>0.53484689433932253</v>
      </c>
      <c r="M1450">
        <v>658.35642549787201</v>
      </c>
      <c r="N1450">
        <v>186.91921055469069</v>
      </c>
      <c r="O1450">
        <v>845.27563605256273</v>
      </c>
      <c r="P1450">
        <v>9345.9605277345345</v>
      </c>
      <c r="T1450">
        <v>7131.2919245243002</v>
      </c>
      <c r="U1450">
        <v>100</v>
      </c>
      <c r="V1450">
        <v>0.80491161346436002</v>
      </c>
      <c r="W1450">
        <v>2.1554725170135001</v>
      </c>
      <c r="X1450">
        <v>1.3223487366511</v>
      </c>
      <c r="Y1450">
        <v>7131.2919245236999</v>
      </c>
      <c r="AB1450" t="e">
        <v>#N/A</v>
      </c>
      <c r="AC1450" t="e">
        <v>#N/A</v>
      </c>
    </row>
    <row r="1451" spans="1:29">
      <c r="A1451" t="s">
        <v>1682</v>
      </c>
      <c r="B1451" t="s">
        <v>64</v>
      </c>
      <c r="C1451">
        <v>8307198</v>
      </c>
      <c r="D1451" t="s">
        <v>1680</v>
      </c>
      <c r="E1451" t="str">
        <f t="shared" si="22"/>
        <v>Skovby Nymark, Skovby13c</v>
      </c>
      <c r="F1451">
        <v>0.46614663431285247</v>
      </c>
      <c r="K1451">
        <v>0.46614663431285247</v>
      </c>
      <c r="M1451">
        <v>573.7915563727156</v>
      </c>
      <c r="N1451">
        <v>162.90972577510291</v>
      </c>
      <c r="O1451">
        <v>736.70128214781857</v>
      </c>
      <c r="P1451">
        <v>8145.4862887551453</v>
      </c>
      <c r="T1451">
        <v>6215.2884575047001</v>
      </c>
      <c r="U1451">
        <v>100</v>
      </c>
      <c r="V1451">
        <v>1.0459855794907</v>
      </c>
      <c r="W1451">
        <v>2.9485037326813002</v>
      </c>
      <c r="X1451">
        <v>1.6607614503779999</v>
      </c>
      <c r="Y1451">
        <v>6215.2884574988002</v>
      </c>
      <c r="AB1451" t="e">
        <v>#N/A</v>
      </c>
      <c r="AC1451" t="e">
        <v>#N/A</v>
      </c>
    </row>
    <row r="1452" spans="1:29">
      <c r="A1452" t="s">
        <v>1683</v>
      </c>
      <c r="B1452" t="s">
        <v>64</v>
      </c>
      <c r="C1452">
        <v>8307198</v>
      </c>
      <c r="D1452" t="s">
        <v>1680</v>
      </c>
      <c r="E1452" t="str">
        <f t="shared" si="22"/>
        <v>Skovby Nymark, Skovby3b</v>
      </c>
      <c r="F1452">
        <v>0.44856412256136002</v>
      </c>
      <c r="K1452">
        <v>0.44856412256136002</v>
      </c>
      <c r="M1452">
        <v>552.14880269778632</v>
      </c>
      <c r="N1452">
        <v>156.76495939253422</v>
      </c>
      <c r="O1452">
        <v>708.91376209032057</v>
      </c>
      <c r="P1452">
        <v>7838.2479696267101</v>
      </c>
      <c r="T1452">
        <v>5980.8549674848</v>
      </c>
      <c r="U1452">
        <v>100</v>
      </c>
      <c r="V1452">
        <v>0.76506549119948997</v>
      </c>
      <c r="W1452">
        <v>2.7883837223053001</v>
      </c>
      <c r="X1452">
        <v>2.2956830020807999</v>
      </c>
      <c r="Y1452">
        <v>5980.8549674896003</v>
      </c>
      <c r="AB1452" t="e">
        <v>#N/A</v>
      </c>
      <c r="AC1452" t="e">
        <v>#N/A</v>
      </c>
    </row>
    <row r="1453" spans="1:29">
      <c r="A1453" t="s">
        <v>1329</v>
      </c>
      <c r="B1453" t="s">
        <v>64</v>
      </c>
      <c r="C1453">
        <v>8307198</v>
      </c>
      <c r="D1453" t="s">
        <v>1680</v>
      </c>
      <c r="E1453" t="str">
        <f t="shared" si="22"/>
        <v>Skovby Nymark, Skovby3c</v>
      </c>
      <c r="F1453">
        <v>0.53692024027259255</v>
      </c>
      <c r="K1453">
        <v>0.53692024027259255</v>
      </c>
      <c r="M1453">
        <v>660.90855888762337</v>
      </c>
      <c r="N1453">
        <v>187.64380704979109</v>
      </c>
      <c r="O1453">
        <v>848.55236593741449</v>
      </c>
      <c r="P1453">
        <v>9382.1903524895552</v>
      </c>
      <c r="T1453">
        <v>7158.9365369678999</v>
      </c>
      <c r="U1453">
        <v>100</v>
      </c>
      <c r="V1453">
        <v>1.0469317436218</v>
      </c>
      <c r="W1453">
        <v>3.0799221992493</v>
      </c>
      <c r="X1453">
        <v>1.7224295482269001</v>
      </c>
      <c r="Y1453">
        <v>7158.9365369656998</v>
      </c>
      <c r="AB1453" t="e">
        <v>#N/A</v>
      </c>
      <c r="AC1453" t="e">
        <v>#N/A</v>
      </c>
    </row>
    <row r="1454" spans="1:29">
      <c r="A1454" t="s">
        <v>1684</v>
      </c>
      <c r="B1454" t="s">
        <v>64</v>
      </c>
      <c r="C1454">
        <v>8307198</v>
      </c>
      <c r="D1454" t="s">
        <v>1680</v>
      </c>
      <c r="E1454" t="str">
        <f t="shared" si="22"/>
        <v>Skovby Nymark, Skovby4f</v>
      </c>
      <c r="F1454">
        <v>0.48899664124005748</v>
      </c>
      <c r="K1454">
        <v>0.48899664124005748</v>
      </c>
      <c r="M1454">
        <v>601.91820166581203</v>
      </c>
      <c r="N1454">
        <v>170.89538541191976</v>
      </c>
      <c r="O1454">
        <v>772.81358707773177</v>
      </c>
      <c r="P1454">
        <v>8544.7692705959871</v>
      </c>
      <c r="T1454">
        <v>6519.9552165341001</v>
      </c>
      <c r="U1454">
        <v>100</v>
      </c>
      <c r="V1454">
        <v>0.89827126264571999</v>
      </c>
      <c r="W1454">
        <v>2.1120517253875999</v>
      </c>
      <c r="X1454">
        <v>1.3540576737526</v>
      </c>
      <c r="Y1454">
        <v>6519.9552165343002</v>
      </c>
      <c r="AB1454" t="e">
        <v>#N/A</v>
      </c>
      <c r="AC1454" t="e">
        <v>#N/A</v>
      </c>
    </row>
    <row r="1455" spans="1:29">
      <c r="A1455" t="s">
        <v>1685</v>
      </c>
      <c r="B1455" t="s">
        <v>64</v>
      </c>
      <c r="C1455">
        <v>8307198</v>
      </c>
      <c r="D1455" t="s">
        <v>1680</v>
      </c>
      <c r="E1455" t="str">
        <f t="shared" si="22"/>
        <v>Skovby Nymark, Skovby5a</v>
      </c>
      <c r="F1455">
        <v>0.54810591851265</v>
      </c>
      <c r="K1455">
        <v>0.54810591851265</v>
      </c>
      <c r="M1455">
        <v>674.67729012797258</v>
      </c>
      <c r="N1455">
        <v>191.55299707833757</v>
      </c>
      <c r="O1455">
        <v>866.23028720631009</v>
      </c>
      <c r="P1455">
        <v>9577.649853916877</v>
      </c>
      <c r="T1455">
        <v>7308.0789135020004</v>
      </c>
      <c r="U1455">
        <v>100</v>
      </c>
      <c r="V1455">
        <v>1.3546611070632999</v>
      </c>
      <c r="W1455">
        <v>2.8347480297089001</v>
      </c>
      <c r="X1455">
        <v>2.2636704504399998</v>
      </c>
      <c r="Y1455">
        <v>7308.0789135084997</v>
      </c>
      <c r="AB1455" t="e">
        <v>#N/A</v>
      </c>
      <c r="AC1455" t="e">
        <v>#N/A</v>
      </c>
    </row>
    <row r="1456" spans="1:29">
      <c r="A1456" t="s">
        <v>88</v>
      </c>
      <c r="B1456" t="s">
        <v>64</v>
      </c>
      <c r="C1456">
        <v>8307198</v>
      </c>
      <c r="D1456" t="s">
        <v>1680</v>
      </c>
      <c r="E1456" t="str">
        <f t="shared" si="22"/>
        <v>Skovby Nymark, Skovby6b</v>
      </c>
      <c r="F1456">
        <v>0.51321139961363249</v>
      </c>
      <c r="K1456">
        <v>0.51321139961363249</v>
      </c>
      <c r="M1456">
        <v>631.72475366386368</v>
      </c>
      <c r="N1456">
        <v>179.35800072644315</v>
      </c>
      <c r="O1456">
        <v>811.08275439030683</v>
      </c>
      <c r="P1456">
        <v>8967.9000363221567</v>
      </c>
      <c r="T1456">
        <v>6842.8186615150998</v>
      </c>
      <c r="U1456">
        <v>100</v>
      </c>
      <c r="V1456">
        <v>1.0322128534317001</v>
      </c>
      <c r="W1456">
        <v>2.6791486740111998</v>
      </c>
      <c r="X1456">
        <v>1.7422510414853001</v>
      </c>
      <c r="Y1456">
        <v>6842.8186615165996</v>
      </c>
      <c r="AB1456" t="e">
        <v>#N/A</v>
      </c>
      <c r="AC1456" t="e">
        <v>#N/A</v>
      </c>
    </row>
    <row r="1457" spans="1:29">
      <c r="A1457" t="s">
        <v>1686</v>
      </c>
      <c r="B1457" t="s">
        <v>64</v>
      </c>
      <c r="C1457">
        <v>8307198</v>
      </c>
      <c r="D1457" t="s">
        <v>1680</v>
      </c>
      <c r="E1457" t="str">
        <f t="shared" si="22"/>
        <v>Skovby Nymark, Skovby7c</v>
      </c>
      <c r="F1457">
        <v>0.61644092129745753</v>
      </c>
      <c r="K1457">
        <v>0.61644092129745753</v>
      </c>
      <c r="M1457">
        <v>758.79255497468364</v>
      </c>
      <c r="N1457">
        <v>215.4348311302432</v>
      </c>
      <c r="O1457">
        <v>974.22738610492684</v>
      </c>
      <c r="P1457">
        <v>10771.741556512159</v>
      </c>
      <c r="T1457">
        <v>8219.2122839661006</v>
      </c>
      <c r="U1457">
        <v>100</v>
      </c>
      <c r="V1457">
        <v>0.85400950908661</v>
      </c>
      <c r="W1457">
        <v>2.7601025104522998</v>
      </c>
      <c r="X1457">
        <v>1.9884095419864001</v>
      </c>
      <c r="Y1457">
        <v>8219.2122839670992</v>
      </c>
      <c r="AB1457" t="e">
        <v>#N/A</v>
      </c>
      <c r="AC1457" t="e">
        <v>#N/A</v>
      </c>
    </row>
    <row r="1458" spans="1:29">
      <c r="A1458" t="s">
        <v>1687</v>
      </c>
      <c r="B1458" t="s">
        <v>64</v>
      </c>
      <c r="C1458">
        <v>8307198</v>
      </c>
      <c r="D1458" t="s">
        <v>1680</v>
      </c>
      <c r="E1458" t="str">
        <f t="shared" si="22"/>
        <v>Skovby Nymark, Skovby8b</v>
      </c>
      <c r="F1458">
        <v>0.49897796351371504</v>
      </c>
      <c r="K1458">
        <v>0.49897796351371504</v>
      </c>
      <c r="M1458">
        <v>614.20446101101152</v>
      </c>
      <c r="N1458">
        <v>174.38367505037536</v>
      </c>
      <c r="O1458">
        <v>788.58813606138688</v>
      </c>
      <c r="P1458">
        <v>8719.1837525187675</v>
      </c>
      <c r="T1458">
        <v>6653.0395135161998</v>
      </c>
      <c r="U1458">
        <v>100</v>
      </c>
      <c r="V1458">
        <v>0.46217232942580999</v>
      </c>
      <c r="W1458">
        <v>1.9753767251968</v>
      </c>
      <c r="X1458">
        <v>1.1475517100235999</v>
      </c>
      <c r="Y1458">
        <v>6653.0395135201998</v>
      </c>
      <c r="AB1458" t="e">
        <v>#N/A</v>
      </c>
      <c r="AC1458" t="e">
        <v>#N/A</v>
      </c>
    </row>
    <row r="1459" spans="1:29">
      <c r="A1459" t="s">
        <v>1688</v>
      </c>
      <c r="B1459" t="s">
        <v>64</v>
      </c>
      <c r="C1459">
        <v>8307198</v>
      </c>
      <c r="D1459" t="s">
        <v>1680</v>
      </c>
      <c r="E1459" t="str">
        <f t="shared" si="22"/>
        <v>Skovby Nymark, Skovby8c</v>
      </c>
      <c r="F1459">
        <v>0.39934699084067243</v>
      </c>
      <c r="K1459">
        <v>0.39934699084067243</v>
      </c>
      <c r="M1459">
        <v>491.56620372258732</v>
      </c>
      <c r="N1459">
        <v>139.56447173080605</v>
      </c>
      <c r="O1459">
        <v>631.13067545339334</v>
      </c>
      <c r="P1459">
        <v>6978.2235865403018</v>
      </c>
      <c r="T1459">
        <v>5324.6265445422996</v>
      </c>
      <c r="U1459">
        <v>100</v>
      </c>
      <c r="V1459">
        <v>1.1506997346878001</v>
      </c>
      <c r="W1459">
        <v>2.8461027145386</v>
      </c>
      <c r="X1459">
        <v>2.4395089087708999</v>
      </c>
      <c r="Y1459">
        <v>5324.6265445366998</v>
      </c>
      <c r="AB1459" t="e">
        <v>#N/A</v>
      </c>
      <c r="AC1459" t="e">
        <v>#N/A</v>
      </c>
    </row>
    <row r="1460" spans="1:29">
      <c r="A1460" t="s">
        <v>1689</v>
      </c>
      <c r="B1460" t="s">
        <v>64</v>
      </c>
      <c r="C1460">
        <v>8307198</v>
      </c>
      <c r="D1460" t="s">
        <v>1680</v>
      </c>
      <c r="E1460" t="str">
        <f t="shared" si="22"/>
        <v>Skovby Nymark, Skovby9a</v>
      </c>
      <c r="F1460">
        <v>0.41226339408834001</v>
      </c>
      <c r="K1460">
        <v>0.41226339408834001</v>
      </c>
      <c r="M1460">
        <v>507.46532768202945</v>
      </c>
      <c r="N1460">
        <v>144.07851850533652</v>
      </c>
      <c r="O1460">
        <v>651.54384618736594</v>
      </c>
      <c r="P1460">
        <v>7203.9259252668262</v>
      </c>
      <c r="T1460">
        <v>5496.8452545112004</v>
      </c>
      <c r="U1460">
        <v>100</v>
      </c>
      <c r="V1460">
        <v>1.7980144023894999</v>
      </c>
      <c r="W1460">
        <v>3.0317704677582</v>
      </c>
      <c r="X1460">
        <v>2.6144799152707998</v>
      </c>
      <c r="Y1460">
        <v>5496.8452545211003</v>
      </c>
      <c r="AB1460" t="e">
        <v>#N/A</v>
      </c>
      <c r="AC1460" t="e">
        <v>#N/A</v>
      </c>
    </row>
    <row r="1461" spans="1:29">
      <c r="A1461" t="s">
        <v>670</v>
      </c>
      <c r="B1461" t="s">
        <v>64</v>
      </c>
      <c r="C1461">
        <v>8307198</v>
      </c>
      <c r="D1461" t="s">
        <v>1680</v>
      </c>
      <c r="E1461" t="str">
        <f t="shared" si="22"/>
        <v>Skovby Nymark, Skovby9b</v>
      </c>
      <c r="F1461">
        <v>1.16642980484685</v>
      </c>
      <c r="K1461">
        <v>1.16642980484685</v>
      </c>
      <c r="M1461">
        <v>1435.7876338830483</v>
      </c>
      <c r="N1461">
        <v>407.64589006122503</v>
      </c>
      <c r="O1461">
        <v>1843.4335239442735</v>
      </c>
      <c r="P1461">
        <v>20382.294503061254</v>
      </c>
      <c r="T1461">
        <v>15552.397397958001</v>
      </c>
      <c r="U1461">
        <v>100</v>
      </c>
      <c r="V1461">
        <v>1.089931845665</v>
      </c>
      <c r="W1461">
        <v>2.5124049186707</v>
      </c>
      <c r="X1461">
        <v>1.8580979326958</v>
      </c>
      <c r="Y1461">
        <v>15552.397397941</v>
      </c>
      <c r="AB1461" t="e">
        <v>#N/A</v>
      </c>
      <c r="AC1461" t="e">
        <v>#N/A</v>
      </c>
    </row>
    <row r="1462" spans="1:29">
      <c r="A1462" t="s">
        <v>221</v>
      </c>
      <c r="B1462" t="s">
        <v>8</v>
      </c>
      <c r="C1462">
        <v>8307198</v>
      </c>
      <c r="D1462" t="s">
        <v>1680</v>
      </c>
      <c r="E1462" t="str">
        <f t="shared" si="22"/>
        <v>Bogense Markjorder42a</v>
      </c>
      <c r="F1462">
        <v>1</v>
      </c>
      <c r="G1462" t="s">
        <v>3212</v>
      </c>
      <c r="M1462">
        <v>1230.9250225919634</v>
      </c>
      <c r="N1462">
        <v>349.48171623130651</v>
      </c>
      <c r="O1462">
        <v>1580.40673882327</v>
      </c>
      <c r="P1462">
        <v>17474.085811565325</v>
      </c>
      <c r="Q1462" t="s">
        <v>3213</v>
      </c>
      <c r="R1462" t="s">
        <v>3228</v>
      </c>
      <c r="T1462">
        <v>21152.298437461999</v>
      </c>
      <c r="U1462">
        <v>0</v>
      </c>
      <c r="V1462">
        <v>0</v>
      </c>
      <c r="W1462">
        <v>0</v>
      </c>
      <c r="X1462">
        <v>0</v>
      </c>
      <c r="Y1462">
        <v>0</v>
      </c>
      <c r="AB1462" t="e">
        <v>#N/A</v>
      </c>
      <c r="AC1462" t="e">
        <v>#N/A</v>
      </c>
    </row>
    <row r="1463" spans="1:29">
      <c r="A1463" t="s">
        <v>201</v>
      </c>
      <c r="B1463" t="s">
        <v>8</v>
      </c>
      <c r="C1463">
        <v>9428430</v>
      </c>
      <c r="D1463" t="s">
        <v>1690</v>
      </c>
      <c r="E1463" t="str">
        <f t="shared" si="22"/>
        <v>Bogense Markjorder37a</v>
      </c>
      <c r="F1463">
        <v>1.8465668404109998</v>
      </c>
      <c r="K1463">
        <v>1.8465668404109998</v>
      </c>
      <c r="M1463">
        <v>2272.9853297504806</v>
      </c>
      <c r="N1463">
        <v>645.34134852265731</v>
      </c>
      <c r="O1463">
        <v>2918.326678273138</v>
      </c>
      <c r="P1463">
        <v>32267.067426132864</v>
      </c>
      <c r="T1463">
        <v>24620.891205479998</v>
      </c>
      <c r="U1463">
        <v>100</v>
      </c>
      <c r="V1463">
        <v>1.3237515687943</v>
      </c>
      <c r="W1463">
        <v>2.0371959209442001</v>
      </c>
      <c r="X1463">
        <v>1.7844069599075001</v>
      </c>
      <c r="Y1463">
        <v>24620.891205469001</v>
      </c>
      <c r="AB1463" t="e">
        <v>#N/A</v>
      </c>
      <c r="AC1463" t="e">
        <v>#N/A</v>
      </c>
    </row>
    <row r="1464" spans="1:29">
      <c r="A1464" t="s">
        <v>1692</v>
      </c>
      <c r="B1464" t="s">
        <v>8</v>
      </c>
      <c r="C1464">
        <v>9428430</v>
      </c>
      <c r="D1464" t="s">
        <v>1690</v>
      </c>
      <c r="E1464" t="str">
        <f t="shared" si="22"/>
        <v>Bogense Markjorder63r</v>
      </c>
      <c r="F1464">
        <v>1.3453531498133251</v>
      </c>
      <c r="K1464">
        <v>1.3453531498133251</v>
      </c>
      <c r="M1464">
        <v>1656.0288563281363</v>
      </c>
      <c r="N1464">
        <v>470.17632773395485</v>
      </c>
      <c r="O1464">
        <v>2126.2051840620911</v>
      </c>
      <c r="P1464">
        <v>23508.816386697741</v>
      </c>
      <c r="T1464">
        <v>17938.041997511002</v>
      </c>
      <c r="U1464">
        <v>100</v>
      </c>
      <c r="V1464">
        <v>1.2538369894028001</v>
      </c>
      <c r="W1464">
        <v>2.2366364002228001</v>
      </c>
      <c r="X1464">
        <v>1.9991452900841999</v>
      </c>
      <c r="Y1464">
        <v>17938.041997509001</v>
      </c>
      <c r="AB1464" t="e">
        <v>#N/A</v>
      </c>
      <c r="AC1464" t="e">
        <v>#N/A</v>
      </c>
    </row>
    <row r="1465" spans="1:29">
      <c r="A1465" t="s">
        <v>965</v>
      </c>
      <c r="B1465" t="s">
        <v>15</v>
      </c>
      <c r="C1465">
        <v>9428430</v>
      </c>
      <c r="D1465" t="s">
        <v>1690</v>
      </c>
      <c r="E1465" t="str">
        <f t="shared" si="22"/>
        <v>Bogense Strand, Bogense Jorder25c</v>
      </c>
      <c r="F1465">
        <v>0.65972147730005248</v>
      </c>
      <c r="K1465">
        <v>0.65972147730005248</v>
      </c>
      <c r="M1465">
        <v>812.06767434997062</v>
      </c>
      <c r="N1465">
        <v>230.56059412147525</v>
      </c>
      <c r="O1465">
        <v>1042.6282684714458</v>
      </c>
      <c r="P1465">
        <v>11528.029706073763</v>
      </c>
      <c r="T1465">
        <v>8796.2863640006999</v>
      </c>
      <c r="U1465">
        <v>100</v>
      </c>
      <c r="V1465">
        <v>1.5400136709212999</v>
      </c>
      <c r="W1465">
        <v>2.3003482818604</v>
      </c>
      <c r="X1465">
        <v>2.1455663218372001</v>
      </c>
      <c r="Y1465">
        <v>8796.2863639882999</v>
      </c>
      <c r="AB1465" t="e">
        <v>#N/A</v>
      </c>
      <c r="AC1465" t="e">
        <v>#N/A</v>
      </c>
    </row>
    <row r="1466" spans="1:29">
      <c r="A1466" t="s">
        <v>1691</v>
      </c>
      <c r="B1466" t="s">
        <v>8</v>
      </c>
      <c r="C1466">
        <v>9428430</v>
      </c>
      <c r="D1466" t="s">
        <v>1690</v>
      </c>
      <c r="E1466" t="str">
        <f t="shared" si="22"/>
        <v>Bogense Markjorder63d</v>
      </c>
      <c r="F1466">
        <v>1.3497803398965933</v>
      </c>
      <c r="G1466" t="s">
        <v>3212</v>
      </c>
      <c r="K1466">
        <v>0.34978033989659324</v>
      </c>
      <c r="M1466">
        <v>1661.4783953814022</v>
      </c>
      <c r="N1466">
        <v>471.72354972233768</v>
      </c>
      <c r="O1466">
        <v>2133.2019451037399</v>
      </c>
      <c r="P1466">
        <v>23586.177486116881</v>
      </c>
      <c r="Q1466" t="e">
        <v>#N/A</v>
      </c>
      <c r="R1466" t="e">
        <v>#N/A</v>
      </c>
      <c r="T1466">
        <v>55889.292060589003</v>
      </c>
      <c r="U1466">
        <v>8.3445999999999998</v>
      </c>
      <c r="V1466">
        <v>6.3080847030506004E-4</v>
      </c>
      <c r="W1466">
        <v>0.80848616361617998</v>
      </c>
      <c r="X1466">
        <v>0.26904763734789999</v>
      </c>
      <c r="Y1466">
        <v>4663.7378652879097</v>
      </c>
      <c r="AB1466" t="e">
        <v>#N/A</v>
      </c>
      <c r="AC1466" t="e">
        <v>#N/A</v>
      </c>
    </row>
    <row r="1467" spans="1:29">
      <c r="A1467" t="s">
        <v>1693</v>
      </c>
      <c r="B1467" t="s">
        <v>8</v>
      </c>
      <c r="C1467">
        <v>5444511</v>
      </c>
      <c r="D1467" t="s">
        <v>1694</v>
      </c>
      <c r="E1467" t="str">
        <f t="shared" si="22"/>
        <v>Bogense Markjorder63g</v>
      </c>
      <c r="F1467">
        <v>1</v>
      </c>
      <c r="G1467" t="s">
        <v>3212</v>
      </c>
      <c r="M1467">
        <v>1230.9250225919634</v>
      </c>
      <c r="N1467">
        <v>349.48171623130651</v>
      </c>
      <c r="O1467">
        <v>1580.40673882327</v>
      </c>
      <c r="P1467">
        <v>17474.085811565325</v>
      </c>
      <c r="Q1467" t="e">
        <v>#N/A</v>
      </c>
      <c r="R1467" t="e">
        <v>#N/A</v>
      </c>
      <c r="T1467">
        <v>1009.3093755024</v>
      </c>
      <c r="U1467">
        <v>0</v>
      </c>
      <c r="V1467">
        <v>0</v>
      </c>
      <c r="W1467">
        <v>0</v>
      </c>
      <c r="X1467">
        <v>0</v>
      </c>
      <c r="Y1467">
        <v>0</v>
      </c>
      <c r="AB1467" t="e">
        <v>#N/A</v>
      </c>
      <c r="AC1467" t="e">
        <v>#N/A</v>
      </c>
    </row>
    <row r="1468" spans="1:29">
      <c r="A1468" t="s">
        <v>1697</v>
      </c>
      <c r="B1468" t="s">
        <v>8</v>
      </c>
      <c r="C1468">
        <v>9428429</v>
      </c>
      <c r="D1468" t="s">
        <v>1696</v>
      </c>
      <c r="E1468" t="str">
        <f t="shared" si="22"/>
        <v>Bogense Markjorder63p</v>
      </c>
      <c r="F1468">
        <v>1.4226598366515</v>
      </c>
      <c r="K1468">
        <v>1.4226598366515</v>
      </c>
      <c r="M1468">
        <v>1751.1875915709265</v>
      </c>
      <c r="N1468">
        <v>497.19360132631635</v>
      </c>
      <c r="O1468">
        <v>2248.3811928972427</v>
      </c>
      <c r="P1468">
        <v>24859.680066315817</v>
      </c>
      <c r="T1468">
        <v>18968.797822019998</v>
      </c>
      <c r="U1468">
        <v>100</v>
      </c>
      <c r="V1468">
        <v>0.59737563133240001</v>
      </c>
      <c r="W1468">
        <v>2.2995071411132999</v>
      </c>
      <c r="X1468">
        <v>1.9931262050798999</v>
      </c>
      <c r="Y1468">
        <v>18968.797822027998</v>
      </c>
      <c r="AB1468" t="e">
        <v>#N/A</v>
      </c>
      <c r="AC1468" t="e">
        <v>#N/A</v>
      </c>
    </row>
    <row r="1469" spans="1:29">
      <c r="A1469" t="s">
        <v>102</v>
      </c>
      <c r="B1469" t="s">
        <v>64</v>
      </c>
      <c r="C1469">
        <v>9428429</v>
      </c>
      <c r="D1469" t="s">
        <v>1696</v>
      </c>
      <c r="E1469" t="str">
        <f t="shared" si="22"/>
        <v>Skovby Nymark, Skovby11a</v>
      </c>
      <c r="F1469">
        <v>1.6292060114976752</v>
      </c>
      <c r="K1469">
        <v>1.6292060114976752</v>
      </c>
      <c r="M1469">
        <v>2005.4304465097384</v>
      </c>
      <c r="N1469">
        <v>569.37771299256917</v>
      </c>
      <c r="O1469">
        <v>2574.8081595023077</v>
      </c>
      <c r="P1469">
        <v>28468.885649628461</v>
      </c>
      <c r="T1469">
        <v>21722.746819969001</v>
      </c>
      <c r="U1469">
        <v>100</v>
      </c>
      <c r="V1469">
        <v>0.48719438910483998</v>
      </c>
      <c r="W1469">
        <v>2.8216061592102002</v>
      </c>
      <c r="X1469">
        <v>2.4128700559510001</v>
      </c>
      <c r="Y1469">
        <v>21722.746819969001</v>
      </c>
      <c r="AB1469" t="e">
        <v>#N/A</v>
      </c>
      <c r="AC1469" t="e">
        <v>#N/A</v>
      </c>
    </row>
    <row r="1470" spans="1:29">
      <c r="A1470" t="s">
        <v>1695</v>
      </c>
      <c r="B1470" t="s">
        <v>8</v>
      </c>
      <c r="C1470">
        <v>9428429</v>
      </c>
      <c r="D1470" t="s">
        <v>1696</v>
      </c>
      <c r="E1470" t="str">
        <f t="shared" si="22"/>
        <v>Bogense Markjorder63c</v>
      </c>
      <c r="F1470">
        <v>1.534749308616036</v>
      </c>
      <c r="G1470" t="s">
        <v>3212</v>
      </c>
      <c r="K1470">
        <v>0.53474930861603609</v>
      </c>
      <c r="M1470">
        <v>1889.1613273811943</v>
      </c>
      <c r="N1470">
        <v>536.36682235994328</v>
      </c>
      <c r="O1470">
        <v>2425.5281497411374</v>
      </c>
      <c r="P1470">
        <v>26818.341117997166</v>
      </c>
      <c r="Q1470" t="e">
        <v>#N/A</v>
      </c>
      <c r="R1470" t="e">
        <v>#N/A</v>
      </c>
      <c r="T1470">
        <v>54978.030207475997</v>
      </c>
      <c r="U1470">
        <v>12.9688</v>
      </c>
      <c r="V1470">
        <v>6.0978149995208003E-3</v>
      </c>
      <c r="W1470">
        <v>1.0819416046143</v>
      </c>
      <c r="X1470">
        <v>0.40211596745245998</v>
      </c>
      <c r="Y1470">
        <v>7129.990781547147</v>
      </c>
      <c r="AB1470" t="e">
        <v>#N/A</v>
      </c>
      <c r="AC1470" t="e">
        <v>#N/A</v>
      </c>
    </row>
    <row r="1471" spans="1:29">
      <c r="A1471" t="s">
        <v>1698</v>
      </c>
      <c r="B1471" t="s">
        <v>8</v>
      </c>
      <c r="C1471">
        <v>9428428</v>
      </c>
      <c r="D1471" t="s">
        <v>1699</v>
      </c>
      <c r="E1471" t="str">
        <f t="shared" si="22"/>
        <v>Bogense Markjorder16a</v>
      </c>
      <c r="F1471">
        <v>2.2189055070213199</v>
      </c>
      <c r="K1471">
        <v>2.2189055070213199</v>
      </c>
      <c r="M1471">
        <v>2731.3063113596504</v>
      </c>
      <c r="N1471">
        <v>775.46690474890818</v>
      </c>
      <c r="O1471">
        <v>3506.7732161085587</v>
      </c>
      <c r="P1471">
        <v>38773.345237445406</v>
      </c>
      <c r="T1471">
        <v>40387.593746505998</v>
      </c>
      <c r="U1471">
        <v>73.253699999999995</v>
      </c>
      <c r="V1471">
        <v>1.7872906755656E-3</v>
      </c>
      <c r="W1471">
        <v>1.8694008588791</v>
      </c>
      <c r="X1471">
        <v>0.74692868717131999</v>
      </c>
      <c r="Y1471">
        <v>29585.390271617998</v>
      </c>
      <c r="AB1471" t="e">
        <v>#N/A</v>
      </c>
      <c r="AC1471" t="e">
        <v>#N/A</v>
      </c>
    </row>
    <row r="1472" spans="1:29">
      <c r="A1472" t="s">
        <v>1701</v>
      </c>
      <c r="B1472" t="s">
        <v>8</v>
      </c>
      <c r="C1472">
        <v>9428428</v>
      </c>
      <c r="D1472" t="s">
        <v>1699</v>
      </c>
      <c r="E1472" t="str">
        <f t="shared" si="22"/>
        <v>Bogense Markjorder63n</v>
      </c>
      <c r="F1472">
        <v>1.3181388887983498</v>
      </c>
      <c r="K1472">
        <v>1.3181388887983498</v>
      </c>
      <c r="M1472">
        <v>1622.5301414734543</v>
      </c>
      <c r="N1472">
        <v>460.66544108847461</v>
      </c>
      <c r="O1472">
        <v>2083.1955825619289</v>
      </c>
      <c r="P1472">
        <v>23033.272054423727</v>
      </c>
      <c r="T1472">
        <v>17575.185183977999</v>
      </c>
      <c r="U1472">
        <v>100</v>
      </c>
      <c r="V1472">
        <v>0.48162224888802002</v>
      </c>
      <c r="W1472">
        <v>2.4121062755585001</v>
      </c>
      <c r="X1472">
        <v>2.0136144077262998</v>
      </c>
      <c r="Y1472">
        <v>17575.185183971</v>
      </c>
      <c r="AB1472" t="e">
        <v>#N/A</v>
      </c>
      <c r="AC1472" t="e">
        <v>#N/A</v>
      </c>
    </row>
    <row r="1473" spans="1:29">
      <c r="A1473" t="s">
        <v>1702</v>
      </c>
      <c r="B1473" t="s">
        <v>64</v>
      </c>
      <c r="C1473">
        <v>9428428</v>
      </c>
      <c r="D1473" t="s">
        <v>1699</v>
      </c>
      <c r="E1473" t="str">
        <f t="shared" si="22"/>
        <v>Skovby Nymark, Skovby14c</v>
      </c>
      <c r="F1473">
        <v>0.6216218928370576</v>
      </c>
      <c r="K1473">
        <v>0.6216218928370576</v>
      </c>
      <c r="M1473">
        <v>765.16994248411413</v>
      </c>
      <c r="N1473">
        <v>217.24548595564818</v>
      </c>
      <c r="O1473">
        <v>982.41542843976231</v>
      </c>
      <c r="P1473">
        <v>10862.274297782409</v>
      </c>
      <c r="T1473">
        <v>8288.2919044941009</v>
      </c>
      <c r="U1473">
        <v>100</v>
      </c>
      <c r="V1473">
        <v>0.76769387722015003</v>
      </c>
      <c r="W1473">
        <v>2.7379188537597998</v>
      </c>
      <c r="X1473">
        <v>1.7304134309104999</v>
      </c>
      <c r="Y1473">
        <v>8288.2919044865994</v>
      </c>
      <c r="AB1473" t="e">
        <v>#N/A</v>
      </c>
      <c r="AC1473" t="e">
        <v>#N/A</v>
      </c>
    </row>
    <row r="1474" spans="1:29">
      <c r="A1474" t="s">
        <v>1700</v>
      </c>
      <c r="B1474" t="s">
        <v>8</v>
      </c>
      <c r="C1474">
        <v>9428428</v>
      </c>
      <c r="D1474" t="s">
        <v>1699</v>
      </c>
      <c r="E1474" t="str">
        <f t="shared" ref="E1474:E1537" si="23">CONCATENATE(B1474,A1474)</f>
        <v>Bogense Markjorder63b</v>
      </c>
      <c r="F1474">
        <v>1</v>
      </c>
      <c r="G1474" t="s">
        <v>3212</v>
      </c>
      <c r="M1474">
        <v>1230.9250225919634</v>
      </c>
      <c r="N1474">
        <v>349.48171623130651</v>
      </c>
      <c r="O1474">
        <v>1580.40673882327</v>
      </c>
      <c r="P1474">
        <v>17474.085811565325</v>
      </c>
      <c r="Q1474" t="e">
        <v>#N/A</v>
      </c>
      <c r="R1474" t="e">
        <v>#N/A</v>
      </c>
      <c r="T1474">
        <v>12928.636170471</v>
      </c>
      <c r="U1474">
        <v>3.0700000000000002E-2</v>
      </c>
      <c r="V1474">
        <v>0.37059995532036</v>
      </c>
      <c r="W1474">
        <v>0.45922854542732</v>
      </c>
      <c r="X1474">
        <v>0.41954018920660002</v>
      </c>
      <c r="Y1474">
        <v>3.9690913043345972</v>
      </c>
      <c r="AB1474" t="e">
        <v>#N/A</v>
      </c>
      <c r="AC1474" t="e">
        <v>#N/A</v>
      </c>
    </row>
    <row r="1475" spans="1:29">
      <c r="A1475" t="s">
        <v>2850</v>
      </c>
      <c r="B1475" t="s">
        <v>8</v>
      </c>
      <c r="C1475">
        <v>8274862</v>
      </c>
      <c r="D1475" t="s">
        <v>2851</v>
      </c>
      <c r="E1475" t="str">
        <f t="shared" si="23"/>
        <v>Bogense Markjorder87c</v>
      </c>
      <c r="F1475">
        <v>1</v>
      </c>
      <c r="G1475" t="s">
        <v>3212</v>
      </c>
      <c r="M1475">
        <v>1230.9250225919634</v>
      </c>
      <c r="N1475">
        <v>349.48171623130651</v>
      </c>
      <c r="O1475">
        <v>1580.40673882327</v>
      </c>
      <c r="P1475">
        <v>17474.085811565325</v>
      </c>
      <c r="Q1475" t="e">
        <v>#N/A</v>
      </c>
      <c r="R1475" t="e">
        <v>#N/A</v>
      </c>
      <c r="T1475">
        <v>630.52515050271995</v>
      </c>
      <c r="U1475">
        <v>0</v>
      </c>
      <c r="V1475">
        <v>0</v>
      </c>
      <c r="W1475">
        <v>0</v>
      </c>
      <c r="X1475">
        <v>0</v>
      </c>
      <c r="Y1475">
        <v>0</v>
      </c>
      <c r="AB1475" t="e">
        <v>#N/A</v>
      </c>
      <c r="AC1475" t="e">
        <v>#N/A</v>
      </c>
    </row>
    <row r="1476" spans="1:29">
      <c r="A1476" t="s">
        <v>1922</v>
      </c>
      <c r="B1476" t="s">
        <v>15</v>
      </c>
      <c r="C1476">
        <v>5444981</v>
      </c>
      <c r="D1476" t="s">
        <v>1923</v>
      </c>
      <c r="E1476" t="str">
        <f t="shared" si="23"/>
        <v>Bogense Strand, Bogense Jorder11c</v>
      </c>
      <c r="F1476">
        <v>1.109999049811945</v>
      </c>
      <c r="G1476" t="s">
        <v>3212</v>
      </c>
      <c r="K1476">
        <v>0.109999049811945</v>
      </c>
      <c r="M1476">
        <v>1366.3256054668263</v>
      </c>
      <c r="N1476">
        <v>387.924372943398</v>
      </c>
      <c r="O1476">
        <v>1754.2499784102242</v>
      </c>
      <c r="P1476">
        <v>19396.218647169899</v>
      </c>
      <c r="T1476">
        <v>1466.6539974926</v>
      </c>
      <c r="U1476">
        <v>100</v>
      </c>
      <c r="V1476">
        <v>1.3217539787292001</v>
      </c>
      <c r="W1476">
        <v>2.0799858570099001</v>
      </c>
      <c r="X1476">
        <v>1.7501864958247</v>
      </c>
      <c r="Y1476">
        <v>1466.6539974934001</v>
      </c>
      <c r="AB1476" t="e">
        <v>#N/A</v>
      </c>
      <c r="AC1476" t="e">
        <v>#N/A</v>
      </c>
    </row>
    <row r="1477" spans="1:29">
      <c r="A1477" t="s">
        <v>1924</v>
      </c>
      <c r="B1477" t="s">
        <v>15</v>
      </c>
      <c r="C1477">
        <v>5444982</v>
      </c>
      <c r="D1477" t="s">
        <v>1923</v>
      </c>
      <c r="E1477" t="str">
        <f t="shared" si="23"/>
        <v>Bogense Strand, Bogense Jorder11d</v>
      </c>
      <c r="F1477">
        <v>1.2305305790488301</v>
      </c>
      <c r="G1477" t="s">
        <v>3212</v>
      </c>
      <c r="K1477">
        <v>0.23053057904883001</v>
      </c>
      <c r="M1477">
        <v>1514.690880815783</v>
      </c>
      <c r="N1477">
        <v>430.04793864108854</v>
      </c>
      <c r="O1477">
        <v>1944.7388194568716</v>
      </c>
      <c r="P1477">
        <v>21502.396932054424</v>
      </c>
      <c r="T1477">
        <v>3073.7410539844</v>
      </c>
      <c r="U1477">
        <v>100</v>
      </c>
      <c r="V1477">
        <v>1.0304256677628001</v>
      </c>
      <c r="W1477">
        <v>2.0827193260193</v>
      </c>
      <c r="X1477">
        <v>1.5931631598886</v>
      </c>
      <c r="Y1477">
        <v>3073.7410539862999</v>
      </c>
      <c r="AB1477" t="e">
        <v>#N/A</v>
      </c>
      <c r="AC1477" t="e">
        <v>#N/A</v>
      </c>
    </row>
    <row r="1478" spans="1:29">
      <c r="A1478" t="s">
        <v>1752</v>
      </c>
      <c r="B1478" t="s">
        <v>15</v>
      </c>
      <c r="C1478">
        <v>5444984</v>
      </c>
      <c r="D1478" t="s">
        <v>1923</v>
      </c>
      <c r="E1478" t="str">
        <f t="shared" si="23"/>
        <v>Bogense Strand, Bogense Jorder12a</v>
      </c>
      <c r="F1478">
        <v>1</v>
      </c>
      <c r="G1478" t="s">
        <v>3212</v>
      </c>
      <c r="M1478">
        <v>1230.9250225919634</v>
      </c>
      <c r="N1478">
        <v>349.48171623130651</v>
      </c>
      <c r="O1478">
        <v>1580.40673882327</v>
      </c>
      <c r="P1478">
        <v>17474.085811565325</v>
      </c>
      <c r="T1478">
        <v>15499.258883017999</v>
      </c>
      <c r="U1478">
        <v>100</v>
      </c>
      <c r="V1478">
        <v>0.88618075847625999</v>
      </c>
      <c r="W1478">
        <v>2.1339199542999001</v>
      </c>
      <c r="X1478">
        <v>1.7599349106833</v>
      </c>
      <c r="Y1478">
        <v>15499.258883017999</v>
      </c>
      <c r="AB1478" t="e">
        <v>#N/A</v>
      </c>
      <c r="AC1478" t="e">
        <v>#N/A</v>
      </c>
    </row>
    <row r="1479" spans="1:29">
      <c r="A1479" t="s">
        <v>2520</v>
      </c>
      <c r="B1479" t="s">
        <v>8</v>
      </c>
      <c r="C1479">
        <v>5444221</v>
      </c>
      <c r="D1479" t="s">
        <v>2521</v>
      </c>
      <c r="E1479" t="str">
        <f t="shared" si="23"/>
        <v>Bogense Markjorder29h</v>
      </c>
      <c r="F1479">
        <v>1</v>
      </c>
      <c r="G1479" t="s">
        <v>3212</v>
      </c>
      <c r="M1479">
        <v>1230.9250225919634</v>
      </c>
      <c r="N1479">
        <v>349.48171623130651</v>
      </c>
      <c r="O1479">
        <v>1580.40673882327</v>
      </c>
      <c r="P1479">
        <v>17474.085811565325</v>
      </c>
      <c r="Q1479" t="e">
        <v>#N/A</v>
      </c>
      <c r="R1479" t="e">
        <v>#N/A</v>
      </c>
      <c r="T1479">
        <v>1160.5898995045</v>
      </c>
      <c r="U1479">
        <v>0</v>
      </c>
      <c r="V1479">
        <v>0</v>
      </c>
      <c r="W1479">
        <v>0</v>
      </c>
      <c r="X1479">
        <v>0</v>
      </c>
      <c r="Y1479">
        <v>0</v>
      </c>
      <c r="AB1479" t="e">
        <v>#N/A</v>
      </c>
      <c r="AC1479" t="e">
        <v>#N/A</v>
      </c>
    </row>
    <row r="1480" spans="1:29">
      <c r="A1480" t="s">
        <v>2670</v>
      </c>
      <c r="B1480" t="s">
        <v>8</v>
      </c>
      <c r="C1480">
        <v>5444271</v>
      </c>
      <c r="D1480" t="s">
        <v>2671</v>
      </c>
      <c r="E1480" t="str">
        <f t="shared" si="23"/>
        <v>Bogense Markjorder29be</v>
      </c>
      <c r="F1480">
        <v>1</v>
      </c>
      <c r="G1480" t="s">
        <v>3212</v>
      </c>
      <c r="M1480">
        <v>1230.9250225919634</v>
      </c>
      <c r="N1480">
        <v>349.48171623130651</v>
      </c>
      <c r="O1480">
        <v>1580.40673882327</v>
      </c>
      <c r="P1480">
        <v>17474.085811565325</v>
      </c>
      <c r="Q1480" t="e">
        <v>#N/A</v>
      </c>
      <c r="R1480" t="e">
        <v>#N/A</v>
      </c>
      <c r="T1480">
        <v>320.84326798132003</v>
      </c>
      <c r="U1480">
        <v>0</v>
      </c>
      <c r="V1480">
        <v>0</v>
      </c>
      <c r="W1480">
        <v>0</v>
      </c>
      <c r="X1480">
        <v>0</v>
      </c>
      <c r="Y1480">
        <v>0</v>
      </c>
      <c r="AB1480" t="e">
        <v>#N/A</v>
      </c>
      <c r="AC1480" t="e">
        <v>#N/A</v>
      </c>
    </row>
    <row r="1481" spans="1:29">
      <c r="A1481" t="s">
        <v>2611</v>
      </c>
      <c r="B1481" t="s">
        <v>8</v>
      </c>
      <c r="C1481">
        <v>5444269</v>
      </c>
      <c r="D1481" t="s">
        <v>2612</v>
      </c>
      <c r="E1481" t="str">
        <f t="shared" si="23"/>
        <v>Bogense Markjorder29bc</v>
      </c>
      <c r="F1481">
        <v>1</v>
      </c>
      <c r="G1481" t="s">
        <v>3212</v>
      </c>
      <c r="M1481">
        <v>1230.9250225919634</v>
      </c>
      <c r="N1481">
        <v>349.48171623130651</v>
      </c>
      <c r="O1481">
        <v>1580.40673882327</v>
      </c>
      <c r="P1481">
        <v>17474.085811565325</v>
      </c>
      <c r="Q1481" t="e">
        <v>#N/A</v>
      </c>
      <c r="R1481" t="e">
        <v>#N/A</v>
      </c>
      <c r="T1481">
        <v>894.15315800595999</v>
      </c>
      <c r="U1481">
        <v>0</v>
      </c>
      <c r="V1481">
        <v>0</v>
      </c>
      <c r="W1481">
        <v>0</v>
      </c>
      <c r="X1481">
        <v>0</v>
      </c>
      <c r="Y1481">
        <v>0</v>
      </c>
      <c r="AB1481" t="e">
        <v>#N/A</v>
      </c>
      <c r="AC1481" t="e">
        <v>#N/A</v>
      </c>
    </row>
    <row r="1482" spans="1:29">
      <c r="A1482" t="s">
        <v>2672</v>
      </c>
      <c r="B1482" t="s">
        <v>8</v>
      </c>
      <c r="C1482">
        <v>5444272</v>
      </c>
      <c r="D1482" t="s">
        <v>2673</v>
      </c>
      <c r="E1482" t="str">
        <f t="shared" si="23"/>
        <v>Bogense Markjorder29bf</v>
      </c>
      <c r="F1482">
        <v>1</v>
      </c>
      <c r="G1482" t="s">
        <v>3212</v>
      </c>
      <c r="M1482">
        <v>1230.9250225919634</v>
      </c>
      <c r="N1482">
        <v>349.48171623130651</v>
      </c>
      <c r="O1482">
        <v>1580.40673882327</v>
      </c>
      <c r="P1482">
        <v>17474.085811565325</v>
      </c>
      <c r="Q1482" t="e">
        <v>#N/A</v>
      </c>
      <c r="R1482" t="e">
        <v>#N/A</v>
      </c>
      <c r="T1482">
        <v>464.04965701586002</v>
      </c>
      <c r="U1482">
        <v>0</v>
      </c>
      <c r="V1482">
        <v>0</v>
      </c>
      <c r="W1482">
        <v>0</v>
      </c>
      <c r="X1482">
        <v>0</v>
      </c>
      <c r="Y1482">
        <v>0</v>
      </c>
      <c r="AB1482" t="e">
        <v>#N/A</v>
      </c>
      <c r="AC1482" t="e">
        <v>#N/A</v>
      </c>
    </row>
    <row r="1483" spans="1:29">
      <c r="A1483" t="s">
        <v>2613</v>
      </c>
      <c r="B1483" t="s">
        <v>8</v>
      </c>
      <c r="C1483">
        <v>5444270</v>
      </c>
      <c r="D1483" t="s">
        <v>2614</v>
      </c>
      <c r="E1483" t="str">
        <f t="shared" si="23"/>
        <v>Bogense Markjorder29bd</v>
      </c>
      <c r="F1483">
        <v>1</v>
      </c>
      <c r="G1483" t="s">
        <v>3212</v>
      </c>
      <c r="M1483">
        <v>1230.9250225919634</v>
      </c>
      <c r="N1483">
        <v>349.48171623130651</v>
      </c>
      <c r="O1483">
        <v>1580.40673882327</v>
      </c>
      <c r="P1483">
        <v>17474.085811565325</v>
      </c>
      <c r="Q1483">
        <v>2.3959999999999999</v>
      </c>
      <c r="R1483" t="e">
        <v>#N/A</v>
      </c>
      <c r="T1483">
        <v>890.24297300329999</v>
      </c>
      <c r="U1483">
        <v>11.2639</v>
      </c>
      <c r="V1483">
        <v>1.0198069736362E-2</v>
      </c>
      <c r="W1483">
        <v>6.5393812954426006E-2</v>
      </c>
      <c r="X1483">
        <v>3.8853858306538001E-2</v>
      </c>
      <c r="Y1483">
        <v>100.27607823611869</v>
      </c>
      <c r="AB1483">
        <v>2.3959999999999999</v>
      </c>
      <c r="AC1483" t="s">
        <v>3228</v>
      </c>
    </row>
    <row r="1484" spans="1:29">
      <c r="A1484" t="s">
        <v>2532</v>
      </c>
      <c r="B1484" t="s">
        <v>8</v>
      </c>
      <c r="C1484">
        <v>1354874</v>
      </c>
      <c r="D1484" t="s">
        <v>2531</v>
      </c>
      <c r="E1484" t="str">
        <f t="shared" si="23"/>
        <v>Bogense Markjorder29n</v>
      </c>
      <c r="F1484">
        <v>1</v>
      </c>
      <c r="G1484" t="s">
        <v>3212</v>
      </c>
      <c r="M1484">
        <v>1230.9250225919634</v>
      </c>
      <c r="N1484">
        <v>349.48171623130651</v>
      </c>
      <c r="O1484">
        <v>1580.40673882327</v>
      </c>
      <c r="P1484">
        <v>17474.085811565325</v>
      </c>
      <c r="Q1484" t="e">
        <v>#N/A</v>
      </c>
      <c r="R1484" t="e">
        <v>#N/A</v>
      </c>
      <c r="T1484">
        <v>3584.4103174852999</v>
      </c>
      <c r="U1484">
        <v>0</v>
      </c>
      <c r="V1484">
        <v>0</v>
      </c>
      <c r="W1484">
        <v>0</v>
      </c>
      <c r="X1484">
        <v>0</v>
      </c>
      <c r="Y1484">
        <v>0</v>
      </c>
      <c r="AB1484" t="e">
        <v>#N/A</v>
      </c>
      <c r="AC1484" t="e">
        <v>#N/A</v>
      </c>
    </row>
    <row r="1485" spans="1:29">
      <c r="A1485" t="s">
        <v>2530</v>
      </c>
      <c r="B1485" t="s">
        <v>8</v>
      </c>
      <c r="C1485">
        <v>1354874</v>
      </c>
      <c r="D1485" t="s">
        <v>2531</v>
      </c>
      <c r="E1485" t="str">
        <f t="shared" si="23"/>
        <v>Bogense Markjorder29av</v>
      </c>
      <c r="F1485">
        <v>1</v>
      </c>
      <c r="G1485" t="s">
        <v>3212</v>
      </c>
      <c r="M1485">
        <v>1230.9250225919634</v>
      </c>
      <c r="N1485">
        <v>349.48171623130651</v>
      </c>
      <c r="O1485">
        <v>1580.40673882327</v>
      </c>
      <c r="P1485">
        <v>17474.085811565325</v>
      </c>
      <c r="Q1485" t="e">
        <v>#N/A</v>
      </c>
      <c r="R1485" t="e">
        <v>#N/A</v>
      </c>
      <c r="T1485">
        <v>1159.1659240020001</v>
      </c>
      <c r="U1485">
        <v>6.4394999999999998</v>
      </c>
      <c r="V1485">
        <v>3.7743370980023998E-2</v>
      </c>
      <c r="W1485">
        <v>6.8968392908572998E-2</v>
      </c>
      <c r="X1485">
        <v>4.6607039868832002E-2</v>
      </c>
      <c r="Y1485">
        <v>74.64448967610879</v>
      </c>
      <c r="AB1485" t="e">
        <v>#N/A</v>
      </c>
      <c r="AC1485" t="e">
        <v>#N/A</v>
      </c>
    </row>
    <row r="1486" spans="1:29">
      <c r="A1486" t="s">
        <v>843</v>
      </c>
      <c r="B1486" t="s">
        <v>8</v>
      </c>
      <c r="C1486">
        <v>9428426</v>
      </c>
      <c r="D1486" t="s">
        <v>844</v>
      </c>
      <c r="E1486" t="str">
        <f t="shared" si="23"/>
        <v>Bogense Markjorder29bp</v>
      </c>
      <c r="F1486">
        <v>1.105330649198569</v>
      </c>
      <c r="G1486" t="s">
        <v>3212</v>
      </c>
      <c r="L1486">
        <v>0.10533064919856899</v>
      </c>
      <c r="M1486">
        <v>1360.5791543363382</v>
      </c>
      <c r="N1486">
        <v>386.29285228498009</v>
      </c>
      <c r="O1486">
        <v>1746.8720066213182</v>
      </c>
      <c r="P1486">
        <v>19314.642614249005</v>
      </c>
      <c r="T1486">
        <v>702.20432799046</v>
      </c>
      <c r="U1486">
        <v>100</v>
      </c>
      <c r="V1486">
        <v>0.24780258536339</v>
      </c>
      <c r="W1486">
        <v>1.2148319482803001</v>
      </c>
      <c r="X1486">
        <v>0.54422491788864003</v>
      </c>
      <c r="Y1486">
        <v>702.20432799905996</v>
      </c>
      <c r="AB1486" t="e">
        <v>#N/A</v>
      </c>
      <c r="AC1486" t="e">
        <v>#N/A</v>
      </c>
    </row>
    <row r="1487" spans="1:29">
      <c r="A1487" t="s">
        <v>845</v>
      </c>
      <c r="B1487" t="s">
        <v>8</v>
      </c>
      <c r="C1487">
        <v>9428426</v>
      </c>
      <c r="D1487" t="s">
        <v>844</v>
      </c>
      <c r="E1487" t="str">
        <f t="shared" si="23"/>
        <v>Bogense Markjorder29bq</v>
      </c>
      <c r="F1487">
        <v>6.9360000000000005E-2</v>
      </c>
      <c r="G1487" t="s">
        <v>3213</v>
      </c>
      <c r="L1487">
        <v>6.9360000000000005E-2</v>
      </c>
      <c r="M1487">
        <v>85.376959566978584</v>
      </c>
      <c r="N1487">
        <v>24.240051837803421</v>
      </c>
      <c r="O1487">
        <v>109.61701140478201</v>
      </c>
      <c r="P1487">
        <v>1212.0025918901711</v>
      </c>
      <c r="T1487">
        <v>336.51725399580999</v>
      </c>
      <c r="U1487">
        <v>100</v>
      </c>
      <c r="V1487">
        <v>0.38668558001518</v>
      </c>
      <c r="W1487">
        <v>1.6368428468703999</v>
      </c>
      <c r="X1487">
        <v>0.89027582646393</v>
      </c>
      <c r="Y1487">
        <v>336.51725399752002</v>
      </c>
      <c r="AB1487" t="e">
        <v>#N/A</v>
      </c>
      <c r="AC1487" t="e">
        <v>#N/A</v>
      </c>
    </row>
    <row r="1488" spans="1:29">
      <c r="A1488" t="s">
        <v>846</v>
      </c>
      <c r="B1488" t="s">
        <v>8</v>
      </c>
      <c r="C1488">
        <v>9428426</v>
      </c>
      <c r="D1488" t="s">
        <v>844</v>
      </c>
      <c r="E1488" t="str">
        <f t="shared" si="23"/>
        <v>Bogense Markjorder29d</v>
      </c>
      <c r="F1488">
        <v>3.7500000000000006E-2</v>
      </c>
      <c r="G1488" t="s">
        <v>3213</v>
      </c>
      <c r="H1488" t="s">
        <v>3213</v>
      </c>
      <c r="K1488">
        <v>0</v>
      </c>
      <c r="L1488">
        <v>3.7500000000000006E-2</v>
      </c>
      <c r="M1488">
        <v>46.159688347198632</v>
      </c>
      <c r="N1488">
        <v>13.105564358673996</v>
      </c>
      <c r="O1488">
        <v>59.265252705872626</v>
      </c>
      <c r="P1488">
        <v>655.27821793369981</v>
      </c>
      <c r="T1488">
        <v>6159.7485974460997</v>
      </c>
      <c r="U1488">
        <v>16.950500000000002</v>
      </c>
      <c r="V1488">
        <v>4.4997669756412999E-2</v>
      </c>
      <c r="W1488">
        <v>0.48004522919655002</v>
      </c>
      <c r="X1488">
        <v>0.17623202500285001</v>
      </c>
      <c r="Y1488">
        <v>1044.1111071248999</v>
      </c>
      <c r="AB1488" t="e">
        <v>#N/A</v>
      </c>
      <c r="AC1488" t="e">
        <v>#N/A</v>
      </c>
    </row>
    <row r="1489" spans="1:29">
      <c r="A1489" t="s">
        <v>2533</v>
      </c>
      <c r="B1489" t="s">
        <v>8</v>
      </c>
      <c r="C1489">
        <v>5444227</v>
      </c>
      <c r="D1489" t="s">
        <v>2534</v>
      </c>
      <c r="E1489" t="str">
        <f t="shared" si="23"/>
        <v>Bogense Markjorder29o</v>
      </c>
      <c r="F1489">
        <v>1</v>
      </c>
      <c r="G1489" t="s">
        <v>3212</v>
      </c>
      <c r="M1489">
        <v>1230.9250225919634</v>
      </c>
      <c r="N1489">
        <v>349.48171623130651</v>
      </c>
      <c r="O1489">
        <v>1580.40673882327</v>
      </c>
      <c r="P1489">
        <v>17474.085811565325</v>
      </c>
      <c r="Q1489" t="e">
        <v>#N/A</v>
      </c>
      <c r="R1489" t="e">
        <v>#N/A</v>
      </c>
      <c r="T1489">
        <v>1117.1838660154999</v>
      </c>
      <c r="U1489">
        <v>0</v>
      </c>
      <c r="V1489">
        <v>0</v>
      </c>
      <c r="W1489">
        <v>0</v>
      </c>
      <c r="X1489">
        <v>0</v>
      </c>
      <c r="Y1489">
        <v>0</v>
      </c>
      <c r="AB1489" t="e">
        <v>#N/A</v>
      </c>
      <c r="AC1489" t="e">
        <v>#N/A</v>
      </c>
    </row>
    <row r="1490" spans="1:29">
      <c r="A1490" t="s">
        <v>2522</v>
      </c>
      <c r="B1490" t="s">
        <v>8</v>
      </c>
      <c r="C1490">
        <v>5444222</v>
      </c>
      <c r="D1490" t="s">
        <v>2523</v>
      </c>
      <c r="E1490" t="str">
        <f t="shared" si="23"/>
        <v>Bogense Markjorder29i</v>
      </c>
      <c r="F1490">
        <v>1</v>
      </c>
      <c r="G1490" t="s">
        <v>3212</v>
      </c>
      <c r="M1490">
        <v>1230.9250225919634</v>
      </c>
      <c r="N1490">
        <v>349.48171623130651</v>
      </c>
      <c r="O1490">
        <v>1580.40673882327</v>
      </c>
      <c r="P1490">
        <v>17474.085811565325</v>
      </c>
      <c r="Q1490" t="e">
        <v>#N/A</v>
      </c>
      <c r="R1490" t="e">
        <v>#N/A</v>
      </c>
      <c r="T1490">
        <v>1057.2903459955</v>
      </c>
      <c r="U1490">
        <v>0</v>
      </c>
      <c r="V1490">
        <v>0</v>
      </c>
      <c r="W1490">
        <v>0</v>
      </c>
      <c r="X1490">
        <v>0</v>
      </c>
      <c r="Y1490">
        <v>0</v>
      </c>
      <c r="AB1490" t="e">
        <v>#N/A</v>
      </c>
      <c r="AC1490" t="e">
        <v>#N/A</v>
      </c>
    </row>
    <row r="1491" spans="1:29">
      <c r="A1491" t="s">
        <v>2535</v>
      </c>
      <c r="B1491" t="s">
        <v>8</v>
      </c>
      <c r="C1491">
        <v>5444228</v>
      </c>
      <c r="D1491" t="s">
        <v>2536</v>
      </c>
      <c r="E1491" t="str">
        <f t="shared" si="23"/>
        <v>Bogense Markjorder29p</v>
      </c>
      <c r="F1491">
        <v>1</v>
      </c>
      <c r="G1491" t="s">
        <v>3212</v>
      </c>
      <c r="M1491">
        <v>1230.9250225919634</v>
      </c>
      <c r="N1491">
        <v>349.48171623130651</v>
      </c>
      <c r="O1491">
        <v>1580.40673882327</v>
      </c>
      <c r="P1491">
        <v>17474.085811565325</v>
      </c>
      <c r="Q1491" t="e">
        <v>#N/A</v>
      </c>
      <c r="R1491" t="e">
        <v>#N/A</v>
      </c>
      <c r="T1491">
        <v>1099.9684994948</v>
      </c>
      <c r="U1491">
        <v>0</v>
      </c>
      <c r="V1491">
        <v>0</v>
      </c>
      <c r="W1491">
        <v>0</v>
      </c>
      <c r="X1491">
        <v>0</v>
      </c>
      <c r="Y1491">
        <v>0</v>
      </c>
      <c r="AB1491" t="e">
        <v>#N/A</v>
      </c>
      <c r="AC1491" t="e">
        <v>#N/A</v>
      </c>
    </row>
    <row r="1492" spans="1:29">
      <c r="A1492" t="s">
        <v>2537</v>
      </c>
      <c r="B1492" t="s">
        <v>8</v>
      </c>
      <c r="C1492">
        <v>5444229</v>
      </c>
      <c r="D1492" t="s">
        <v>2538</v>
      </c>
      <c r="E1492" t="str">
        <f t="shared" si="23"/>
        <v>Bogense Markjorder29q</v>
      </c>
      <c r="F1492">
        <v>1</v>
      </c>
      <c r="G1492" t="s">
        <v>3212</v>
      </c>
      <c r="M1492">
        <v>1230.9250225919634</v>
      </c>
      <c r="N1492">
        <v>349.48171623130651</v>
      </c>
      <c r="O1492">
        <v>1580.40673882327</v>
      </c>
      <c r="P1492">
        <v>17474.085811565325</v>
      </c>
      <c r="Q1492" t="e">
        <v>#N/A</v>
      </c>
      <c r="R1492" t="e">
        <v>#N/A</v>
      </c>
      <c r="T1492">
        <v>1122.7014855017001</v>
      </c>
      <c r="U1492">
        <v>0</v>
      </c>
      <c r="V1492">
        <v>0</v>
      </c>
      <c r="W1492">
        <v>0</v>
      </c>
      <c r="X1492">
        <v>0</v>
      </c>
      <c r="Y1492">
        <v>0</v>
      </c>
      <c r="AB1492" t="e">
        <v>#N/A</v>
      </c>
      <c r="AC1492" t="e">
        <v>#N/A</v>
      </c>
    </row>
    <row r="1493" spans="1:29">
      <c r="A1493" t="s">
        <v>2539</v>
      </c>
      <c r="B1493" t="s">
        <v>8</v>
      </c>
      <c r="C1493">
        <v>5444230</v>
      </c>
      <c r="D1493" t="s">
        <v>2540</v>
      </c>
      <c r="E1493" t="str">
        <f t="shared" si="23"/>
        <v>Bogense Markjorder29r</v>
      </c>
      <c r="F1493">
        <v>1</v>
      </c>
      <c r="G1493" t="s">
        <v>3212</v>
      </c>
      <c r="M1493">
        <v>1230.9250225919634</v>
      </c>
      <c r="N1493">
        <v>349.48171623130651</v>
      </c>
      <c r="O1493">
        <v>1580.40673882327</v>
      </c>
      <c r="P1493">
        <v>17474.085811565325</v>
      </c>
      <c r="Q1493" t="e">
        <v>#N/A</v>
      </c>
      <c r="R1493" t="e">
        <v>#N/A</v>
      </c>
      <c r="T1493">
        <v>1066.6428484901001</v>
      </c>
      <c r="U1493">
        <v>0</v>
      </c>
      <c r="V1493">
        <v>0</v>
      </c>
      <c r="W1493">
        <v>0</v>
      </c>
      <c r="X1493">
        <v>0</v>
      </c>
      <c r="Y1493">
        <v>0</v>
      </c>
      <c r="AB1493" t="e">
        <v>#N/A</v>
      </c>
      <c r="AC1493" t="e">
        <v>#N/A</v>
      </c>
    </row>
    <row r="1494" spans="1:29">
      <c r="A1494" t="s">
        <v>841</v>
      </c>
      <c r="B1494" t="s">
        <v>8</v>
      </c>
      <c r="C1494">
        <v>5444218</v>
      </c>
      <c r="D1494" t="s">
        <v>842</v>
      </c>
      <c r="E1494" t="str">
        <f t="shared" si="23"/>
        <v>Bogense Markjorder29e</v>
      </c>
      <c r="F1494">
        <v>1</v>
      </c>
      <c r="G1494" t="s">
        <v>3212</v>
      </c>
      <c r="M1494">
        <v>1230.9250225919634</v>
      </c>
      <c r="N1494">
        <v>349.48171623130651</v>
      </c>
      <c r="O1494">
        <v>1580.40673882327</v>
      </c>
      <c r="P1494">
        <v>17474.085811565325</v>
      </c>
      <c r="Q1494" t="e">
        <v>#N/A</v>
      </c>
      <c r="R1494" t="e">
        <v>#N/A</v>
      </c>
      <c r="T1494">
        <v>988.84963401659002</v>
      </c>
      <c r="U1494">
        <v>0</v>
      </c>
      <c r="V1494">
        <v>0</v>
      </c>
      <c r="W1494">
        <v>0</v>
      </c>
      <c r="X1494">
        <v>0</v>
      </c>
      <c r="Y1494">
        <v>0</v>
      </c>
      <c r="AB1494" t="e">
        <v>#N/A</v>
      </c>
      <c r="AC1494" t="e">
        <v>#N/A</v>
      </c>
    </row>
    <row r="1495" spans="1:29">
      <c r="A1495" t="s">
        <v>2565</v>
      </c>
      <c r="B1495" t="s">
        <v>8</v>
      </c>
      <c r="C1495">
        <v>5444243</v>
      </c>
      <c r="D1495" t="s">
        <v>2566</v>
      </c>
      <c r="E1495" t="str">
        <f t="shared" si="23"/>
        <v>Bogense Markjorder29ad</v>
      </c>
      <c r="F1495">
        <v>1</v>
      </c>
      <c r="G1495" t="s">
        <v>3212</v>
      </c>
      <c r="M1495">
        <v>1230.9250225919634</v>
      </c>
      <c r="N1495">
        <v>349.48171623130651</v>
      </c>
      <c r="O1495">
        <v>1580.40673882327</v>
      </c>
      <c r="P1495">
        <v>17474.085811565325</v>
      </c>
      <c r="Q1495" t="e">
        <v>#N/A</v>
      </c>
      <c r="R1495" t="e">
        <v>#N/A</v>
      </c>
      <c r="T1495">
        <v>1141.4018849882</v>
      </c>
      <c r="U1495">
        <v>0</v>
      </c>
      <c r="V1495">
        <v>0</v>
      </c>
      <c r="W1495">
        <v>0</v>
      </c>
      <c r="X1495">
        <v>0</v>
      </c>
      <c r="Y1495">
        <v>0</v>
      </c>
      <c r="AB1495" t="e">
        <v>#N/A</v>
      </c>
      <c r="AC1495" t="e">
        <v>#N/A</v>
      </c>
    </row>
    <row r="1496" spans="1:29">
      <c r="A1496" t="s">
        <v>2567</v>
      </c>
      <c r="B1496" t="s">
        <v>8</v>
      </c>
      <c r="C1496">
        <v>5444244</v>
      </c>
      <c r="D1496" t="s">
        <v>2568</v>
      </c>
      <c r="E1496" t="str">
        <f t="shared" si="23"/>
        <v>Bogense Markjorder29ae</v>
      </c>
      <c r="F1496">
        <v>1</v>
      </c>
      <c r="G1496" t="s">
        <v>3212</v>
      </c>
      <c r="M1496">
        <v>1230.9250225919634</v>
      </c>
      <c r="N1496">
        <v>349.48171623130651</v>
      </c>
      <c r="O1496">
        <v>1580.40673882327</v>
      </c>
      <c r="P1496">
        <v>17474.085811565325</v>
      </c>
      <c r="Q1496" t="e">
        <v>#N/A</v>
      </c>
      <c r="R1496" t="e">
        <v>#N/A</v>
      </c>
      <c r="T1496">
        <v>1076.9823359969</v>
      </c>
      <c r="U1496">
        <v>0</v>
      </c>
      <c r="V1496">
        <v>0</v>
      </c>
      <c r="W1496">
        <v>0</v>
      </c>
      <c r="X1496">
        <v>0</v>
      </c>
      <c r="Y1496">
        <v>0</v>
      </c>
      <c r="AB1496" t="e">
        <v>#N/A</v>
      </c>
      <c r="AC1496" t="e">
        <v>#N/A</v>
      </c>
    </row>
    <row r="1497" spans="1:29">
      <c r="A1497" t="s">
        <v>2569</v>
      </c>
      <c r="B1497" t="s">
        <v>8</v>
      </c>
      <c r="C1497">
        <v>5444245</v>
      </c>
      <c r="D1497" t="s">
        <v>2570</v>
      </c>
      <c r="E1497" t="str">
        <f t="shared" si="23"/>
        <v>Bogense Markjorder29af</v>
      </c>
      <c r="F1497">
        <v>1</v>
      </c>
      <c r="G1497" t="s">
        <v>3212</v>
      </c>
      <c r="M1497">
        <v>1230.9250225919634</v>
      </c>
      <c r="N1497">
        <v>349.48171623130651</v>
      </c>
      <c r="O1497">
        <v>1580.40673882327</v>
      </c>
      <c r="P1497">
        <v>17474.085811565325</v>
      </c>
      <c r="Q1497" t="e">
        <v>#N/A</v>
      </c>
      <c r="R1497" t="e">
        <v>#N/A</v>
      </c>
      <c r="T1497">
        <v>1046.7620145076</v>
      </c>
      <c r="U1497">
        <v>0</v>
      </c>
      <c r="V1497">
        <v>0</v>
      </c>
      <c r="W1497">
        <v>0</v>
      </c>
      <c r="X1497">
        <v>0</v>
      </c>
      <c r="Y1497">
        <v>0</v>
      </c>
      <c r="AB1497" t="e">
        <v>#N/A</v>
      </c>
      <c r="AC1497" t="e">
        <v>#N/A</v>
      </c>
    </row>
    <row r="1498" spans="1:29">
      <c r="A1498" t="s">
        <v>2524</v>
      </c>
      <c r="B1498" t="s">
        <v>8</v>
      </c>
      <c r="C1498">
        <v>5444223</v>
      </c>
      <c r="D1498" t="s">
        <v>2525</v>
      </c>
      <c r="E1498" t="str">
        <f t="shared" si="23"/>
        <v>Bogense Markjorder29k</v>
      </c>
      <c r="F1498">
        <v>1</v>
      </c>
      <c r="G1498" t="s">
        <v>3212</v>
      </c>
      <c r="M1498">
        <v>1230.9250225919634</v>
      </c>
      <c r="N1498">
        <v>349.48171623130651</v>
      </c>
      <c r="O1498">
        <v>1580.40673882327</v>
      </c>
      <c r="P1498">
        <v>17474.085811565325</v>
      </c>
      <c r="Q1498" t="e">
        <v>#N/A</v>
      </c>
      <c r="R1498" t="e">
        <v>#N/A</v>
      </c>
      <c r="T1498">
        <v>1060.8671964949999</v>
      </c>
      <c r="U1498">
        <v>0</v>
      </c>
      <c r="V1498">
        <v>0</v>
      </c>
      <c r="W1498">
        <v>0</v>
      </c>
      <c r="X1498">
        <v>0</v>
      </c>
      <c r="Y1498">
        <v>0</v>
      </c>
      <c r="AB1498" t="e">
        <v>#N/A</v>
      </c>
      <c r="AC1498" t="e">
        <v>#N/A</v>
      </c>
    </row>
    <row r="1499" spans="1:29">
      <c r="A1499" t="s">
        <v>2513</v>
      </c>
      <c r="B1499" t="s">
        <v>8</v>
      </c>
      <c r="C1499">
        <v>5444219</v>
      </c>
      <c r="D1499" t="s">
        <v>2514</v>
      </c>
      <c r="E1499" t="str">
        <f t="shared" si="23"/>
        <v>Bogense Markjorder29f</v>
      </c>
      <c r="F1499">
        <v>1</v>
      </c>
      <c r="G1499" t="s">
        <v>3212</v>
      </c>
      <c r="M1499">
        <v>1230.9250225919634</v>
      </c>
      <c r="N1499">
        <v>349.48171623130651</v>
      </c>
      <c r="O1499">
        <v>1580.40673882327</v>
      </c>
      <c r="P1499">
        <v>17474.085811565325</v>
      </c>
      <c r="Q1499" t="e">
        <v>#N/A</v>
      </c>
      <c r="R1499" t="e">
        <v>#N/A</v>
      </c>
      <c r="T1499">
        <v>499.58388100144998</v>
      </c>
      <c r="U1499">
        <v>0</v>
      </c>
      <c r="V1499">
        <v>0</v>
      </c>
      <c r="W1499">
        <v>0</v>
      </c>
      <c r="X1499">
        <v>0</v>
      </c>
      <c r="Y1499">
        <v>0</v>
      </c>
      <c r="AB1499" t="e">
        <v>#N/A</v>
      </c>
      <c r="AC1499" t="e">
        <v>#N/A</v>
      </c>
    </row>
    <row r="1500" spans="1:29">
      <c r="A1500" t="s">
        <v>2571</v>
      </c>
      <c r="B1500" t="s">
        <v>8</v>
      </c>
      <c r="C1500">
        <v>5444248</v>
      </c>
      <c r="D1500" t="s">
        <v>2572</v>
      </c>
      <c r="E1500" t="str">
        <f t="shared" si="23"/>
        <v>Bogense Markjorder29ah</v>
      </c>
      <c r="F1500">
        <v>1</v>
      </c>
      <c r="G1500" t="s">
        <v>3212</v>
      </c>
      <c r="M1500">
        <v>1230.9250225919634</v>
      </c>
      <c r="N1500">
        <v>349.48171623130651</v>
      </c>
      <c r="O1500">
        <v>1580.40673882327</v>
      </c>
      <c r="P1500">
        <v>17474.085811565325</v>
      </c>
      <c r="Q1500">
        <v>2.2629999999999999</v>
      </c>
      <c r="R1500" t="e">
        <v>#N/A</v>
      </c>
      <c r="T1500">
        <v>2619.2414120141998</v>
      </c>
      <c r="U1500">
        <v>24.349</v>
      </c>
      <c r="V1500">
        <v>6.9388928823173003E-3</v>
      </c>
      <c r="W1500">
        <v>0.31687611341476002</v>
      </c>
      <c r="X1500">
        <v>9.5715805805112006E-2</v>
      </c>
      <c r="Y1500">
        <v>637.75909141133752</v>
      </c>
      <c r="AB1500">
        <v>2.2629999999999999</v>
      </c>
      <c r="AC1500">
        <v>0</v>
      </c>
    </row>
    <row r="1501" spans="1:29">
      <c r="A1501" t="s">
        <v>2526</v>
      </c>
      <c r="B1501" t="s">
        <v>8</v>
      </c>
      <c r="C1501">
        <v>5444224</v>
      </c>
      <c r="D1501" t="s">
        <v>2527</v>
      </c>
      <c r="E1501" t="str">
        <f t="shared" si="23"/>
        <v>Bogense Markjorder29l</v>
      </c>
      <c r="F1501">
        <v>1</v>
      </c>
      <c r="G1501" t="s">
        <v>3212</v>
      </c>
      <c r="M1501">
        <v>1230.9250225919634</v>
      </c>
      <c r="N1501">
        <v>349.48171623130651</v>
      </c>
      <c r="O1501">
        <v>1580.40673882327</v>
      </c>
      <c r="P1501">
        <v>17474.085811565325</v>
      </c>
      <c r="Q1501" t="e">
        <v>#N/A</v>
      </c>
      <c r="R1501" t="e">
        <v>#N/A</v>
      </c>
      <c r="T1501">
        <v>1007.4921525121</v>
      </c>
      <c r="U1501">
        <v>0</v>
      </c>
      <c r="V1501">
        <v>0</v>
      </c>
      <c r="W1501">
        <v>0</v>
      </c>
      <c r="X1501">
        <v>0</v>
      </c>
      <c r="Y1501">
        <v>0</v>
      </c>
      <c r="AB1501" t="e">
        <v>#N/A</v>
      </c>
      <c r="AC1501" t="e">
        <v>#N/A</v>
      </c>
    </row>
    <row r="1502" spans="1:29">
      <c r="A1502" t="s">
        <v>2573</v>
      </c>
      <c r="B1502" t="s">
        <v>8</v>
      </c>
      <c r="C1502">
        <v>5444249</v>
      </c>
      <c r="D1502" t="s">
        <v>2574</v>
      </c>
      <c r="E1502" t="str">
        <f t="shared" si="23"/>
        <v>Bogense Markjorder29ai</v>
      </c>
      <c r="F1502">
        <v>1</v>
      </c>
      <c r="G1502" t="s">
        <v>3212</v>
      </c>
      <c r="M1502">
        <v>1230.9250225919634</v>
      </c>
      <c r="N1502">
        <v>349.48171623130651</v>
      </c>
      <c r="O1502">
        <v>1580.40673882327</v>
      </c>
      <c r="P1502">
        <v>17474.085811565325</v>
      </c>
      <c r="Q1502" t="e">
        <v>#N/A</v>
      </c>
      <c r="R1502" t="e">
        <v>#N/A</v>
      </c>
      <c r="T1502">
        <v>1043.7988504999</v>
      </c>
      <c r="U1502">
        <v>0</v>
      </c>
      <c r="V1502">
        <v>0</v>
      </c>
      <c r="W1502">
        <v>0</v>
      </c>
      <c r="X1502">
        <v>0</v>
      </c>
      <c r="Y1502">
        <v>0</v>
      </c>
      <c r="AB1502" t="e">
        <v>#N/A</v>
      </c>
      <c r="AC1502" t="e">
        <v>#N/A</v>
      </c>
    </row>
    <row r="1503" spans="1:29">
      <c r="A1503" t="s">
        <v>2575</v>
      </c>
      <c r="B1503" t="s">
        <v>8</v>
      </c>
      <c r="C1503">
        <v>5444250</v>
      </c>
      <c r="D1503" t="s">
        <v>2576</v>
      </c>
      <c r="E1503" t="str">
        <f t="shared" si="23"/>
        <v>Bogense Markjorder29ak</v>
      </c>
      <c r="F1503">
        <v>1</v>
      </c>
      <c r="G1503" t="s">
        <v>3212</v>
      </c>
      <c r="M1503">
        <v>1230.9250225919634</v>
      </c>
      <c r="N1503">
        <v>349.48171623130651</v>
      </c>
      <c r="O1503">
        <v>1580.40673882327</v>
      </c>
      <c r="P1503">
        <v>17474.085811565325</v>
      </c>
      <c r="Q1503" t="e">
        <v>#N/A</v>
      </c>
      <c r="R1503" t="e">
        <v>#N/A</v>
      </c>
      <c r="T1503">
        <v>746.34609249406003</v>
      </c>
      <c r="U1503">
        <v>0</v>
      </c>
      <c r="V1503">
        <v>0</v>
      </c>
      <c r="W1503">
        <v>0</v>
      </c>
      <c r="X1503">
        <v>0</v>
      </c>
      <c r="Y1503">
        <v>0</v>
      </c>
      <c r="AB1503" t="e">
        <v>#N/A</v>
      </c>
      <c r="AC1503" t="e">
        <v>#N/A</v>
      </c>
    </row>
    <row r="1504" spans="1:29">
      <c r="A1504" t="s">
        <v>2577</v>
      </c>
      <c r="B1504" t="s">
        <v>8</v>
      </c>
      <c r="C1504">
        <v>5444251</v>
      </c>
      <c r="D1504" t="s">
        <v>2578</v>
      </c>
      <c r="E1504" t="str">
        <f t="shared" si="23"/>
        <v>Bogense Markjorder29al</v>
      </c>
      <c r="F1504">
        <v>1</v>
      </c>
      <c r="G1504" t="s">
        <v>3212</v>
      </c>
      <c r="M1504">
        <v>1230.9250225919634</v>
      </c>
      <c r="N1504">
        <v>349.48171623130651</v>
      </c>
      <c r="O1504">
        <v>1580.40673882327</v>
      </c>
      <c r="P1504">
        <v>17474.085811565325</v>
      </c>
      <c r="Q1504" t="e">
        <v>#N/A</v>
      </c>
      <c r="R1504" t="e">
        <v>#N/A</v>
      </c>
      <c r="T1504">
        <v>824.53361150846001</v>
      </c>
      <c r="U1504">
        <v>0</v>
      </c>
      <c r="V1504">
        <v>0</v>
      </c>
      <c r="W1504">
        <v>0</v>
      </c>
      <c r="X1504">
        <v>0</v>
      </c>
      <c r="Y1504">
        <v>0</v>
      </c>
      <c r="AB1504" t="e">
        <v>#N/A</v>
      </c>
      <c r="AC1504" t="e">
        <v>#N/A</v>
      </c>
    </row>
    <row r="1505" spans="1:29">
      <c r="A1505" t="s">
        <v>2579</v>
      </c>
      <c r="B1505" t="s">
        <v>8</v>
      </c>
      <c r="C1505">
        <v>5444252</v>
      </c>
      <c r="D1505" t="s">
        <v>2580</v>
      </c>
      <c r="E1505" t="str">
        <f t="shared" si="23"/>
        <v>Bogense Markjorder29am</v>
      </c>
      <c r="F1505">
        <v>1</v>
      </c>
      <c r="G1505" t="s">
        <v>3212</v>
      </c>
      <c r="M1505">
        <v>1230.9250225919634</v>
      </c>
      <c r="N1505">
        <v>349.48171623130651</v>
      </c>
      <c r="O1505">
        <v>1580.40673882327</v>
      </c>
      <c r="P1505">
        <v>17474.085811565325</v>
      </c>
      <c r="Q1505" t="e">
        <v>#N/A</v>
      </c>
      <c r="R1505" t="e">
        <v>#N/A</v>
      </c>
      <c r="T1505">
        <v>1004.1945304981</v>
      </c>
      <c r="U1505">
        <v>0</v>
      </c>
      <c r="V1505">
        <v>0</v>
      </c>
      <c r="W1505">
        <v>0</v>
      </c>
      <c r="X1505">
        <v>0</v>
      </c>
      <c r="Y1505">
        <v>0</v>
      </c>
      <c r="AB1505" t="e">
        <v>#N/A</v>
      </c>
      <c r="AC1505" t="e">
        <v>#N/A</v>
      </c>
    </row>
    <row r="1506" spans="1:29">
      <c r="A1506" t="s">
        <v>2581</v>
      </c>
      <c r="B1506" t="s">
        <v>8</v>
      </c>
      <c r="C1506">
        <v>5444253</v>
      </c>
      <c r="D1506" t="s">
        <v>2582</v>
      </c>
      <c r="E1506" t="str">
        <f t="shared" si="23"/>
        <v>Bogense Markjorder29an</v>
      </c>
      <c r="F1506">
        <v>1</v>
      </c>
      <c r="G1506" t="s">
        <v>3212</v>
      </c>
      <c r="M1506">
        <v>1230.9250225919634</v>
      </c>
      <c r="N1506">
        <v>349.48171623130651</v>
      </c>
      <c r="O1506">
        <v>1580.40673882327</v>
      </c>
      <c r="P1506">
        <v>17474.085811565325</v>
      </c>
      <c r="Q1506" t="e">
        <v>#N/A</v>
      </c>
      <c r="R1506" t="e">
        <v>#N/A</v>
      </c>
      <c r="T1506">
        <v>1004.1458579999</v>
      </c>
      <c r="U1506">
        <v>0</v>
      </c>
      <c r="V1506">
        <v>0</v>
      </c>
      <c r="W1506">
        <v>0</v>
      </c>
      <c r="X1506">
        <v>0</v>
      </c>
      <c r="Y1506">
        <v>0</v>
      </c>
      <c r="AB1506" t="e">
        <v>#N/A</v>
      </c>
      <c r="AC1506" t="e">
        <v>#N/A</v>
      </c>
    </row>
    <row r="1507" spans="1:29">
      <c r="A1507" t="s">
        <v>2703</v>
      </c>
      <c r="B1507" t="s">
        <v>8</v>
      </c>
      <c r="C1507">
        <v>5444273</v>
      </c>
      <c r="D1507" t="s">
        <v>2704</v>
      </c>
      <c r="E1507" t="str">
        <f t="shared" si="23"/>
        <v>Bogense Markjorder29bg</v>
      </c>
      <c r="F1507">
        <v>1</v>
      </c>
      <c r="G1507" t="s">
        <v>3212</v>
      </c>
      <c r="M1507">
        <v>1230.9250225919634</v>
      </c>
      <c r="N1507">
        <v>349.48171623130651</v>
      </c>
      <c r="O1507">
        <v>1580.40673882327</v>
      </c>
      <c r="P1507">
        <v>17474.085811565325</v>
      </c>
      <c r="Q1507" t="e">
        <v>#N/A</v>
      </c>
      <c r="R1507" t="e">
        <v>#N/A</v>
      </c>
      <c r="T1507">
        <v>492.13022400083003</v>
      </c>
      <c r="U1507">
        <v>0</v>
      </c>
      <c r="V1507">
        <v>0</v>
      </c>
      <c r="W1507">
        <v>0</v>
      </c>
      <c r="X1507">
        <v>0</v>
      </c>
      <c r="Y1507">
        <v>0</v>
      </c>
      <c r="AB1507" t="e">
        <v>#N/A</v>
      </c>
      <c r="AC1507" t="e">
        <v>#N/A</v>
      </c>
    </row>
    <row r="1508" spans="1:29">
      <c r="A1508" t="s">
        <v>2583</v>
      </c>
      <c r="B1508" t="s">
        <v>8</v>
      </c>
      <c r="C1508">
        <v>5444254</v>
      </c>
      <c r="D1508" t="s">
        <v>2584</v>
      </c>
      <c r="E1508" t="str">
        <f t="shared" si="23"/>
        <v>Bogense Markjorder29ao</v>
      </c>
      <c r="F1508">
        <v>1</v>
      </c>
      <c r="G1508" t="s">
        <v>3212</v>
      </c>
      <c r="M1508">
        <v>1230.9250225919634</v>
      </c>
      <c r="N1508">
        <v>349.48171623130651</v>
      </c>
      <c r="O1508">
        <v>1580.40673882327</v>
      </c>
      <c r="P1508">
        <v>17474.085811565325</v>
      </c>
      <c r="Q1508" t="e">
        <v>#N/A</v>
      </c>
      <c r="R1508" t="e">
        <v>#N/A</v>
      </c>
      <c r="T1508">
        <v>845.75816899844995</v>
      </c>
      <c r="U1508">
        <v>0</v>
      </c>
      <c r="V1508">
        <v>0</v>
      </c>
      <c r="W1508">
        <v>0</v>
      </c>
      <c r="X1508">
        <v>0</v>
      </c>
      <c r="Y1508">
        <v>0</v>
      </c>
      <c r="AB1508" t="e">
        <v>#N/A</v>
      </c>
      <c r="AC1508" t="e">
        <v>#N/A</v>
      </c>
    </row>
    <row r="1509" spans="1:29">
      <c r="A1509" t="s">
        <v>2585</v>
      </c>
      <c r="B1509" t="s">
        <v>8</v>
      </c>
      <c r="C1509">
        <v>5444255</v>
      </c>
      <c r="D1509" t="s">
        <v>2586</v>
      </c>
      <c r="E1509" t="str">
        <f t="shared" si="23"/>
        <v>Bogense Markjorder29ap</v>
      </c>
      <c r="F1509">
        <v>1</v>
      </c>
      <c r="G1509" t="s">
        <v>3212</v>
      </c>
      <c r="M1509">
        <v>1230.9250225919634</v>
      </c>
      <c r="N1509">
        <v>349.48171623130651</v>
      </c>
      <c r="O1509">
        <v>1580.40673882327</v>
      </c>
      <c r="P1509">
        <v>17474.085811565325</v>
      </c>
      <c r="Q1509" t="e">
        <v>#N/A</v>
      </c>
      <c r="R1509" t="e">
        <v>#N/A</v>
      </c>
      <c r="T1509">
        <v>846.82395300713995</v>
      </c>
      <c r="U1509">
        <v>0</v>
      </c>
      <c r="V1509">
        <v>0</v>
      </c>
      <c r="W1509">
        <v>0</v>
      </c>
      <c r="X1509">
        <v>0</v>
      </c>
      <c r="Y1509">
        <v>0</v>
      </c>
      <c r="AB1509" t="e">
        <v>#N/A</v>
      </c>
      <c r="AC1509" t="e">
        <v>#N/A</v>
      </c>
    </row>
    <row r="1510" spans="1:29">
      <c r="A1510" t="s">
        <v>2587</v>
      </c>
      <c r="B1510" t="s">
        <v>8</v>
      </c>
      <c r="C1510">
        <v>5444256</v>
      </c>
      <c r="D1510" t="s">
        <v>2588</v>
      </c>
      <c r="E1510" t="str">
        <f t="shared" si="23"/>
        <v>Bogense Markjorder29aq</v>
      </c>
      <c r="F1510">
        <v>1</v>
      </c>
      <c r="G1510" t="s">
        <v>3212</v>
      </c>
      <c r="M1510">
        <v>1230.9250225919634</v>
      </c>
      <c r="N1510">
        <v>349.48171623130651</v>
      </c>
      <c r="O1510">
        <v>1580.40673882327</v>
      </c>
      <c r="P1510">
        <v>17474.085811565325</v>
      </c>
      <c r="Q1510" t="e">
        <v>#N/A</v>
      </c>
      <c r="R1510" t="e">
        <v>#N/A</v>
      </c>
      <c r="T1510">
        <v>831.30514200629</v>
      </c>
      <c r="U1510">
        <v>0</v>
      </c>
      <c r="V1510">
        <v>0</v>
      </c>
      <c r="W1510">
        <v>0</v>
      </c>
      <c r="X1510">
        <v>0</v>
      </c>
      <c r="Y1510">
        <v>0</v>
      </c>
      <c r="AB1510" t="e">
        <v>#N/A</v>
      </c>
      <c r="AC1510" t="e">
        <v>#N/A</v>
      </c>
    </row>
    <row r="1511" spans="1:29">
      <c r="A1511" t="s">
        <v>2528</v>
      </c>
      <c r="B1511" t="s">
        <v>8</v>
      </c>
      <c r="C1511">
        <v>5444225</v>
      </c>
      <c r="D1511" t="s">
        <v>2529</v>
      </c>
      <c r="E1511" t="str">
        <f t="shared" si="23"/>
        <v>Bogense Markjorder29m</v>
      </c>
      <c r="F1511">
        <v>1</v>
      </c>
      <c r="G1511" t="s">
        <v>3212</v>
      </c>
      <c r="M1511">
        <v>1230.9250225919634</v>
      </c>
      <c r="N1511">
        <v>349.48171623130651</v>
      </c>
      <c r="O1511">
        <v>1580.40673882327</v>
      </c>
      <c r="P1511">
        <v>17474.085811565325</v>
      </c>
      <c r="Q1511" t="e">
        <v>#N/A</v>
      </c>
      <c r="R1511" t="e">
        <v>#N/A</v>
      </c>
      <c r="T1511">
        <v>448.76085000209002</v>
      </c>
      <c r="U1511">
        <v>0</v>
      </c>
      <c r="V1511">
        <v>0</v>
      </c>
      <c r="W1511">
        <v>0</v>
      </c>
      <c r="X1511">
        <v>0</v>
      </c>
      <c r="Y1511">
        <v>0</v>
      </c>
      <c r="AB1511" t="e">
        <v>#N/A</v>
      </c>
      <c r="AC1511" t="e">
        <v>#N/A</v>
      </c>
    </row>
    <row r="1512" spans="1:29">
      <c r="A1512" t="s">
        <v>1761</v>
      </c>
      <c r="B1512" t="s">
        <v>8</v>
      </c>
      <c r="C1512">
        <v>100005969</v>
      </c>
      <c r="D1512" t="s">
        <v>1762</v>
      </c>
      <c r="E1512" t="str">
        <f t="shared" si="23"/>
        <v>Bogense Markjorder31ap</v>
      </c>
      <c r="F1512">
        <v>1</v>
      </c>
      <c r="G1512" t="s">
        <v>3212</v>
      </c>
      <c r="M1512">
        <v>1230.9250225919634</v>
      </c>
      <c r="N1512">
        <v>349.48171623130651</v>
      </c>
      <c r="O1512">
        <v>1580.40673882327</v>
      </c>
      <c r="P1512">
        <v>17474.085811565325</v>
      </c>
      <c r="Q1512" t="e">
        <v>#N/A</v>
      </c>
      <c r="R1512" t="e">
        <v>#N/A</v>
      </c>
      <c r="T1512">
        <v>814.13714700098001</v>
      </c>
      <c r="U1512">
        <v>0</v>
      </c>
      <c r="V1512">
        <v>0</v>
      </c>
      <c r="W1512">
        <v>0</v>
      </c>
      <c r="X1512">
        <v>0</v>
      </c>
      <c r="Y1512">
        <v>0</v>
      </c>
      <c r="AB1512" t="e">
        <v>#N/A</v>
      </c>
      <c r="AC1512" t="e">
        <v>#N/A</v>
      </c>
    </row>
    <row r="1513" spans="1:29">
      <c r="A1513" t="s">
        <v>1763</v>
      </c>
      <c r="B1513" t="s">
        <v>8</v>
      </c>
      <c r="C1513">
        <v>5443820</v>
      </c>
      <c r="D1513" t="s">
        <v>1764</v>
      </c>
      <c r="E1513" t="str">
        <f t="shared" si="23"/>
        <v>Bogense Markjorder12bh</v>
      </c>
      <c r="F1513">
        <v>1</v>
      </c>
      <c r="G1513" t="s">
        <v>3212</v>
      </c>
      <c r="M1513">
        <v>1230.9250225919634</v>
      </c>
      <c r="N1513">
        <v>349.48171623130651</v>
      </c>
      <c r="O1513">
        <v>1580.40673882327</v>
      </c>
      <c r="P1513">
        <v>17474.085811565325</v>
      </c>
      <c r="Q1513" t="e">
        <v>#N/A</v>
      </c>
      <c r="R1513" t="e">
        <v>#N/A</v>
      </c>
      <c r="T1513">
        <v>245.7174535078</v>
      </c>
      <c r="U1513">
        <v>0</v>
      </c>
      <c r="V1513">
        <v>0</v>
      </c>
      <c r="W1513">
        <v>0</v>
      </c>
      <c r="X1513">
        <v>0</v>
      </c>
      <c r="Y1513">
        <v>0</v>
      </c>
      <c r="AB1513" t="e">
        <v>#N/A</v>
      </c>
      <c r="AC1513" t="e">
        <v>#N/A</v>
      </c>
    </row>
    <row r="1514" spans="1:29">
      <c r="A1514" t="s">
        <v>1765</v>
      </c>
      <c r="B1514" t="s">
        <v>8</v>
      </c>
      <c r="C1514">
        <v>5443794</v>
      </c>
      <c r="D1514" t="s">
        <v>1766</v>
      </c>
      <c r="E1514" t="str">
        <f t="shared" si="23"/>
        <v>Bogense Markjorder12ah</v>
      </c>
      <c r="F1514">
        <v>1</v>
      </c>
      <c r="G1514" t="s">
        <v>3212</v>
      </c>
      <c r="M1514">
        <v>1230.9250225919634</v>
      </c>
      <c r="N1514">
        <v>349.48171623130651</v>
      </c>
      <c r="O1514">
        <v>1580.40673882327</v>
      </c>
      <c r="P1514">
        <v>17474.085811565325</v>
      </c>
      <c r="Q1514" t="e">
        <v>#N/A</v>
      </c>
      <c r="R1514" t="e">
        <v>#N/A</v>
      </c>
      <c r="T1514">
        <v>739.25698498427005</v>
      </c>
      <c r="U1514">
        <v>0</v>
      </c>
      <c r="V1514">
        <v>0</v>
      </c>
      <c r="W1514">
        <v>0</v>
      </c>
      <c r="X1514">
        <v>0</v>
      </c>
      <c r="Y1514">
        <v>0</v>
      </c>
      <c r="AB1514" t="e">
        <v>#N/A</v>
      </c>
      <c r="AC1514" t="e">
        <v>#N/A</v>
      </c>
    </row>
    <row r="1515" spans="1:29">
      <c r="A1515" t="s">
        <v>1767</v>
      </c>
      <c r="B1515" t="s">
        <v>8</v>
      </c>
      <c r="C1515">
        <v>5443767</v>
      </c>
      <c r="D1515" t="s">
        <v>1766</v>
      </c>
      <c r="E1515" t="str">
        <f t="shared" si="23"/>
        <v>Bogense Markjorder12g</v>
      </c>
      <c r="F1515">
        <v>1.25</v>
      </c>
      <c r="G1515" t="s">
        <v>3212</v>
      </c>
      <c r="H1515" t="s">
        <v>3212</v>
      </c>
      <c r="M1515">
        <v>1538.6562782399542</v>
      </c>
      <c r="N1515">
        <v>436.85214528913315</v>
      </c>
      <c r="O1515">
        <v>1975.5084235290874</v>
      </c>
      <c r="P1515">
        <v>21842.607264456656</v>
      </c>
      <c r="Q1515">
        <v>2.2210000000000001</v>
      </c>
      <c r="R1515" t="s">
        <v>3228</v>
      </c>
      <c r="T1515">
        <v>3084.0872439852001</v>
      </c>
      <c r="U1515">
        <v>42.851500000000001</v>
      </c>
      <c r="V1515">
        <v>2.7229897677898001E-2</v>
      </c>
      <c r="W1515">
        <v>0.49560517072678001</v>
      </c>
      <c r="X1515">
        <v>0.20085964848925</v>
      </c>
      <c r="Y1515">
        <v>1321.577645356318</v>
      </c>
      <c r="AB1515" t="e">
        <v>#N/A</v>
      </c>
      <c r="AC1515" t="e">
        <v>#N/A</v>
      </c>
    </row>
    <row r="1516" spans="1:29">
      <c r="A1516" t="s">
        <v>1757</v>
      </c>
      <c r="B1516" t="s">
        <v>8</v>
      </c>
      <c r="C1516">
        <v>5444319</v>
      </c>
      <c r="D1516" t="s">
        <v>1758</v>
      </c>
      <c r="E1516" t="str">
        <f t="shared" si="23"/>
        <v>Bogense Markjorder31ao</v>
      </c>
      <c r="F1516">
        <v>1</v>
      </c>
      <c r="G1516" t="s">
        <v>3212</v>
      </c>
      <c r="M1516">
        <v>1230.9250225919634</v>
      </c>
      <c r="N1516">
        <v>349.48171623130651</v>
      </c>
      <c r="O1516">
        <v>1580.40673882327</v>
      </c>
      <c r="P1516">
        <v>17474.085811565325</v>
      </c>
      <c r="Q1516" t="e">
        <v>#N/A</v>
      </c>
      <c r="R1516" t="e">
        <v>#N/A</v>
      </c>
      <c r="T1516">
        <v>187.76209300072</v>
      </c>
      <c r="U1516">
        <v>0</v>
      </c>
      <c r="V1516">
        <v>0</v>
      </c>
      <c r="W1516">
        <v>0</v>
      </c>
      <c r="X1516">
        <v>0</v>
      </c>
      <c r="Y1516">
        <v>0</v>
      </c>
      <c r="AB1516" t="e">
        <v>#N/A</v>
      </c>
      <c r="AC1516" t="e">
        <v>#N/A</v>
      </c>
    </row>
    <row r="1517" spans="1:29">
      <c r="A1517" t="s">
        <v>1759</v>
      </c>
      <c r="B1517" t="s">
        <v>8</v>
      </c>
      <c r="C1517">
        <v>5444335</v>
      </c>
      <c r="D1517" t="s">
        <v>1760</v>
      </c>
      <c r="E1517" t="str">
        <f t="shared" si="23"/>
        <v>Bogense Markjorder31bd</v>
      </c>
      <c r="F1517">
        <v>1</v>
      </c>
      <c r="G1517" t="s">
        <v>3212</v>
      </c>
      <c r="M1517">
        <v>1230.9250225919634</v>
      </c>
      <c r="N1517">
        <v>349.48171623130651</v>
      </c>
      <c r="O1517">
        <v>1580.40673882327</v>
      </c>
      <c r="P1517">
        <v>17474.085811565325</v>
      </c>
      <c r="Q1517" t="e">
        <v>#N/A</v>
      </c>
      <c r="R1517" t="e">
        <v>#N/A</v>
      </c>
      <c r="T1517">
        <v>337.15211850258999</v>
      </c>
      <c r="U1517">
        <v>0</v>
      </c>
      <c r="V1517">
        <v>0</v>
      </c>
      <c r="W1517">
        <v>0</v>
      </c>
      <c r="X1517">
        <v>0</v>
      </c>
      <c r="Y1517">
        <v>0</v>
      </c>
      <c r="AB1517" t="e">
        <v>#N/A</v>
      </c>
      <c r="AC1517" t="e">
        <v>#N/A</v>
      </c>
    </row>
    <row r="1518" spans="1:29">
      <c r="A1518" t="s">
        <v>1755</v>
      </c>
      <c r="B1518" t="s">
        <v>8</v>
      </c>
      <c r="C1518">
        <v>5443808</v>
      </c>
      <c r="D1518" t="s">
        <v>1756</v>
      </c>
      <c r="E1518" t="str">
        <f t="shared" si="23"/>
        <v>Bogense Markjorder12ax</v>
      </c>
      <c r="F1518">
        <v>1</v>
      </c>
      <c r="G1518" t="s">
        <v>3212</v>
      </c>
      <c r="M1518">
        <v>1230.9250225919634</v>
      </c>
      <c r="N1518">
        <v>349.48171623130651</v>
      </c>
      <c r="O1518">
        <v>1580.40673882327</v>
      </c>
      <c r="P1518">
        <v>17474.085811565325</v>
      </c>
      <c r="Q1518" t="e">
        <v>#N/A</v>
      </c>
      <c r="R1518" t="e">
        <v>#N/A</v>
      </c>
      <c r="T1518">
        <v>678.29440800632995</v>
      </c>
      <c r="U1518">
        <v>1.153</v>
      </c>
      <c r="V1518">
        <v>3.6797158420085997E-2</v>
      </c>
      <c r="W1518">
        <v>4.9833867698907998E-2</v>
      </c>
      <c r="X1518">
        <v>4.3378594517708001E-2</v>
      </c>
      <c r="Y1518">
        <v>7.8207345243129849</v>
      </c>
      <c r="AB1518" t="e">
        <v>#N/A</v>
      </c>
      <c r="AC1518" t="e">
        <v>#N/A</v>
      </c>
    </row>
    <row r="1519" spans="1:29">
      <c r="A1519" t="s">
        <v>1768</v>
      </c>
      <c r="B1519" t="s">
        <v>24</v>
      </c>
      <c r="C1519">
        <v>5443431</v>
      </c>
      <c r="D1519" t="s">
        <v>1769</v>
      </c>
      <c r="E1519" t="str">
        <f t="shared" si="23"/>
        <v>Bogense Bygrunde272a</v>
      </c>
      <c r="F1519">
        <v>1</v>
      </c>
      <c r="G1519" t="s">
        <v>3212</v>
      </c>
      <c r="M1519">
        <v>1230.9250225919634</v>
      </c>
      <c r="N1519">
        <v>349.48171623130651</v>
      </c>
      <c r="O1519">
        <v>1580.40673882327</v>
      </c>
      <c r="P1519">
        <v>17474.085811565325</v>
      </c>
      <c r="Q1519" t="e">
        <v>#N/A</v>
      </c>
      <c r="R1519" t="e">
        <v>#N/A</v>
      </c>
      <c r="T1519">
        <v>874.94944600107999</v>
      </c>
      <c r="U1519">
        <v>0</v>
      </c>
      <c r="V1519">
        <v>0</v>
      </c>
      <c r="W1519">
        <v>0</v>
      </c>
      <c r="X1519">
        <v>0</v>
      </c>
      <c r="Y1519">
        <v>0</v>
      </c>
      <c r="AB1519" t="e">
        <v>#N/A</v>
      </c>
      <c r="AC1519" t="e">
        <v>#N/A</v>
      </c>
    </row>
    <row r="1520" spans="1:29">
      <c r="A1520" t="s">
        <v>1098</v>
      </c>
      <c r="B1520" t="s">
        <v>24</v>
      </c>
      <c r="C1520">
        <v>5443244</v>
      </c>
      <c r="D1520" t="s">
        <v>1479</v>
      </c>
      <c r="E1520" t="str">
        <f t="shared" si="23"/>
        <v>Bogense Bygrunde138</v>
      </c>
      <c r="F1520">
        <v>1</v>
      </c>
      <c r="G1520" t="s">
        <v>3212</v>
      </c>
      <c r="M1520">
        <v>1230.9250225919634</v>
      </c>
      <c r="N1520">
        <v>349.48171623130651</v>
      </c>
      <c r="O1520">
        <v>1580.40673882327</v>
      </c>
      <c r="P1520">
        <v>17474.085811565325</v>
      </c>
      <c r="Q1520" t="e">
        <v>#N/A</v>
      </c>
      <c r="R1520" t="e">
        <v>#N/A</v>
      </c>
      <c r="T1520">
        <v>837.03253799308004</v>
      </c>
      <c r="U1520">
        <v>0</v>
      </c>
      <c r="V1520">
        <v>0</v>
      </c>
      <c r="W1520">
        <v>0</v>
      </c>
      <c r="X1520">
        <v>0</v>
      </c>
      <c r="Y1520">
        <v>0</v>
      </c>
      <c r="AB1520" t="e">
        <v>#N/A</v>
      </c>
      <c r="AC1520" t="e">
        <v>#N/A</v>
      </c>
    </row>
    <row r="1521" spans="1:29">
      <c r="A1521" t="s">
        <v>2503</v>
      </c>
      <c r="B1521" t="s">
        <v>24</v>
      </c>
      <c r="C1521">
        <v>5443243</v>
      </c>
      <c r="D1521" t="s">
        <v>2504</v>
      </c>
      <c r="E1521" t="str">
        <f t="shared" si="23"/>
        <v>Bogense Bygrunde137b</v>
      </c>
      <c r="F1521">
        <v>1</v>
      </c>
      <c r="G1521" t="s">
        <v>3212</v>
      </c>
      <c r="M1521">
        <v>1230.9250225919634</v>
      </c>
      <c r="N1521">
        <v>349.48171623130651</v>
      </c>
      <c r="O1521">
        <v>1580.40673882327</v>
      </c>
      <c r="P1521">
        <v>17474.085811565325</v>
      </c>
      <c r="Q1521" t="e">
        <v>#N/A</v>
      </c>
      <c r="R1521" t="e">
        <v>#N/A</v>
      </c>
      <c r="T1521">
        <v>409.54755948915999</v>
      </c>
      <c r="U1521">
        <v>0</v>
      </c>
      <c r="V1521">
        <v>0</v>
      </c>
      <c r="W1521">
        <v>0</v>
      </c>
      <c r="X1521">
        <v>0</v>
      </c>
      <c r="Y1521">
        <v>0</v>
      </c>
      <c r="AB1521" t="e">
        <v>#N/A</v>
      </c>
      <c r="AC1521" t="e">
        <v>#N/A</v>
      </c>
    </row>
    <row r="1522" spans="1:29">
      <c r="A1522" t="s">
        <v>1485</v>
      </c>
      <c r="B1522" t="s">
        <v>24</v>
      </c>
      <c r="C1522">
        <v>5443239</v>
      </c>
      <c r="D1522" t="s">
        <v>1486</v>
      </c>
      <c r="E1522" t="str">
        <f t="shared" si="23"/>
        <v>Bogense Bygrunde135a</v>
      </c>
      <c r="F1522">
        <v>1</v>
      </c>
      <c r="G1522" t="s">
        <v>3212</v>
      </c>
      <c r="M1522">
        <v>1230.9250225919634</v>
      </c>
      <c r="N1522">
        <v>349.48171623130651</v>
      </c>
      <c r="O1522">
        <v>1580.40673882327</v>
      </c>
      <c r="P1522">
        <v>17474.085811565325</v>
      </c>
      <c r="Q1522" t="e">
        <v>#N/A</v>
      </c>
      <c r="R1522" t="e">
        <v>#N/A</v>
      </c>
      <c r="T1522">
        <v>259.28149650073999</v>
      </c>
      <c r="U1522">
        <v>0</v>
      </c>
      <c r="V1522">
        <v>0</v>
      </c>
      <c r="W1522">
        <v>0</v>
      </c>
      <c r="X1522">
        <v>0</v>
      </c>
      <c r="Y1522">
        <v>0</v>
      </c>
      <c r="AB1522" t="e">
        <v>#N/A</v>
      </c>
      <c r="AC1522" t="e">
        <v>#N/A</v>
      </c>
    </row>
    <row r="1523" spans="1:29">
      <c r="A1523" t="s">
        <v>1661</v>
      </c>
      <c r="B1523" t="s">
        <v>24</v>
      </c>
      <c r="C1523">
        <v>5443258</v>
      </c>
      <c r="D1523" t="s">
        <v>1795</v>
      </c>
      <c r="E1523" t="str">
        <f t="shared" si="23"/>
        <v>Bogense Bygrunde145b</v>
      </c>
      <c r="F1523">
        <v>1</v>
      </c>
      <c r="G1523" t="s">
        <v>3212</v>
      </c>
      <c r="M1523">
        <v>1230.9250225919634</v>
      </c>
      <c r="N1523">
        <v>349.48171623130651</v>
      </c>
      <c r="O1523">
        <v>1580.40673882327</v>
      </c>
      <c r="P1523">
        <v>17474.085811565325</v>
      </c>
      <c r="Q1523" t="s">
        <v>3213</v>
      </c>
      <c r="R1523" t="s">
        <v>3228</v>
      </c>
      <c r="T1523">
        <v>116.66472600002</v>
      </c>
      <c r="U1523">
        <v>0</v>
      </c>
      <c r="V1523">
        <v>0</v>
      </c>
      <c r="W1523">
        <v>0</v>
      </c>
      <c r="X1523">
        <v>0</v>
      </c>
      <c r="Y1523">
        <v>0</v>
      </c>
      <c r="AB1523" t="e">
        <v>#N/A</v>
      </c>
      <c r="AC1523" t="e">
        <v>#N/A</v>
      </c>
    </row>
    <row r="1524" spans="1:29">
      <c r="A1524" t="s">
        <v>1770</v>
      </c>
      <c r="B1524" t="s">
        <v>24</v>
      </c>
      <c r="C1524">
        <v>5443440</v>
      </c>
      <c r="D1524" t="s">
        <v>1771</v>
      </c>
      <c r="E1524" t="str">
        <f t="shared" si="23"/>
        <v>Bogense Bygrunde273h</v>
      </c>
      <c r="F1524">
        <v>1</v>
      </c>
      <c r="G1524" t="s">
        <v>3212</v>
      </c>
      <c r="M1524">
        <v>1230.9250225919634</v>
      </c>
      <c r="N1524">
        <v>349.48171623130651</v>
      </c>
      <c r="O1524">
        <v>1580.40673882327</v>
      </c>
      <c r="P1524">
        <v>17474.085811565325</v>
      </c>
      <c r="Q1524" t="e">
        <v>#N/A</v>
      </c>
      <c r="R1524" t="e">
        <v>#N/A</v>
      </c>
      <c r="T1524">
        <v>1269.3707579893</v>
      </c>
      <c r="U1524">
        <v>0</v>
      </c>
      <c r="V1524">
        <v>0</v>
      </c>
      <c r="W1524">
        <v>0</v>
      </c>
      <c r="X1524">
        <v>0</v>
      </c>
      <c r="Y1524">
        <v>0</v>
      </c>
      <c r="AB1524" t="e">
        <v>#N/A</v>
      </c>
      <c r="AC1524" t="e">
        <v>#N/A</v>
      </c>
    </row>
    <row r="1525" spans="1:29">
      <c r="A1525" t="s">
        <v>1772</v>
      </c>
      <c r="B1525" t="s">
        <v>24</v>
      </c>
      <c r="C1525">
        <v>5443256</v>
      </c>
      <c r="D1525" t="s">
        <v>1773</v>
      </c>
      <c r="E1525" t="str">
        <f t="shared" si="23"/>
        <v>Bogense Bygrunde144b</v>
      </c>
      <c r="F1525">
        <v>1</v>
      </c>
      <c r="G1525" t="s">
        <v>3212</v>
      </c>
      <c r="M1525">
        <v>1230.9250225919634</v>
      </c>
      <c r="N1525">
        <v>349.48171623130651</v>
      </c>
      <c r="O1525">
        <v>1580.40673882327</v>
      </c>
      <c r="P1525">
        <v>17474.085811565325</v>
      </c>
      <c r="Q1525" t="e">
        <v>#N/A</v>
      </c>
      <c r="R1525" t="e">
        <v>#N/A</v>
      </c>
      <c r="T1525">
        <v>570.64378499830002</v>
      </c>
      <c r="U1525">
        <v>0</v>
      </c>
      <c r="V1525">
        <v>0</v>
      </c>
      <c r="W1525">
        <v>0</v>
      </c>
      <c r="X1525">
        <v>0</v>
      </c>
      <c r="Y1525">
        <v>0</v>
      </c>
      <c r="AB1525" t="e">
        <v>#N/A</v>
      </c>
      <c r="AC1525" t="e">
        <v>#N/A</v>
      </c>
    </row>
    <row r="1526" spans="1:29">
      <c r="A1526" t="s">
        <v>1774</v>
      </c>
      <c r="B1526" t="s">
        <v>24</v>
      </c>
      <c r="C1526">
        <v>5443252</v>
      </c>
      <c r="D1526" t="s">
        <v>1775</v>
      </c>
      <c r="E1526" t="str">
        <f t="shared" si="23"/>
        <v>Bogense Bygrunde141d</v>
      </c>
      <c r="F1526">
        <v>1</v>
      </c>
      <c r="G1526" t="s">
        <v>3212</v>
      </c>
      <c r="M1526">
        <v>1230.9250225919634</v>
      </c>
      <c r="N1526">
        <v>349.48171623130651</v>
      </c>
      <c r="O1526">
        <v>1580.40673882327</v>
      </c>
      <c r="P1526">
        <v>17474.085811565325</v>
      </c>
      <c r="Q1526" t="e">
        <v>#N/A</v>
      </c>
      <c r="R1526" t="e">
        <v>#N/A</v>
      </c>
      <c r="T1526">
        <v>232.06030249537</v>
      </c>
      <c r="U1526">
        <v>0</v>
      </c>
      <c r="V1526">
        <v>0</v>
      </c>
      <c r="W1526">
        <v>0</v>
      </c>
      <c r="X1526">
        <v>0</v>
      </c>
      <c r="Y1526">
        <v>0</v>
      </c>
      <c r="AB1526" t="e">
        <v>#N/A</v>
      </c>
      <c r="AC1526" t="e">
        <v>#N/A</v>
      </c>
    </row>
    <row r="1527" spans="1:29">
      <c r="A1527" t="s">
        <v>1778</v>
      </c>
      <c r="B1527" t="s">
        <v>24</v>
      </c>
      <c r="C1527">
        <v>5443248</v>
      </c>
      <c r="D1527" t="s">
        <v>1777</v>
      </c>
      <c r="E1527" t="str">
        <f t="shared" si="23"/>
        <v>Bogense Bygrunde140b</v>
      </c>
      <c r="F1527">
        <v>1</v>
      </c>
      <c r="G1527" t="s">
        <v>3212</v>
      </c>
      <c r="M1527">
        <v>1230.9250225919634</v>
      </c>
      <c r="N1527">
        <v>349.48171623130651</v>
      </c>
      <c r="O1527">
        <v>1580.40673882327</v>
      </c>
      <c r="P1527">
        <v>17474.085811565325</v>
      </c>
      <c r="T1527">
        <v>109.11470299774</v>
      </c>
      <c r="U1527">
        <v>0</v>
      </c>
      <c r="V1527">
        <v>0</v>
      </c>
      <c r="W1527">
        <v>0</v>
      </c>
      <c r="X1527">
        <v>0</v>
      </c>
      <c r="Y1527">
        <v>0</v>
      </c>
      <c r="AB1527" t="e">
        <v>#N/A</v>
      </c>
      <c r="AC1527" t="e">
        <v>#N/A</v>
      </c>
    </row>
    <row r="1528" spans="1:29">
      <c r="A1528" t="s">
        <v>1776</v>
      </c>
      <c r="B1528" t="s">
        <v>24</v>
      </c>
      <c r="C1528">
        <v>5443246</v>
      </c>
      <c r="D1528" t="s">
        <v>1777</v>
      </c>
      <c r="E1528" t="str">
        <f t="shared" si="23"/>
        <v>Bogense Bygrunde139b</v>
      </c>
      <c r="F1528">
        <v>1</v>
      </c>
      <c r="G1528" t="s">
        <v>3212</v>
      </c>
      <c r="M1528">
        <v>1230.9250225919634</v>
      </c>
      <c r="N1528">
        <v>349.48171623130651</v>
      </c>
      <c r="O1528">
        <v>1580.40673882327</v>
      </c>
      <c r="P1528">
        <v>17474.085811565325</v>
      </c>
      <c r="Q1528" t="e">
        <v>#N/A</v>
      </c>
      <c r="R1528" t="e">
        <v>#N/A</v>
      </c>
      <c r="T1528">
        <v>109.86763150317</v>
      </c>
      <c r="U1528">
        <v>0</v>
      </c>
      <c r="V1528">
        <v>0</v>
      </c>
      <c r="W1528">
        <v>0</v>
      </c>
      <c r="X1528">
        <v>0</v>
      </c>
      <c r="Y1528">
        <v>0</v>
      </c>
      <c r="AB1528" t="e">
        <v>#N/A</v>
      </c>
      <c r="AC1528" t="e">
        <v>#N/A</v>
      </c>
    </row>
    <row r="1529" spans="1:29">
      <c r="A1529" t="s">
        <v>1779</v>
      </c>
      <c r="B1529" t="s">
        <v>8</v>
      </c>
      <c r="C1529">
        <v>5444207</v>
      </c>
      <c r="D1529" t="s">
        <v>1780</v>
      </c>
      <c r="E1529" t="str">
        <f t="shared" si="23"/>
        <v>Bogense Markjorder28ak</v>
      </c>
      <c r="F1529">
        <v>2.25</v>
      </c>
      <c r="G1529" t="s">
        <v>3212</v>
      </c>
      <c r="H1529" t="s">
        <v>3212</v>
      </c>
      <c r="I1529" t="s">
        <v>3212</v>
      </c>
      <c r="M1529">
        <v>2769.5813008319178</v>
      </c>
      <c r="N1529">
        <v>786.33386152043965</v>
      </c>
      <c r="O1529">
        <v>3555.9151623523576</v>
      </c>
      <c r="P1529">
        <v>39316.693076021984</v>
      </c>
      <c r="Q1529">
        <v>0.53</v>
      </c>
      <c r="R1529" t="s">
        <v>3228</v>
      </c>
      <c r="T1529">
        <v>1141.8538955099</v>
      </c>
      <c r="U1529">
        <v>100</v>
      </c>
      <c r="V1529">
        <v>1.8635133504868</v>
      </c>
      <c r="W1529">
        <v>2.0698928833007999</v>
      </c>
      <c r="X1529">
        <v>1.9727351268133</v>
      </c>
      <c r="Y1529">
        <v>1141.8538955099</v>
      </c>
      <c r="AB1529" t="e">
        <v>#N/A</v>
      </c>
      <c r="AC1529" t="e">
        <v>#N/A</v>
      </c>
    </row>
    <row r="1530" spans="1:29">
      <c r="A1530" t="s">
        <v>1793</v>
      </c>
      <c r="B1530" t="s">
        <v>8</v>
      </c>
      <c r="C1530">
        <v>5444199</v>
      </c>
      <c r="D1530" t="s">
        <v>1794</v>
      </c>
      <c r="E1530" t="str">
        <f t="shared" si="23"/>
        <v>Bogense Markjorder28ab</v>
      </c>
      <c r="F1530">
        <v>2.25</v>
      </c>
      <c r="G1530" t="s">
        <v>3212</v>
      </c>
      <c r="H1530" t="s">
        <v>3212</v>
      </c>
      <c r="I1530" t="s">
        <v>3212</v>
      </c>
      <c r="M1530">
        <v>2769.5813008319178</v>
      </c>
      <c r="N1530">
        <v>786.33386152043965</v>
      </c>
      <c r="O1530">
        <v>3555.9151623523576</v>
      </c>
      <c r="P1530">
        <v>39316.693076021984</v>
      </c>
      <c r="Q1530">
        <v>0.77400000000000002</v>
      </c>
      <c r="R1530" t="s">
        <v>3228</v>
      </c>
      <c r="T1530">
        <v>825.81380998824</v>
      </c>
      <c r="U1530">
        <v>100</v>
      </c>
      <c r="V1530">
        <v>1.6040407419205001</v>
      </c>
      <c r="W1530">
        <v>1.8496354818344001</v>
      </c>
      <c r="X1530">
        <v>1.6845436930166</v>
      </c>
      <c r="Y1530">
        <v>825.81380998824</v>
      </c>
      <c r="AB1530" t="e">
        <v>#N/A</v>
      </c>
      <c r="AC1530" t="e">
        <v>#N/A</v>
      </c>
    </row>
    <row r="1531" spans="1:29">
      <c r="A1531" t="s">
        <v>1781</v>
      </c>
      <c r="B1531" t="s">
        <v>8</v>
      </c>
      <c r="C1531">
        <v>5444195</v>
      </c>
      <c r="D1531" t="s">
        <v>1782</v>
      </c>
      <c r="E1531" t="str">
        <f t="shared" si="23"/>
        <v>Bogense Markjorder28z</v>
      </c>
      <c r="F1531">
        <v>2.25</v>
      </c>
      <c r="G1531" t="s">
        <v>3212</v>
      </c>
      <c r="H1531" t="s">
        <v>3212</v>
      </c>
      <c r="I1531" t="s">
        <v>3212</v>
      </c>
      <c r="M1531">
        <v>2769.5813008319178</v>
      </c>
      <c r="N1531">
        <v>786.33386152043965</v>
      </c>
      <c r="O1531">
        <v>3555.9151623523576</v>
      </c>
      <c r="P1531">
        <v>39316.693076021984</v>
      </c>
      <c r="Q1531">
        <v>0.95499999999999996</v>
      </c>
      <c r="R1531" t="s">
        <v>3228</v>
      </c>
      <c r="T1531">
        <v>860.49124949697</v>
      </c>
      <c r="U1531">
        <v>100</v>
      </c>
      <c r="V1531">
        <v>1.4969084262848</v>
      </c>
      <c r="W1531">
        <v>1.8131537437439</v>
      </c>
      <c r="X1531">
        <v>1.6124860420823</v>
      </c>
      <c r="Y1531">
        <v>860.49124949697</v>
      </c>
      <c r="AB1531" t="e">
        <v>#N/A</v>
      </c>
      <c r="AC1531" t="e">
        <v>#N/A</v>
      </c>
    </row>
    <row r="1532" spans="1:29">
      <c r="A1532" t="s">
        <v>1783</v>
      </c>
      <c r="B1532" t="s">
        <v>8</v>
      </c>
      <c r="C1532">
        <v>5444206</v>
      </c>
      <c r="D1532" t="s">
        <v>1784</v>
      </c>
      <c r="E1532" t="str">
        <f t="shared" si="23"/>
        <v>Bogense Markjorder28ai</v>
      </c>
      <c r="F1532">
        <v>2.25</v>
      </c>
      <c r="G1532" t="s">
        <v>3212</v>
      </c>
      <c r="H1532" t="s">
        <v>3212</v>
      </c>
      <c r="I1532" t="s">
        <v>3212</v>
      </c>
      <c r="M1532">
        <v>2769.5813008319178</v>
      </c>
      <c r="N1532">
        <v>786.33386152043965</v>
      </c>
      <c r="O1532">
        <v>3555.9151623523576</v>
      </c>
      <c r="P1532">
        <v>39316.693076021984</v>
      </c>
      <c r="Q1532">
        <v>0.59699999999999998</v>
      </c>
      <c r="R1532" t="s">
        <v>3228</v>
      </c>
      <c r="T1532">
        <v>1047.9140450026</v>
      </c>
      <c r="U1532">
        <v>100</v>
      </c>
      <c r="V1532">
        <v>1.8609900474548</v>
      </c>
      <c r="W1532">
        <v>2.0747289657593</v>
      </c>
      <c r="X1532">
        <v>1.9443041768513001</v>
      </c>
      <c r="Y1532">
        <v>1047.9140450026</v>
      </c>
      <c r="AB1532" t="e">
        <v>#N/A</v>
      </c>
      <c r="AC1532" t="e">
        <v>#N/A</v>
      </c>
    </row>
    <row r="1533" spans="1:29">
      <c r="A1533" t="s">
        <v>1785</v>
      </c>
      <c r="B1533" t="s">
        <v>8</v>
      </c>
      <c r="C1533">
        <v>5444196</v>
      </c>
      <c r="D1533" t="s">
        <v>1786</v>
      </c>
      <c r="E1533" t="str">
        <f t="shared" si="23"/>
        <v>Bogense Markjorder28æ</v>
      </c>
      <c r="F1533">
        <v>2.25</v>
      </c>
      <c r="G1533" t="s">
        <v>3212</v>
      </c>
      <c r="H1533" t="s">
        <v>3212</v>
      </c>
      <c r="I1533" t="s">
        <v>3212</v>
      </c>
      <c r="M1533">
        <v>2769.5813008319178</v>
      </c>
      <c r="N1533">
        <v>786.33386152043965</v>
      </c>
      <c r="O1533">
        <v>3555.9151623523576</v>
      </c>
      <c r="P1533">
        <v>39316.693076021984</v>
      </c>
      <c r="Q1533">
        <v>0.83599999999999997</v>
      </c>
      <c r="R1533" t="s">
        <v>3228</v>
      </c>
      <c r="T1533">
        <v>864.95092250112998</v>
      </c>
      <c r="U1533">
        <v>100</v>
      </c>
      <c r="V1533">
        <v>1.5700821876526001</v>
      </c>
      <c r="W1533">
        <v>1.8674032688141</v>
      </c>
      <c r="X1533">
        <v>1.7053654090626</v>
      </c>
      <c r="Y1533">
        <v>864.95092250112998</v>
      </c>
      <c r="AB1533" t="e">
        <v>#N/A</v>
      </c>
      <c r="AC1533" t="e">
        <v>#N/A</v>
      </c>
    </row>
    <row r="1534" spans="1:29">
      <c r="A1534" t="s">
        <v>1787</v>
      </c>
      <c r="B1534" t="s">
        <v>8</v>
      </c>
      <c r="C1534">
        <v>5444205</v>
      </c>
      <c r="D1534" t="s">
        <v>1788</v>
      </c>
      <c r="E1534" t="str">
        <f t="shared" si="23"/>
        <v>Bogense Markjorder28ah</v>
      </c>
      <c r="F1534">
        <v>2.25</v>
      </c>
      <c r="G1534" t="s">
        <v>3212</v>
      </c>
      <c r="H1534" t="s">
        <v>3212</v>
      </c>
      <c r="I1534" t="s">
        <v>3212</v>
      </c>
      <c r="M1534">
        <v>2769.5813008319178</v>
      </c>
      <c r="N1534">
        <v>786.33386152043965</v>
      </c>
      <c r="O1534">
        <v>3555.9151623523576</v>
      </c>
      <c r="P1534">
        <v>39316.693076021984</v>
      </c>
      <c r="Q1534">
        <v>0.55600000000000005</v>
      </c>
      <c r="R1534" t="s">
        <v>3228</v>
      </c>
      <c r="T1534">
        <v>958.27701400298997</v>
      </c>
      <c r="U1534">
        <v>100</v>
      </c>
      <c r="V1534">
        <v>1.8423812389373999</v>
      </c>
      <c r="W1534">
        <v>2.0068118572235001</v>
      </c>
      <c r="X1534">
        <v>1.9248644800796999</v>
      </c>
      <c r="Y1534">
        <v>958.27701400298997</v>
      </c>
      <c r="AB1534" t="e">
        <v>#N/A</v>
      </c>
      <c r="AC1534" t="e">
        <v>#N/A</v>
      </c>
    </row>
    <row r="1535" spans="1:29">
      <c r="A1535" t="s">
        <v>1789</v>
      </c>
      <c r="B1535" t="s">
        <v>8</v>
      </c>
      <c r="C1535">
        <v>5444197</v>
      </c>
      <c r="D1535" t="s">
        <v>1790</v>
      </c>
      <c r="E1535" t="str">
        <f t="shared" si="23"/>
        <v>Bogense Markjorder28ø</v>
      </c>
      <c r="F1535">
        <v>2.25</v>
      </c>
      <c r="G1535" t="s">
        <v>3212</v>
      </c>
      <c r="H1535" t="s">
        <v>3212</v>
      </c>
      <c r="I1535" t="s">
        <v>3212</v>
      </c>
      <c r="M1535">
        <v>2769.5813008319178</v>
      </c>
      <c r="N1535">
        <v>786.33386152043965</v>
      </c>
      <c r="O1535">
        <v>3555.9151623523576</v>
      </c>
      <c r="P1535">
        <v>39316.693076021984</v>
      </c>
      <c r="Q1535">
        <v>0.59499999999999997</v>
      </c>
      <c r="R1535" t="s">
        <v>3228</v>
      </c>
      <c r="T1535">
        <v>864.73697850884002</v>
      </c>
      <c r="U1535">
        <v>100</v>
      </c>
      <c r="V1535">
        <v>1.6793172359466999</v>
      </c>
      <c r="W1535">
        <v>1.8923202753067001</v>
      </c>
      <c r="X1535">
        <v>1.8098823161441</v>
      </c>
      <c r="Y1535">
        <v>864.73697850884002</v>
      </c>
      <c r="AB1535" t="e">
        <v>#N/A</v>
      </c>
      <c r="AC1535" t="e">
        <v>#N/A</v>
      </c>
    </row>
    <row r="1536" spans="1:29">
      <c r="A1536" t="s">
        <v>1791</v>
      </c>
      <c r="B1536" t="s">
        <v>8</v>
      </c>
      <c r="C1536">
        <v>5444198</v>
      </c>
      <c r="D1536" t="s">
        <v>1792</v>
      </c>
      <c r="E1536" t="str">
        <f t="shared" si="23"/>
        <v>Bogense Markjorder28aa</v>
      </c>
      <c r="F1536">
        <v>2.25</v>
      </c>
      <c r="G1536" t="s">
        <v>3212</v>
      </c>
      <c r="H1536" t="s">
        <v>3212</v>
      </c>
      <c r="I1536" t="s">
        <v>3212</v>
      </c>
      <c r="M1536">
        <v>2769.5813008319178</v>
      </c>
      <c r="N1536">
        <v>786.33386152043965</v>
      </c>
      <c r="O1536">
        <v>3555.9151623523576</v>
      </c>
      <c r="P1536">
        <v>39316.693076021984</v>
      </c>
      <c r="Q1536">
        <v>0.73</v>
      </c>
      <c r="R1536" t="s">
        <v>3228</v>
      </c>
      <c r="T1536">
        <v>864.91333799661004</v>
      </c>
      <c r="U1536">
        <v>100</v>
      </c>
      <c r="V1536">
        <v>1.6569235324860001</v>
      </c>
      <c r="W1536">
        <v>1.8765499591827</v>
      </c>
      <c r="X1536">
        <v>1.7502052699818</v>
      </c>
      <c r="Y1536">
        <v>864.91333799661004</v>
      </c>
      <c r="AB1536" t="e">
        <v>#N/A</v>
      </c>
      <c r="AC1536" t="e">
        <v>#N/A</v>
      </c>
    </row>
    <row r="1537" spans="1:29">
      <c r="A1537" t="s">
        <v>1796</v>
      </c>
      <c r="B1537" t="s">
        <v>64</v>
      </c>
      <c r="C1537">
        <v>8173306</v>
      </c>
      <c r="D1537" t="s">
        <v>1797</v>
      </c>
      <c r="E1537" t="str">
        <f t="shared" si="23"/>
        <v>Skovby Nymark, Skovby18d</v>
      </c>
      <c r="F1537">
        <v>1.36200539724901</v>
      </c>
      <c r="G1537" t="s">
        <v>3212</v>
      </c>
      <c r="K1537">
        <v>0.36200539724901004</v>
      </c>
      <c r="M1537">
        <v>1676.5265243791139</v>
      </c>
      <c r="N1537">
        <v>475.9959837468864</v>
      </c>
      <c r="O1537">
        <v>2152.5225081260005</v>
      </c>
      <c r="P1537">
        <v>23799.799187344321</v>
      </c>
      <c r="T1537">
        <v>4826.7386299868003</v>
      </c>
      <c r="U1537">
        <v>100</v>
      </c>
      <c r="V1537">
        <v>2.3147516250610001</v>
      </c>
      <c r="W1537">
        <v>2.9313669204711998</v>
      </c>
      <c r="X1537">
        <v>2.8160828338153001</v>
      </c>
      <c r="Y1537">
        <v>4826.7386299872996</v>
      </c>
      <c r="AB1537" t="e">
        <v>#N/A</v>
      </c>
      <c r="AC1537" t="e">
        <v>#N/A</v>
      </c>
    </row>
    <row r="1538" spans="1:29">
      <c r="A1538" t="s">
        <v>1798</v>
      </c>
      <c r="B1538" t="s">
        <v>64</v>
      </c>
      <c r="C1538">
        <v>1332049</v>
      </c>
      <c r="D1538" t="s">
        <v>1799</v>
      </c>
      <c r="E1538" t="str">
        <f t="shared" ref="E1538:E1601" si="24">CONCATENATE(B1538,A1538)</f>
        <v>Skovby Nymark, Skovby5h</v>
      </c>
      <c r="F1538">
        <v>1.561164272203585</v>
      </c>
      <c r="G1538" t="s">
        <v>3212</v>
      </c>
      <c r="K1538">
        <v>0.561164272203585</v>
      </c>
      <c r="M1538">
        <v>1921.676167031964</v>
      </c>
      <c r="N1538">
        <v>545.59836916870745</v>
      </c>
      <c r="O1538">
        <v>2467.2745362006717</v>
      </c>
      <c r="P1538">
        <v>27279.918458435372</v>
      </c>
      <c r="T1538">
        <v>7482.1902960478001</v>
      </c>
      <c r="U1538">
        <v>100</v>
      </c>
      <c r="V1538">
        <v>1.6063537597655999</v>
      </c>
      <c r="W1538">
        <v>2.8118286132813002</v>
      </c>
      <c r="X1538">
        <v>2.2262844227251</v>
      </c>
      <c r="Y1538">
        <v>7482.1902960762</v>
      </c>
      <c r="AB1538" t="e">
        <v>#N/A</v>
      </c>
      <c r="AC1538" t="e">
        <v>#N/A</v>
      </c>
    </row>
    <row r="1539" spans="1:29">
      <c r="A1539" t="s">
        <v>1807</v>
      </c>
      <c r="B1539" t="s">
        <v>24</v>
      </c>
      <c r="C1539">
        <v>5443262</v>
      </c>
      <c r="D1539" t="s">
        <v>1808</v>
      </c>
      <c r="E1539" t="str">
        <f t="shared" si="24"/>
        <v>Bogense Bygrunde149</v>
      </c>
      <c r="F1539">
        <v>1</v>
      </c>
      <c r="G1539" t="s">
        <v>3212</v>
      </c>
      <c r="M1539">
        <v>1230.9250225919634</v>
      </c>
      <c r="N1539">
        <v>349.48171623130651</v>
      </c>
      <c r="O1539">
        <v>1580.40673882327</v>
      </c>
      <c r="P1539">
        <v>17474.085811565325</v>
      </c>
      <c r="Q1539" t="e">
        <v>#N/A</v>
      </c>
      <c r="R1539" t="e">
        <v>#N/A</v>
      </c>
      <c r="T1539">
        <v>233.25182349606001</v>
      </c>
      <c r="U1539">
        <v>0</v>
      </c>
      <c r="V1539">
        <v>0</v>
      </c>
      <c r="W1539">
        <v>0</v>
      </c>
      <c r="X1539">
        <v>0</v>
      </c>
      <c r="Y1539">
        <v>0</v>
      </c>
      <c r="AB1539" t="e">
        <v>#N/A</v>
      </c>
      <c r="AC1539" t="e">
        <v>#N/A</v>
      </c>
    </row>
    <row r="1540" spans="1:29">
      <c r="A1540" t="s">
        <v>1810</v>
      </c>
      <c r="B1540" t="s">
        <v>24</v>
      </c>
      <c r="C1540">
        <v>5443279</v>
      </c>
      <c r="D1540" t="s">
        <v>1809</v>
      </c>
      <c r="E1540" t="str">
        <f t="shared" si="24"/>
        <v>Bogense Bygrunde164a</v>
      </c>
      <c r="F1540">
        <v>1</v>
      </c>
      <c r="G1540" t="s">
        <v>3212</v>
      </c>
      <c r="M1540">
        <v>1230.9250225919634</v>
      </c>
      <c r="N1540">
        <v>349.48171623130651</v>
      </c>
      <c r="O1540">
        <v>1580.40673882327</v>
      </c>
      <c r="P1540">
        <v>17474.085811565325</v>
      </c>
      <c r="T1540">
        <v>169.33191300389001</v>
      </c>
      <c r="U1540">
        <v>0</v>
      </c>
      <c r="V1540">
        <v>0</v>
      </c>
      <c r="W1540">
        <v>0</v>
      </c>
      <c r="X1540">
        <v>0</v>
      </c>
      <c r="Y1540">
        <v>0</v>
      </c>
      <c r="AB1540" t="e">
        <v>#N/A</v>
      </c>
      <c r="AC1540" t="e">
        <v>#N/A</v>
      </c>
    </row>
    <row r="1541" spans="1:29">
      <c r="A1541" t="s">
        <v>720</v>
      </c>
      <c r="B1541" t="s">
        <v>24</v>
      </c>
      <c r="C1541">
        <v>5443261</v>
      </c>
      <c r="D1541" t="s">
        <v>1809</v>
      </c>
      <c r="E1541" t="str">
        <f t="shared" si="24"/>
        <v>Bogense Bygrunde148</v>
      </c>
      <c r="F1541">
        <v>1</v>
      </c>
      <c r="G1541" t="s">
        <v>3212</v>
      </c>
      <c r="M1541">
        <v>1230.9250225919634</v>
      </c>
      <c r="N1541">
        <v>349.48171623130651</v>
      </c>
      <c r="O1541">
        <v>1580.40673882327</v>
      </c>
      <c r="P1541">
        <v>17474.085811565325</v>
      </c>
      <c r="Q1541" t="e">
        <v>#N/A</v>
      </c>
      <c r="R1541" t="e">
        <v>#N/A</v>
      </c>
      <c r="T1541">
        <v>324.0107954998</v>
      </c>
      <c r="U1541">
        <v>0</v>
      </c>
      <c r="V1541">
        <v>0</v>
      </c>
      <c r="W1541">
        <v>0</v>
      </c>
      <c r="X1541">
        <v>0</v>
      </c>
      <c r="Y1541">
        <v>0</v>
      </c>
      <c r="AB1541" t="e">
        <v>#N/A</v>
      </c>
      <c r="AC1541" t="e">
        <v>#N/A</v>
      </c>
    </row>
    <row r="1542" spans="1:29">
      <c r="A1542" t="s">
        <v>1811</v>
      </c>
      <c r="B1542" t="s">
        <v>24</v>
      </c>
      <c r="C1542">
        <v>5443260</v>
      </c>
      <c r="D1542" t="s">
        <v>1812</v>
      </c>
      <c r="E1542" t="str">
        <f t="shared" si="24"/>
        <v>Bogense Bygrunde147</v>
      </c>
      <c r="F1542">
        <v>1</v>
      </c>
      <c r="G1542" t="s">
        <v>3212</v>
      </c>
      <c r="M1542">
        <v>1230.9250225919634</v>
      </c>
      <c r="N1542">
        <v>349.48171623130651</v>
      </c>
      <c r="O1542">
        <v>1580.40673882327</v>
      </c>
      <c r="P1542">
        <v>17474.085811565325</v>
      </c>
      <c r="Q1542" t="e">
        <v>#N/A</v>
      </c>
      <c r="R1542" t="e">
        <v>#N/A</v>
      </c>
      <c r="T1542">
        <v>97.699818001541004</v>
      </c>
      <c r="U1542">
        <v>0</v>
      </c>
      <c r="V1542">
        <v>0</v>
      </c>
      <c r="W1542">
        <v>0</v>
      </c>
      <c r="X1542">
        <v>0</v>
      </c>
      <c r="Y1542">
        <v>0</v>
      </c>
      <c r="AB1542" t="e">
        <v>#N/A</v>
      </c>
      <c r="AC1542" t="e">
        <v>#N/A</v>
      </c>
    </row>
    <row r="1543" spans="1:29">
      <c r="A1543" t="s">
        <v>1813</v>
      </c>
      <c r="B1543" t="s">
        <v>24</v>
      </c>
      <c r="C1543">
        <v>5443259</v>
      </c>
      <c r="D1543" t="s">
        <v>1814</v>
      </c>
      <c r="E1543" t="str">
        <f t="shared" si="24"/>
        <v>Bogense Bygrunde146</v>
      </c>
      <c r="F1543">
        <v>1</v>
      </c>
      <c r="G1543" t="s">
        <v>3212</v>
      </c>
      <c r="M1543">
        <v>1230.9250225919634</v>
      </c>
      <c r="N1543">
        <v>349.48171623130651</v>
      </c>
      <c r="O1543">
        <v>1580.40673882327</v>
      </c>
      <c r="P1543">
        <v>17474.085811565325</v>
      </c>
      <c r="Q1543" t="e">
        <v>#N/A</v>
      </c>
      <c r="R1543" t="e">
        <v>#N/A</v>
      </c>
      <c r="T1543">
        <v>284.00198349839002</v>
      </c>
      <c r="U1543">
        <v>0</v>
      </c>
      <c r="V1543">
        <v>0</v>
      </c>
      <c r="W1543">
        <v>0</v>
      </c>
      <c r="X1543">
        <v>0</v>
      </c>
      <c r="Y1543">
        <v>0</v>
      </c>
      <c r="AB1543" t="e">
        <v>#N/A</v>
      </c>
      <c r="AC1543" t="e">
        <v>#N/A</v>
      </c>
    </row>
    <row r="1544" spans="1:29">
      <c r="A1544" t="s">
        <v>1641</v>
      </c>
      <c r="B1544" t="s">
        <v>24</v>
      </c>
      <c r="C1544">
        <v>5443266</v>
      </c>
      <c r="D1544" t="s">
        <v>1800</v>
      </c>
      <c r="E1544" t="str">
        <f t="shared" si="24"/>
        <v>Bogense Bygrunde153</v>
      </c>
      <c r="F1544">
        <v>1</v>
      </c>
      <c r="G1544" t="s">
        <v>3212</v>
      </c>
      <c r="M1544">
        <v>1230.9250225919634</v>
      </c>
      <c r="N1544">
        <v>349.48171623130651</v>
      </c>
      <c r="O1544">
        <v>1580.40673882327</v>
      </c>
      <c r="P1544">
        <v>17474.085811565325</v>
      </c>
      <c r="Q1544" t="e">
        <v>#N/A</v>
      </c>
      <c r="R1544" t="e">
        <v>#N/A</v>
      </c>
      <c r="T1544">
        <v>146.25171799981001</v>
      </c>
      <c r="U1544">
        <v>0</v>
      </c>
      <c r="V1544">
        <v>0</v>
      </c>
      <c r="W1544">
        <v>0</v>
      </c>
      <c r="X1544">
        <v>0</v>
      </c>
      <c r="Y1544">
        <v>0</v>
      </c>
      <c r="AB1544" t="e">
        <v>#N/A</v>
      </c>
      <c r="AC1544" t="e">
        <v>#N/A</v>
      </c>
    </row>
    <row r="1545" spans="1:29">
      <c r="A1545" t="s">
        <v>167</v>
      </c>
      <c r="B1545" t="s">
        <v>24</v>
      </c>
      <c r="C1545">
        <v>5443265</v>
      </c>
      <c r="D1545" t="s">
        <v>1801</v>
      </c>
      <c r="E1545" t="str">
        <f t="shared" si="24"/>
        <v>Bogense Bygrunde152</v>
      </c>
      <c r="F1545">
        <v>1</v>
      </c>
      <c r="G1545" t="s">
        <v>3212</v>
      </c>
      <c r="M1545">
        <v>1230.9250225919634</v>
      </c>
      <c r="N1545">
        <v>349.48171623130651</v>
      </c>
      <c r="O1545">
        <v>1580.40673882327</v>
      </c>
      <c r="P1545">
        <v>17474.085811565325</v>
      </c>
      <c r="Q1545" t="e">
        <v>#N/A</v>
      </c>
      <c r="R1545" t="e">
        <v>#N/A</v>
      </c>
      <c r="T1545">
        <v>390.63841400099</v>
      </c>
      <c r="U1545">
        <v>0</v>
      </c>
      <c r="V1545">
        <v>0</v>
      </c>
      <c r="W1545">
        <v>0</v>
      </c>
      <c r="X1545">
        <v>0</v>
      </c>
      <c r="Y1545">
        <v>0</v>
      </c>
      <c r="AB1545" t="e">
        <v>#N/A</v>
      </c>
      <c r="AC1545" t="e">
        <v>#N/A</v>
      </c>
    </row>
    <row r="1546" spans="1:29">
      <c r="A1546" t="s">
        <v>2711</v>
      </c>
      <c r="B1546" t="s">
        <v>24</v>
      </c>
      <c r="C1546">
        <v>5443291</v>
      </c>
      <c r="D1546" t="s">
        <v>2712</v>
      </c>
      <c r="E1546" t="str">
        <f t="shared" si="24"/>
        <v>Bogense Bygrunde171b</v>
      </c>
      <c r="F1546">
        <v>1</v>
      </c>
      <c r="G1546" t="s">
        <v>3212</v>
      </c>
      <c r="M1546">
        <v>1230.9250225919634</v>
      </c>
      <c r="N1546">
        <v>349.48171623130651</v>
      </c>
      <c r="O1546">
        <v>1580.40673882327</v>
      </c>
      <c r="P1546">
        <v>17474.085811565325</v>
      </c>
      <c r="Q1546" t="e">
        <v>#N/A</v>
      </c>
      <c r="R1546" t="e">
        <v>#N/A</v>
      </c>
      <c r="T1546">
        <v>300.16004249251</v>
      </c>
      <c r="U1546">
        <v>0</v>
      </c>
      <c r="V1546">
        <v>0</v>
      </c>
      <c r="W1546">
        <v>0</v>
      </c>
      <c r="X1546">
        <v>0</v>
      </c>
      <c r="Y1546">
        <v>0</v>
      </c>
      <c r="AB1546" t="e">
        <v>#N/A</v>
      </c>
      <c r="AC1546" t="e">
        <v>#N/A</v>
      </c>
    </row>
    <row r="1547" spans="1:29">
      <c r="A1547" t="s">
        <v>1802</v>
      </c>
      <c r="B1547" t="s">
        <v>24</v>
      </c>
      <c r="C1547">
        <v>5443264</v>
      </c>
      <c r="D1547" t="s">
        <v>1803</v>
      </c>
      <c r="E1547" t="str">
        <f t="shared" si="24"/>
        <v>Bogense Bygrunde151</v>
      </c>
      <c r="F1547">
        <v>1</v>
      </c>
      <c r="G1547" t="s">
        <v>3212</v>
      </c>
      <c r="M1547">
        <v>1230.9250225919634</v>
      </c>
      <c r="N1547">
        <v>349.48171623130651</v>
      </c>
      <c r="O1547">
        <v>1580.40673882327</v>
      </c>
      <c r="P1547">
        <v>17474.085811565325</v>
      </c>
      <c r="Q1547" t="e">
        <v>#N/A</v>
      </c>
      <c r="R1547" t="e">
        <v>#N/A</v>
      </c>
      <c r="T1547">
        <v>132.83398249948999</v>
      </c>
      <c r="U1547">
        <v>0</v>
      </c>
      <c r="V1547">
        <v>0</v>
      </c>
      <c r="W1547">
        <v>0</v>
      </c>
      <c r="X1547">
        <v>0</v>
      </c>
      <c r="Y1547">
        <v>0</v>
      </c>
      <c r="AB1547" t="e">
        <v>#N/A</v>
      </c>
      <c r="AC1547" t="e">
        <v>#N/A</v>
      </c>
    </row>
    <row r="1548" spans="1:29">
      <c r="A1548" t="s">
        <v>200</v>
      </c>
      <c r="B1548" t="s">
        <v>24</v>
      </c>
      <c r="C1548">
        <v>5443284</v>
      </c>
      <c r="D1548" t="s">
        <v>1806</v>
      </c>
      <c r="E1548" t="str">
        <f t="shared" si="24"/>
        <v>Bogense Bygrunde166</v>
      </c>
      <c r="F1548">
        <v>1</v>
      </c>
      <c r="G1548" t="s">
        <v>3212</v>
      </c>
      <c r="M1548">
        <v>1230.9250225919634</v>
      </c>
      <c r="N1548">
        <v>349.48171623130651</v>
      </c>
      <c r="O1548">
        <v>1580.40673882327</v>
      </c>
      <c r="P1548">
        <v>17474.085811565325</v>
      </c>
      <c r="Q1548" t="e">
        <v>#N/A</v>
      </c>
      <c r="R1548" t="e">
        <v>#N/A</v>
      </c>
      <c r="T1548">
        <v>302.88258249594003</v>
      </c>
      <c r="U1548">
        <v>0</v>
      </c>
      <c r="V1548">
        <v>0</v>
      </c>
      <c r="W1548">
        <v>0</v>
      </c>
      <c r="X1548">
        <v>0</v>
      </c>
      <c r="Y1548">
        <v>0</v>
      </c>
      <c r="AB1548" t="e">
        <v>#N/A</v>
      </c>
      <c r="AC1548" t="e">
        <v>#N/A</v>
      </c>
    </row>
    <row r="1549" spans="1:29">
      <c r="A1549" t="s">
        <v>1648</v>
      </c>
      <c r="B1549" t="s">
        <v>24</v>
      </c>
      <c r="C1549">
        <v>5443283</v>
      </c>
      <c r="D1549" t="s">
        <v>1815</v>
      </c>
      <c r="E1549" t="str">
        <f t="shared" si="24"/>
        <v>Bogense Bygrunde165</v>
      </c>
      <c r="F1549">
        <v>1</v>
      </c>
      <c r="G1549" t="s">
        <v>3212</v>
      </c>
      <c r="M1549">
        <v>1230.9250225919634</v>
      </c>
      <c r="N1549">
        <v>349.48171623130651</v>
      </c>
      <c r="O1549">
        <v>1580.40673882327</v>
      </c>
      <c r="P1549">
        <v>17474.085811565325</v>
      </c>
      <c r="Q1549" t="e">
        <v>#N/A</v>
      </c>
      <c r="R1549" t="e">
        <v>#N/A</v>
      </c>
      <c r="T1549">
        <v>145.52103700169999</v>
      </c>
      <c r="U1549">
        <v>0</v>
      </c>
      <c r="V1549">
        <v>0</v>
      </c>
      <c r="W1549">
        <v>0</v>
      </c>
      <c r="X1549">
        <v>0</v>
      </c>
      <c r="Y1549">
        <v>0</v>
      </c>
      <c r="AB1549" t="e">
        <v>#N/A</v>
      </c>
      <c r="AC1549" t="e">
        <v>#N/A</v>
      </c>
    </row>
    <row r="1550" spans="1:29">
      <c r="A1550" t="s">
        <v>1830</v>
      </c>
      <c r="B1550" t="s">
        <v>24</v>
      </c>
      <c r="C1550">
        <v>5443414</v>
      </c>
      <c r="D1550" t="s">
        <v>1831</v>
      </c>
      <c r="E1550" t="str">
        <f t="shared" si="24"/>
        <v>Bogense Bygrunde267b</v>
      </c>
      <c r="F1550">
        <v>1</v>
      </c>
      <c r="G1550" t="s">
        <v>3212</v>
      </c>
      <c r="M1550">
        <v>1230.9250225919634</v>
      </c>
      <c r="N1550">
        <v>349.48171623130651</v>
      </c>
      <c r="O1550">
        <v>1580.40673882327</v>
      </c>
      <c r="P1550">
        <v>17474.085811565325</v>
      </c>
      <c r="Q1550" t="e">
        <v>#N/A</v>
      </c>
      <c r="R1550" t="e">
        <v>#N/A</v>
      </c>
      <c r="T1550">
        <v>74.347507496457993</v>
      </c>
      <c r="U1550">
        <v>0</v>
      </c>
      <c r="V1550">
        <v>0</v>
      </c>
      <c r="W1550">
        <v>0</v>
      </c>
      <c r="X1550">
        <v>0</v>
      </c>
      <c r="Y1550">
        <v>0</v>
      </c>
      <c r="AB1550" t="e">
        <v>#N/A</v>
      </c>
      <c r="AC1550" t="e">
        <v>#N/A</v>
      </c>
    </row>
    <row r="1551" spans="1:29">
      <c r="A1551" t="s">
        <v>1832</v>
      </c>
      <c r="B1551" t="s">
        <v>24</v>
      </c>
      <c r="C1551">
        <v>5443337</v>
      </c>
      <c r="D1551" t="s">
        <v>1833</v>
      </c>
      <c r="E1551" t="str">
        <f t="shared" si="24"/>
        <v>Bogense Bygrunde210</v>
      </c>
      <c r="F1551">
        <v>1</v>
      </c>
      <c r="G1551" t="s">
        <v>3212</v>
      </c>
      <c r="M1551">
        <v>1230.9250225919634</v>
      </c>
      <c r="N1551">
        <v>349.48171623130651</v>
      </c>
      <c r="O1551">
        <v>1580.40673882327</v>
      </c>
      <c r="P1551">
        <v>17474.085811565325</v>
      </c>
      <c r="Q1551" t="e">
        <v>#N/A</v>
      </c>
      <c r="R1551" t="e">
        <v>#N/A</v>
      </c>
      <c r="T1551">
        <v>435.88450948718003</v>
      </c>
      <c r="U1551">
        <v>0</v>
      </c>
      <c r="V1551">
        <v>0</v>
      </c>
      <c r="W1551">
        <v>0</v>
      </c>
      <c r="X1551">
        <v>0</v>
      </c>
      <c r="Y1551">
        <v>0</v>
      </c>
      <c r="AB1551" t="e">
        <v>#N/A</v>
      </c>
      <c r="AC1551" t="e">
        <v>#N/A</v>
      </c>
    </row>
    <row r="1552" spans="1:29">
      <c r="A1552" t="s">
        <v>1834</v>
      </c>
      <c r="B1552" t="s">
        <v>24</v>
      </c>
      <c r="C1552">
        <v>5443411</v>
      </c>
      <c r="D1552" t="s">
        <v>1835</v>
      </c>
      <c r="E1552" t="str">
        <f t="shared" si="24"/>
        <v>Bogense Bygrunde266a</v>
      </c>
      <c r="F1552">
        <v>1</v>
      </c>
      <c r="G1552" t="s">
        <v>3212</v>
      </c>
      <c r="M1552">
        <v>1230.9250225919634</v>
      </c>
      <c r="N1552">
        <v>349.48171623130651</v>
      </c>
      <c r="O1552">
        <v>1580.40673882327</v>
      </c>
      <c r="P1552">
        <v>17474.085811565325</v>
      </c>
      <c r="Q1552" t="e">
        <v>#N/A</v>
      </c>
      <c r="R1552" t="e">
        <v>#N/A</v>
      </c>
      <c r="T1552">
        <v>448.08716949823003</v>
      </c>
      <c r="U1552">
        <v>0</v>
      </c>
      <c r="V1552">
        <v>0</v>
      </c>
      <c r="W1552">
        <v>0</v>
      </c>
      <c r="X1552">
        <v>0</v>
      </c>
      <c r="Y1552">
        <v>0</v>
      </c>
      <c r="AB1552" t="e">
        <v>#N/A</v>
      </c>
      <c r="AC1552" t="e">
        <v>#N/A</v>
      </c>
    </row>
    <row r="1553" spans="1:29">
      <c r="A1553" t="s">
        <v>1836</v>
      </c>
      <c r="B1553" t="s">
        <v>24</v>
      </c>
      <c r="C1553">
        <v>5443336</v>
      </c>
      <c r="D1553" t="s">
        <v>1837</v>
      </c>
      <c r="E1553" t="str">
        <f t="shared" si="24"/>
        <v>Bogense Bygrunde209</v>
      </c>
      <c r="F1553">
        <v>1</v>
      </c>
      <c r="G1553" t="s">
        <v>3212</v>
      </c>
      <c r="M1553">
        <v>1230.9250225919634</v>
      </c>
      <c r="N1553">
        <v>349.48171623130651</v>
      </c>
      <c r="O1553">
        <v>1580.40673882327</v>
      </c>
      <c r="P1553">
        <v>17474.085811565325</v>
      </c>
      <c r="Q1553" t="e">
        <v>#N/A</v>
      </c>
      <c r="R1553" t="e">
        <v>#N/A</v>
      </c>
      <c r="T1553">
        <v>1104.3878530128</v>
      </c>
      <c r="U1553">
        <v>0</v>
      </c>
      <c r="V1553">
        <v>0</v>
      </c>
      <c r="W1553">
        <v>0</v>
      </c>
      <c r="X1553">
        <v>0</v>
      </c>
      <c r="Y1553">
        <v>0</v>
      </c>
      <c r="AB1553" t="e">
        <v>#N/A</v>
      </c>
      <c r="AC1553" t="e">
        <v>#N/A</v>
      </c>
    </row>
    <row r="1554" spans="1:29">
      <c r="A1554" t="s">
        <v>1838</v>
      </c>
      <c r="B1554" t="s">
        <v>24</v>
      </c>
      <c r="C1554">
        <v>5443409</v>
      </c>
      <c r="D1554" t="s">
        <v>1839</v>
      </c>
      <c r="E1554" t="str">
        <f t="shared" si="24"/>
        <v>Bogense Bygrunde265a</v>
      </c>
      <c r="F1554">
        <v>1</v>
      </c>
      <c r="G1554" t="s">
        <v>3212</v>
      </c>
      <c r="M1554">
        <v>1230.9250225919634</v>
      </c>
      <c r="N1554">
        <v>349.48171623130651</v>
      </c>
      <c r="O1554">
        <v>1580.40673882327</v>
      </c>
      <c r="P1554">
        <v>17474.085811565325</v>
      </c>
      <c r="Q1554" t="e">
        <v>#N/A</v>
      </c>
      <c r="R1554" t="e">
        <v>#N/A</v>
      </c>
      <c r="T1554">
        <v>494.63185250434998</v>
      </c>
      <c r="U1554">
        <v>0</v>
      </c>
      <c r="V1554">
        <v>0</v>
      </c>
      <c r="W1554">
        <v>0</v>
      </c>
      <c r="X1554">
        <v>0</v>
      </c>
      <c r="Y1554">
        <v>0</v>
      </c>
      <c r="AB1554" t="e">
        <v>#N/A</v>
      </c>
      <c r="AC1554" t="e">
        <v>#N/A</v>
      </c>
    </row>
    <row r="1555" spans="1:29">
      <c r="A1555" t="s">
        <v>1840</v>
      </c>
      <c r="B1555" t="s">
        <v>24</v>
      </c>
      <c r="C1555">
        <v>5443335</v>
      </c>
      <c r="D1555" t="s">
        <v>1841</v>
      </c>
      <c r="E1555" t="str">
        <f t="shared" si="24"/>
        <v>Bogense Bygrunde208</v>
      </c>
      <c r="F1555">
        <v>1</v>
      </c>
      <c r="G1555" t="s">
        <v>3212</v>
      </c>
      <c r="M1555">
        <v>1230.9250225919634</v>
      </c>
      <c r="N1555">
        <v>349.48171623130651</v>
      </c>
      <c r="O1555">
        <v>1580.40673882327</v>
      </c>
      <c r="P1555">
        <v>17474.085811565325</v>
      </c>
      <c r="Q1555" t="e">
        <v>#N/A</v>
      </c>
      <c r="R1555" t="e">
        <v>#N/A</v>
      </c>
      <c r="T1555">
        <v>208.45679700440999</v>
      </c>
      <c r="U1555">
        <v>0</v>
      </c>
      <c r="V1555">
        <v>0</v>
      </c>
      <c r="W1555">
        <v>0</v>
      </c>
      <c r="X1555">
        <v>0</v>
      </c>
      <c r="Y1555">
        <v>0</v>
      </c>
      <c r="AB1555" t="e">
        <v>#N/A</v>
      </c>
      <c r="AC1555" t="e">
        <v>#N/A</v>
      </c>
    </row>
    <row r="1556" spans="1:29">
      <c r="A1556" t="s">
        <v>1844</v>
      </c>
      <c r="B1556" t="s">
        <v>24</v>
      </c>
      <c r="C1556">
        <v>7007493</v>
      </c>
      <c r="D1556" t="s">
        <v>1845</v>
      </c>
      <c r="E1556" t="str">
        <f t="shared" si="24"/>
        <v>Bogense Bygrunde263a</v>
      </c>
      <c r="F1556">
        <v>1</v>
      </c>
      <c r="G1556" t="s">
        <v>3212</v>
      </c>
      <c r="M1556">
        <v>1230.9250225919634</v>
      </c>
      <c r="N1556">
        <v>349.48171623130651</v>
      </c>
      <c r="O1556">
        <v>1580.40673882327</v>
      </c>
      <c r="P1556">
        <v>17474.085811565325</v>
      </c>
      <c r="Q1556" t="e">
        <v>#N/A</v>
      </c>
      <c r="R1556" t="e">
        <v>#N/A</v>
      </c>
      <c r="T1556">
        <v>1005.6740194803</v>
      </c>
      <c r="U1556">
        <v>0</v>
      </c>
      <c r="V1556">
        <v>0</v>
      </c>
      <c r="W1556">
        <v>0</v>
      </c>
      <c r="X1556">
        <v>0</v>
      </c>
      <c r="Y1556">
        <v>0</v>
      </c>
      <c r="AB1556" t="e">
        <v>#N/A</v>
      </c>
      <c r="AC1556" t="e">
        <v>#N/A</v>
      </c>
    </row>
    <row r="1557" spans="1:29">
      <c r="A1557" t="s">
        <v>1846</v>
      </c>
      <c r="B1557" t="s">
        <v>24</v>
      </c>
      <c r="C1557">
        <v>5443333</v>
      </c>
      <c r="D1557" t="s">
        <v>1847</v>
      </c>
      <c r="E1557" t="str">
        <f t="shared" si="24"/>
        <v>Bogense Bygrunde206</v>
      </c>
      <c r="F1557">
        <v>1</v>
      </c>
      <c r="G1557" t="s">
        <v>3212</v>
      </c>
      <c r="M1557">
        <v>1230.9250225919634</v>
      </c>
      <c r="N1557">
        <v>349.48171623130651</v>
      </c>
      <c r="O1557">
        <v>1580.40673882327</v>
      </c>
      <c r="P1557">
        <v>17474.085811565325</v>
      </c>
      <c r="Q1557" t="e">
        <v>#N/A</v>
      </c>
      <c r="R1557" t="e">
        <v>#N/A</v>
      </c>
      <c r="T1557">
        <v>341.05391300707998</v>
      </c>
      <c r="U1557">
        <v>0</v>
      </c>
      <c r="V1557">
        <v>0</v>
      </c>
      <c r="W1557">
        <v>0</v>
      </c>
      <c r="X1557">
        <v>0</v>
      </c>
      <c r="Y1557">
        <v>0</v>
      </c>
      <c r="AB1557" t="e">
        <v>#N/A</v>
      </c>
      <c r="AC1557" t="e">
        <v>#N/A</v>
      </c>
    </row>
    <row r="1558" spans="1:29">
      <c r="A1558" t="s">
        <v>1816</v>
      </c>
      <c r="B1558" t="s">
        <v>24</v>
      </c>
      <c r="C1558">
        <v>5443427</v>
      </c>
      <c r="D1558" t="s">
        <v>1817</v>
      </c>
      <c r="E1558" t="str">
        <f t="shared" si="24"/>
        <v>Bogense Bygrunde271a</v>
      </c>
      <c r="F1558">
        <v>1</v>
      </c>
      <c r="G1558" t="s">
        <v>3212</v>
      </c>
      <c r="M1558">
        <v>1230.9250225919634</v>
      </c>
      <c r="N1558">
        <v>349.48171623130651</v>
      </c>
      <c r="O1558">
        <v>1580.40673882327</v>
      </c>
      <c r="P1558">
        <v>17474.085811565325</v>
      </c>
      <c r="Q1558" t="e">
        <v>#N/A</v>
      </c>
      <c r="R1558" t="e">
        <v>#N/A</v>
      </c>
      <c r="T1558">
        <v>406.01740099597998</v>
      </c>
      <c r="U1558">
        <v>0</v>
      </c>
      <c r="V1558">
        <v>0</v>
      </c>
      <c r="W1558">
        <v>0</v>
      </c>
      <c r="X1558">
        <v>0</v>
      </c>
      <c r="Y1558">
        <v>0</v>
      </c>
      <c r="AB1558" t="e">
        <v>#N/A</v>
      </c>
      <c r="AC1558" t="e">
        <v>#N/A</v>
      </c>
    </row>
    <row r="1559" spans="1:29">
      <c r="A1559" t="s">
        <v>1848</v>
      </c>
      <c r="B1559" t="s">
        <v>24</v>
      </c>
      <c r="C1559">
        <v>5443403</v>
      </c>
      <c r="D1559" t="s">
        <v>1849</v>
      </c>
      <c r="E1559" t="str">
        <f t="shared" si="24"/>
        <v>Bogense Bygrunde262a</v>
      </c>
      <c r="F1559">
        <v>1</v>
      </c>
      <c r="G1559" t="s">
        <v>3212</v>
      </c>
      <c r="M1559">
        <v>1230.9250225919634</v>
      </c>
      <c r="N1559">
        <v>349.48171623130651</v>
      </c>
      <c r="O1559">
        <v>1580.40673882327</v>
      </c>
      <c r="P1559">
        <v>17474.085811565325</v>
      </c>
      <c r="Q1559" t="e">
        <v>#N/A</v>
      </c>
      <c r="R1559" t="e">
        <v>#N/A</v>
      </c>
      <c r="T1559">
        <v>428.26078850972999</v>
      </c>
      <c r="U1559">
        <v>0</v>
      </c>
      <c r="V1559">
        <v>0</v>
      </c>
      <c r="W1559">
        <v>0</v>
      </c>
      <c r="X1559">
        <v>0</v>
      </c>
      <c r="Y1559">
        <v>0</v>
      </c>
      <c r="AB1559" t="e">
        <v>#N/A</v>
      </c>
      <c r="AC1559" t="e">
        <v>#N/A</v>
      </c>
    </row>
    <row r="1560" spans="1:29">
      <c r="A1560" t="s">
        <v>1852</v>
      </c>
      <c r="B1560" t="s">
        <v>24</v>
      </c>
      <c r="C1560">
        <v>5443401</v>
      </c>
      <c r="D1560" t="s">
        <v>1853</v>
      </c>
      <c r="E1560" t="str">
        <f t="shared" si="24"/>
        <v>Bogense Bygrunde261a</v>
      </c>
      <c r="F1560">
        <v>1</v>
      </c>
      <c r="G1560" t="s">
        <v>3212</v>
      </c>
      <c r="M1560">
        <v>1230.9250225919634</v>
      </c>
      <c r="N1560">
        <v>349.48171623130651</v>
      </c>
      <c r="O1560">
        <v>1580.40673882327</v>
      </c>
      <c r="P1560">
        <v>17474.085811565325</v>
      </c>
      <c r="Q1560" t="e">
        <v>#N/A</v>
      </c>
      <c r="R1560" t="e">
        <v>#N/A</v>
      </c>
      <c r="T1560">
        <v>506.42836599816002</v>
      </c>
      <c r="U1560">
        <v>0</v>
      </c>
      <c r="V1560">
        <v>0</v>
      </c>
      <c r="W1560">
        <v>0</v>
      </c>
      <c r="X1560">
        <v>0</v>
      </c>
      <c r="Y1560">
        <v>0</v>
      </c>
      <c r="AB1560" t="e">
        <v>#N/A</v>
      </c>
      <c r="AC1560" t="e">
        <v>#N/A</v>
      </c>
    </row>
    <row r="1561" spans="1:29">
      <c r="A1561" t="s">
        <v>1854</v>
      </c>
      <c r="B1561" t="s">
        <v>24</v>
      </c>
      <c r="C1561">
        <v>5443331</v>
      </c>
      <c r="D1561" t="s">
        <v>1855</v>
      </c>
      <c r="E1561" t="str">
        <f t="shared" si="24"/>
        <v>Bogense Bygrunde204</v>
      </c>
      <c r="F1561">
        <v>1</v>
      </c>
      <c r="G1561" t="s">
        <v>3212</v>
      </c>
      <c r="M1561">
        <v>1230.9250225919634</v>
      </c>
      <c r="N1561">
        <v>349.48171623130651</v>
      </c>
      <c r="O1561">
        <v>1580.40673882327</v>
      </c>
      <c r="P1561">
        <v>17474.085811565325</v>
      </c>
      <c r="Q1561" t="e">
        <v>#N/A</v>
      </c>
      <c r="R1561" t="e">
        <v>#N/A</v>
      </c>
      <c r="T1561">
        <v>52.172422999147003</v>
      </c>
      <c r="U1561">
        <v>0</v>
      </c>
      <c r="V1561">
        <v>0</v>
      </c>
      <c r="W1561">
        <v>0</v>
      </c>
      <c r="X1561">
        <v>0</v>
      </c>
      <c r="Y1561">
        <v>0</v>
      </c>
      <c r="AB1561" t="e">
        <v>#N/A</v>
      </c>
      <c r="AC1561" t="e">
        <v>#N/A</v>
      </c>
    </row>
    <row r="1562" spans="1:29">
      <c r="A1562" t="s">
        <v>1856</v>
      </c>
      <c r="B1562" t="s">
        <v>24</v>
      </c>
      <c r="C1562">
        <v>5443398</v>
      </c>
      <c r="D1562" t="s">
        <v>1857</v>
      </c>
      <c r="E1562" t="str">
        <f t="shared" si="24"/>
        <v>Bogense Bygrunde259a</v>
      </c>
      <c r="F1562">
        <v>1</v>
      </c>
      <c r="G1562" t="s">
        <v>3212</v>
      </c>
      <c r="M1562">
        <v>1230.9250225919634</v>
      </c>
      <c r="N1562">
        <v>349.48171623130651</v>
      </c>
      <c r="O1562">
        <v>1580.40673882327</v>
      </c>
      <c r="P1562">
        <v>17474.085811565325</v>
      </c>
      <c r="Q1562" t="e">
        <v>#N/A</v>
      </c>
      <c r="R1562" t="e">
        <v>#N/A</v>
      </c>
      <c r="T1562">
        <v>705.42656050273001</v>
      </c>
      <c r="U1562">
        <v>0</v>
      </c>
      <c r="V1562">
        <v>0</v>
      </c>
      <c r="W1562">
        <v>0</v>
      </c>
      <c r="X1562">
        <v>0</v>
      </c>
      <c r="Y1562">
        <v>0</v>
      </c>
      <c r="AB1562" t="e">
        <v>#N/A</v>
      </c>
      <c r="AC1562" t="e">
        <v>#N/A</v>
      </c>
    </row>
    <row r="1563" spans="1:29">
      <c r="A1563" t="s">
        <v>181</v>
      </c>
      <c r="B1563" t="s">
        <v>24</v>
      </c>
      <c r="C1563">
        <v>5443330</v>
      </c>
      <c r="D1563" t="s">
        <v>1858</v>
      </c>
      <c r="E1563" t="str">
        <f t="shared" si="24"/>
        <v>Bogense Bygrunde203</v>
      </c>
      <c r="F1563">
        <v>1</v>
      </c>
      <c r="G1563" t="s">
        <v>3212</v>
      </c>
      <c r="M1563">
        <v>1230.9250225919634</v>
      </c>
      <c r="N1563">
        <v>349.48171623130651</v>
      </c>
      <c r="O1563">
        <v>1580.40673882327</v>
      </c>
      <c r="P1563">
        <v>17474.085811565325</v>
      </c>
      <c r="Q1563" t="e">
        <v>#N/A</v>
      </c>
      <c r="R1563" t="e">
        <v>#N/A</v>
      </c>
      <c r="T1563">
        <v>140.47874649866</v>
      </c>
      <c r="U1563">
        <v>0</v>
      </c>
      <c r="V1563">
        <v>0</v>
      </c>
      <c r="W1563">
        <v>0</v>
      </c>
      <c r="X1563">
        <v>0</v>
      </c>
      <c r="Y1563">
        <v>0</v>
      </c>
      <c r="AB1563" t="e">
        <v>#N/A</v>
      </c>
      <c r="AC1563" t="e">
        <v>#N/A</v>
      </c>
    </row>
    <row r="1564" spans="1:29">
      <c r="A1564" t="s">
        <v>1859</v>
      </c>
      <c r="B1564" t="s">
        <v>24</v>
      </c>
      <c r="C1564">
        <v>5443396</v>
      </c>
      <c r="D1564" t="s">
        <v>1860</v>
      </c>
      <c r="E1564" t="str">
        <f t="shared" si="24"/>
        <v>Bogense Bygrunde258a</v>
      </c>
      <c r="F1564">
        <v>1</v>
      </c>
      <c r="G1564" t="s">
        <v>3212</v>
      </c>
      <c r="M1564">
        <v>1230.9250225919634</v>
      </c>
      <c r="N1564">
        <v>349.48171623130651</v>
      </c>
      <c r="O1564">
        <v>1580.40673882327</v>
      </c>
      <c r="P1564">
        <v>17474.085811565325</v>
      </c>
      <c r="Q1564" t="e">
        <v>#N/A</v>
      </c>
      <c r="R1564" t="e">
        <v>#N/A</v>
      </c>
      <c r="T1564">
        <v>500.91384600536003</v>
      </c>
      <c r="U1564">
        <v>0</v>
      </c>
      <c r="V1564">
        <v>0</v>
      </c>
      <c r="W1564">
        <v>0</v>
      </c>
      <c r="X1564">
        <v>0</v>
      </c>
      <c r="Y1564">
        <v>0</v>
      </c>
      <c r="AB1564" t="e">
        <v>#N/A</v>
      </c>
      <c r="AC1564" t="e">
        <v>#N/A</v>
      </c>
    </row>
    <row r="1565" spans="1:29">
      <c r="A1565" t="s">
        <v>1805</v>
      </c>
      <c r="B1565" t="s">
        <v>24</v>
      </c>
      <c r="C1565">
        <v>5443377</v>
      </c>
      <c r="D1565" t="s">
        <v>1861</v>
      </c>
      <c r="E1565" t="str">
        <f t="shared" si="24"/>
        <v>Bogense Bygrunde243</v>
      </c>
      <c r="F1565">
        <v>1</v>
      </c>
      <c r="G1565" t="s">
        <v>3212</v>
      </c>
      <c r="M1565">
        <v>1230.9250225919634</v>
      </c>
      <c r="N1565">
        <v>349.48171623130651</v>
      </c>
      <c r="O1565">
        <v>1580.40673882327</v>
      </c>
      <c r="P1565">
        <v>17474.085811565325</v>
      </c>
      <c r="Q1565" t="e">
        <v>#N/A</v>
      </c>
      <c r="R1565" t="e">
        <v>#N/A</v>
      </c>
      <c r="T1565">
        <v>150.48085649925</v>
      </c>
      <c r="U1565">
        <v>0</v>
      </c>
      <c r="V1565">
        <v>0</v>
      </c>
      <c r="W1565">
        <v>0</v>
      </c>
      <c r="X1565">
        <v>0</v>
      </c>
      <c r="Y1565">
        <v>0</v>
      </c>
      <c r="AB1565" t="e">
        <v>#N/A</v>
      </c>
      <c r="AC1565" t="e">
        <v>#N/A</v>
      </c>
    </row>
    <row r="1566" spans="1:29">
      <c r="A1566" t="s">
        <v>1862</v>
      </c>
      <c r="B1566" t="s">
        <v>24</v>
      </c>
      <c r="C1566">
        <v>5443394</v>
      </c>
      <c r="D1566" t="s">
        <v>1863</v>
      </c>
      <c r="E1566" t="str">
        <f t="shared" si="24"/>
        <v>Bogense Bygrunde257a</v>
      </c>
      <c r="F1566">
        <v>1</v>
      </c>
      <c r="G1566" t="s">
        <v>3212</v>
      </c>
      <c r="M1566">
        <v>1230.9250225919634</v>
      </c>
      <c r="N1566">
        <v>349.48171623130651</v>
      </c>
      <c r="O1566">
        <v>1580.40673882327</v>
      </c>
      <c r="P1566">
        <v>17474.085811565325</v>
      </c>
      <c r="Q1566" t="e">
        <v>#N/A</v>
      </c>
      <c r="R1566" t="e">
        <v>#N/A</v>
      </c>
      <c r="T1566">
        <v>537.57188048118996</v>
      </c>
      <c r="U1566">
        <v>0</v>
      </c>
      <c r="V1566">
        <v>0</v>
      </c>
      <c r="W1566">
        <v>0</v>
      </c>
      <c r="X1566">
        <v>0</v>
      </c>
      <c r="Y1566">
        <v>0</v>
      </c>
      <c r="AB1566" t="e">
        <v>#N/A</v>
      </c>
      <c r="AC1566" t="e">
        <v>#N/A</v>
      </c>
    </row>
    <row r="1567" spans="1:29">
      <c r="A1567" t="s">
        <v>90</v>
      </c>
      <c r="B1567" t="s">
        <v>24</v>
      </c>
      <c r="C1567">
        <v>5443378</v>
      </c>
      <c r="D1567" t="s">
        <v>1864</v>
      </c>
      <c r="E1567" t="str">
        <f t="shared" si="24"/>
        <v>Bogense Bygrunde244</v>
      </c>
      <c r="F1567">
        <v>1</v>
      </c>
      <c r="G1567" t="s">
        <v>3212</v>
      </c>
      <c r="M1567">
        <v>1230.9250225919634</v>
      </c>
      <c r="N1567">
        <v>349.48171623130651</v>
      </c>
      <c r="O1567">
        <v>1580.40673882327</v>
      </c>
      <c r="P1567">
        <v>17474.085811565325</v>
      </c>
      <c r="Q1567" t="e">
        <v>#N/A</v>
      </c>
      <c r="R1567" t="e">
        <v>#N/A</v>
      </c>
      <c r="T1567">
        <v>70.821340002121005</v>
      </c>
      <c r="U1567">
        <v>0</v>
      </c>
      <c r="V1567">
        <v>0</v>
      </c>
      <c r="W1567">
        <v>0</v>
      </c>
      <c r="X1567">
        <v>0</v>
      </c>
      <c r="Y1567">
        <v>0</v>
      </c>
      <c r="AB1567" t="e">
        <v>#N/A</v>
      </c>
      <c r="AC1567" t="e">
        <v>#N/A</v>
      </c>
    </row>
    <row r="1568" spans="1:29">
      <c r="A1568" t="s">
        <v>1818</v>
      </c>
      <c r="B1568" t="s">
        <v>24</v>
      </c>
      <c r="C1568">
        <v>5443341</v>
      </c>
      <c r="D1568" t="s">
        <v>1819</v>
      </c>
      <c r="E1568" t="str">
        <f t="shared" si="24"/>
        <v>Bogense Bygrunde214a</v>
      </c>
      <c r="F1568">
        <v>1</v>
      </c>
      <c r="G1568" t="s">
        <v>3212</v>
      </c>
      <c r="M1568">
        <v>1230.9250225919634</v>
      </c>
      <c r="N1568">
        <v>349.48171623130651</v>
      </c>
      <c r="O1568">
        <v>1580.40673882327</v>
      </c>
      <c r="P1568">
        <v>17474.085811565325</v>
      </c>
      <c r="Q1568" t="e">
        <v>#N/A</v>
      </c>
      <c r="R1568" t="e">
        <v>#N/A</v>
      </c>
      <c r="T1568">
        <v>272.19279299777997</v>
      </c>
      <c r="U1568">
        <v>0</v>
      </c>
      <c r="V1568">
        <v>0</v>
      </c>
      <c r="W1568">
        <v>0</v>
      </c>
      <c r="X1568">
        <v>0</v>
      </c>
      <c r="Y1568">
        <v>0</v>
      </c>
      <c r="AB1568" t="e">
        <v>#N/A</v>
      </c>
      <c r="AC1568" t="e">
        <v>#N/A</v>
      </c>
    </row>
    <row r="1569" spans="1:29">
      <c r="A1569" t="s">
        <v>1865</v>
      </c>
      <c r="B1569" t="s">
        <v>24</v>
      </c>
      <c r="C1569">
        <v>5443392</v>
      </c>
      <c r="D1569" t="s">
        <v>1866</v>
      </c>
      <c r="E1569" t="str">
        <f t="shared" si="24"/>
        <v>Bogense Bygrunde256a</v>
      </c>
      <c r="F1569">
        <v>1</v>
      </c>
      <c r="G1569" t="s">
        <v>3212</v>
      </c>
      <c r="M1569">
        <v>1230.9250225919634</v>
      </c>
      <c r="N1569">
        <v>349.48171623130651</v>
      </c>
      <c r="O1569">
        <v>1580.40673882327</v>
      </c>
      <c r="P1569">
        <v>17474.085811565325</v>
      </c>
      <c r="Q1569" t="e">
        <v>#N/A</v>
      </c>
      <c r="R1569" t="e">
        <v>#N/A</v>
      </c>
      <c r="T1569">
        <v>468.62867502386001</v>
      </c>
      <c r="U1569">
        <v>0</v>
      </c>
      <c r="V1569">
        <v>0</v>
      </c>
      <c r="W1569">
        <v>0</v>
      </c>
      <c r="X1569">
        <v>0</v>
      </c>
      <c r="Y1569">
        <v>0</v>
      </c>
      <c r="AB1569" t="e">
        <v>#N/A</v>
      </c>
      <c r="AC1569" t="e">
        <v>#N/A</v>
      </c>
    </row>
    <row r="1570" spans="1:29">
      <c r="A1570" t="s">
        <v>1867</v>
      </c>
      <c r="B1570" t="s">
        <v>24</v>
      </c>
      <c r="C1570">
        <v>5443379</v>
      </c>
      <c r="D1570" t="s">
        <v>1868</v>
      </c>
      <c r="E1570" t="str">
        <f t="shared" si="24"/>
        <v>Bogense Bygrunde245</v>
      </c>
      <c r="F1570">
        <v>1</v>
      </c>
      <c r="G1570" t="s">
        <v>3212</v>
      </c>
      <c r="M1570">
        <v>1230.9250225919634</v>
      </c>
      <c r="N1570">
        <v>349.48171623130651</v>
      </c>
      <c r="O1570">
        <v>1580.40673882327</v>
      </c>
      <c r="P1570">
        <v>17474.085811565325</v>
      </c>
      <c r="Q1570" t="e">
        <v>#N/A</v>
      </c>
      <c r="R1570" t="e">
        <v>#N/A</v>
      </c>
      <c r="T1570">
        <v>140.86516549792</v>
      </c>
      <c r="U1570">
        <v>0</v>
      </c>
      <c r="V1570">
        <v>0</v>
      </c>
      <c r="W1570">
        <v>0</v>
      </c>
      <c r="X1570">
        <v>0</v>
      </c>
      <c r="Y1570">
        <v>0</v>
      </c>
      <c r="AB1570" t="e">
        <v>#N/A</v>
      </c>
      <c r="AC1570" t="e">
        <v>#N/A</v>
      </c>
    </row>
    <row r="1571" spans="1:29">
      <c r="A1571" t="s">
        <v>1871</v>
      </c>
      <c r="B1571" t="s">
        <v>24</v>
      </c>
      <c r="C1571">
        <v>10079963</v>
      </c>
      <c r="D1571" t="s">
        <v>1870</v>
      </c>
      <c r="E1571" t="str">
        <f t="shared" si="24"/>
        <v>Bogense Bygrunde255e</v>
      </c>
      <c r="F1571">
        <v>1</v>
      </c>
      <c r="G1571" t="s">
        <v>3212</v>
      </c>
      <c r="M1571">
        <v>1230.9250225919634</v>
      </c>
      <c r="N1571">
        <v>349.48171623130651</v>
      </c>
      <c r="O1571">
        <v>1580.40673882327</v>
      </c>
      <c r="P1571">
        <v>17474.085811565325</v>
      </c>
      <c r="T1571">
        <v>183.14395200647999</v>
      </c>
      <c r="U1571">
        <v>0</v>
      </c>
      <c r="V1571">
        <v>0</v>
      </c>
      <c r="W1571">
        <v>0</v>
      </c>
      <c r="X1571">
        <v>0</v>
      </c>
      <c r="Y1571">
        <v>0</v>
      </c>
      <c r="AB1571" t="e">
        <v>#N/A</v>
      </c>
      <c r="AC1571" t="e">
        <v>#N/A</v>
      </c>
    </row>
    <row r="1572" spans="1:29">
      <c r="A1572" t="s">
        <v>2103</v>
      </c>
      <c r="B1572" t="s">
        <v>24</v>
      </c>
      <c r="C1572">
        <v>9428419</v>
      </c>
      <c r="D1572" t="s">
        <v>1870</v>
      </c>
      <c r="E1572" t="str">
        <f t="shared" si="24"/>
        <v>Bogense Bygrunde255c</v>
      </c>
      <c r="F1572">
        <v>1</v>
      </c>
      <c r="G1572" t="s">
        <v>3212</v>
      </c>
      <c r="M1572">
        <v>1230.9250225919634</v>
      </c>
      <c r="N1572">
        <v>349.48171623130651</v>
      </c>
      <c r="O1572">
        <v>1580.40673882327</v>
      </c>
      <c r="P1572">
        <v>17474.085811565325</v>
      </c>
      <c r="T1572">
        <v>302.43467450192998</v>
      </c>
      <c r="U1572">
        <v>0</v>
      </c>
      <c r="V1572">
        <v>0</v>
      </c>
      <c r="W1572">
        <v>0</v>
      </c>
      <c r="X1572">
        <v>0</v>
      </c>
      <c r="Y1572">
        <v>0</v>
      </c>
      <c r="AB1572" t="e">
        <v>#N/A</v>
      </c>
      <c r="AC1572" t="e">
        <v>#N/A</v>
      </c>
    </row>
    <row r="1573" spans="1:29">
      <c r="A1573" t="s">
        <v>2102</v>
      </c>
      <c r="B1573" t="s">
        <v>24</v>
      </c>
      <c r="C1573">
        <v>9428419</v>
      </c>
      <c r="D1573" t="s">
        <v>1870</v>
      </c>
      <c r="E1573" t="str">
        <f t="shared" si="24"/>
        <v>Bogense Bygrunde255a</v>
      </c>
      <c r="F1573">
        <v>1</v>
      </c>
      <c r="G1573" t="s">
        <v>3212</v>
      </c>
      <c r="M1573">
        <v>1230.9250225919634</v>
      </c>
      <c r="N1573">
        <v>349.48171623130651</v>
      </c>
      <c r="O1573">
        <v>1580.40673882327</v>
      </c>
      <c r="P1573">
        <v>17474.085811565325</v>
      </c>
      <c r="Q1573" t="e">
        <v>#N/A</v>
      </c>
      <c r="R1573" t="e">
        <v>#N/A</v>
      </c>
      <c r="T1573">
        <v>136.54478949809001</v>
      </c>
      <c r="U1573">
        <v>0</v>
      </c>
      <c r="V1573">
        <v>0</v>
      </c>
      <c r="W1573">
        <v>0</v>
      </c>
      <c r="X1573">
        <v>0</v>
      </c>
      <c r="Y1573">
        <v>0</v>
      </c>
      <c r="AB1573" t="e">
        <v>#N/A</v>
      </c>
      <c r="AC1573" t="e">
        <v>#N/A</v>
      </c>
    </row>
    <row r="1574" spans="1:29">
      <c r="A1574" t="s">
        <v>1869</v>
      </c>
      <c r="B1574" t="s">
        <v>24</v>
      </c>
      <c r="C1574">
        <v>10079963</v>
      </c>
      <c r="D1574" t="s">
        <v>1870</v>
      </c>
      <c r="E1574" t="str">
        <f t="shared" si="24"/>
        <v>Bogense Bygrunde255d</v>
      </c>
      <c r="F1574">
        <v>1</v>
      </c>
      <c r="G1574" t="s">
        <v>3212</v>
      </c>
      <c r="M1574">
        <v>1230.9250225919634</v>
      </c>
      <c r="N1574">
        <v>349.48171623130651</v>
      </c>
      <c r="O1574">
        <v>1580.40673882327</v>
      </c>
      <c r="P1574">
        <v>17474.085811565325</v>
      </c>
      <c r="Q1574" t="e">
        <v>#N/A</v>
      </c>
      <c r="R1574" t="e">
        <v>#N/A</v>
      </c>
      <c r="T1574">
        <v>66.585056998325001</v>
      </c>
      <c r="U1574">
        <v>0</v>
      </c>
      <c r="V1574">
        <v>0</v>
      </c>
      <c r="W1574">
        <v>0</v>
      </c>
      <c r="X1574">
        <v>0</v>
      </c>
      <c r="Y1574">
        <v>0</v>
      </c>
      <c r="AB1574" t="e">
        <v>#N/A</v>
      </c>
      <c r="AC1574" t="e">
        <v>#N/A</v>
      </c>
    </row>
    <row r="1575" spans="1:29">
      <c r="A1575" t="s">
        <v>1872</v>
      </c>
      <c r="B1575" t="s">
        <v>24</v>
      </c>
      <c r="C1575">
        <v>5443382</v>
      </c>
      <c r="D1575" t="s">
        <v>1873</v>
      </c>
      <c r="E1575" t="str">
        <f t="shared" si="24"/>
        <v>Bogense Bygrunde247</v>
      </c>
      <c r="F1575">
        <v>1</v>
      </c>
      <c r="G1575" t="s">
        <v>3212</v>
      </c>
      <c r="M1575">
        <v>1230.9250225919634</v>
      </c>
      <c r="N1575">
        <v>349.48171623130651</v>
      </c>
      <c r="O1575">
        <v>1580.40673882327</v>
      </c>
      <c r="P1575">
        <v>17474.085811565325</v>
      </c>
      <c r="Q1575" t="e">
        <v>#N/A</v>
      </c>
      <c r="R1575" t="e">
        <v>#N/A</v>
      </c>
      <c r="T1575">
        <v>57.135881500667999</v>
      </c>
      <c r="U1575">
        <v>0</v>
      </c>
      <c r="V1575">
        <v>0</v>
      </c>
      <c r="W1575">
        <v>0</v>
      </c>
      <c r="X1575">
        <v>0</v>
      </c>
      <c r="Y1575">
        <v>0</v>
      </c>
      <c r="AB1575" t="e">
        <v>#N/A</v>
      </c>
      <c r="AC1575" t="e">
        <v>#N/A</v>
      </c>
    </row>
    <row r="1576" spans="1:29">
      <c r="A1576" t="s">
        <v>1874</v>
      </c>
      <c r="B1576" t="s">
        <v>24</v>
      </c>
      <c r="C1576">
        <v>5443383</v>
      </c>
      <c r="D1576" t="s">
        <v>1875</v>
      </c>
      <c r="E1576" t="str">
        <f t="shared" si="24"/>
        <v>Bogense Bygrunde248</v>
      </c>
      <c r="F1576">
        <v>1</v>
      </c>
      <c r="G1576" t="s">
        <v>3212</v>
      </c>
      <c r="M1576">
        <v>1230.9250225919634</v>
      </c>
      <c r="N1576">
        <v>349.48171623130651</v>
      </c>
      <c r="O1576">
        <v>1580.40673882327</v>
      </c>
      <c r="P1576">
        <v>17474.085811565325</v>
      </c>
      <c r="Q1576" t="e">
        <v>#N/A</v>
      </c>
      <c r="R1576" t="e">
        <v>#N/A</v>
      </c>
      <c r="T1576">
        <v>100.91824649754</v>
      </c>
      <c r="U1576">
        <v>0</v>
      </c>
      <c r="V1576">
        <v>0</v>
      </c>
      <c r="W1576">
        <v>0</v>
      </c>
      <c r="X1576">
        <v>0</v>
      </c>
      <c r="Y1576">
        <v>0</v>
      </c>
      <c r="AB1576" t="e">
        <v>#N/A</v>
      </c>
      <c r="AC1576" t="e">
        <v>#N/A</v>
      </c>
    </row>
    <row r="1577" spans="1:29">
      <c r="A1577" t="s">
        <v>1820</v>
      </c>
      <c r="B1577" t="s">
        <v>24</v>
      </c>
      <c r="C1577">
        <v>5443423</v>
      </c>
      <c r="D1577" t="s">
        <v>1821</v>
      </c>
      <c r="E1577" t="str">
        <f t="shared" si="24"/>
        <v>Bogense Bygrunde270a</v>
      </c>
      <c r="F1577">
        <v>1</v>
      </c>
      <c r="G1577" t="s">
        <v>3212</v>
      </c>
      <c r="M1577">
        <v>1230.9250225919634</v>
      </c>
      <c r="N1577">
        <v>349.48171623130651</v>
      </c>
      <c r="O1577">
        <v>1580.40673882327</v>
      </c>
      <c r="P1577">
        <v>17474.085811565325</v>
      </c>
      <c r="Q1577" t="e">
        <v>#N/A</v>
      </c>
      <c r="R1577" t="e">
        <v>#N/A</v>
      </c>
      <c r="T1577">
        <v>284.89056000639999</v>
      </c>
      <c r="U1577">
        <v>0</v>
      </c>
      <c r="V1577">
        <v>0</v>
      </c>
      <c r="W1577">
        <v>0</v>
      </c>
      <c r="X1577">
        <v>0</v>
      </c>
      <c r="Y1577">
        <v>0</v>
      </c>
      <c r="AB1577" t="e">
        <v>#N/A</v>
      </c>
      <c r="AC1577" t="e">
        <v>#N/A</v>
      </c>
    </row>
    <row r="1578" spans="1:29">
      <c r="A1578" t="s">
        <v>1822</v>
      </c>
      <c r="B1578" t="s">
        <v>24</v>
      </c>
      <c r="C1578">
        <v>5443340</v>
      </c>
      <c r="D1578" t="s">
        <v>1823</v>
      </c>
      <c r="E1578" t="str">
        <f t="shared" si="24"/>
        <v>Bogense Bygrunde213</v>
      </c>
      <c r="F1578">
        <v>1</v>
      </c>
      <c r="G1578" t="s">
        <v>3212</v>
      </c>
      <c r="M1578">
        <v>1230.9250225919634</v>
      </c>
      <c r="N1578">
        <v>349.48171623130651</v>
      </c>
      <c r="O1578">
        <v>1580.40673882327</v>
      </c>
      <c r="P1578">
        <v>17474.085811565325</v>
      </c>
      <c r="Q1578" t="e">
        <v>#N/A</v>
      </c>
      <c r="R1578" t="e">
        <v>#N/A</v>
      </c>
      <c r="T1578">
        <v>679.84390800160998</v>
      </c>
      <c r="U1578">
        <v>0</v>
      </c>
      <c r="V1578">
        <v>0</v>
      </c>
      <c r="W1578">
        <v>0</v>
      </c>
      <c r="X1578">
        <v>0</v>
      </c>
      <c r="Y1578">
        <v>0</v>
      </c>
      <c r="AB1578" t="e">
        <v>#N/A</v>
      </c>
      <c r="AC1578" t="e">
        <v>#N/A</v>
      </c>
    </row>
    <row r="1579" spans="1:29">
      <c r="A1579" t="s">
        <v>1824</v>
      </c>
      <c r="B1579" t="s">
        <v>24</v>
      </c>
      <c r="C1579">
        <v>5443420</v>
      </c>
      <c r="D1579" t="s">
        <v>1825</v>
      </c>
      <c r="E1579" t="str">
        <f t="shared" si="24"/>
        <v>Bogense Bygrunde269a</v>
      </c>
      <c r="F1579">
        <v>1</v>
      </c>
      <c r="G1579" t="s">
        <v>3212</v>
      </c>
      <c r="M1579">
        <v>1230.9250225919634</v>
      </c>
      <c r="N1579">
        <v>349.48171623130651</v>
      </c>
      <c r="O1579">
        <v>1580.40673882327</v>
      </c>
      <c r="P1579">
        <v>17474.085811565325</v>
      </c>
      <c r="Q1579" t="e">
        <v>#N/A</v>
      </c>
      <c r="R1579" t="e">
        <v>#N/A</v>
      </c>
      <c r="T1579">
        <v>274.38775549804001</v>
      </c>
      <c r="U1579">
        <v>0</v>
      </c>
      <c r="V1579">
        <v>0</v>
      </c>
      <c r="W1579">
        <v>0</v>
      </c>
      <c r="X1579">
        <v>0</v>
      </c>
      <c r="Y1579">
        <v>0</v>
      </c>
      <c r="AB1579" t="e">
        <v>#N/A</v>
      </c>
      <c r="AC1579" t="e">
        <v>#N/A</v>
      </c>
    </row>
    <row r="1580" spans="1:29">
      <c r="A1580" t="s">
        <v>995</v>
      </c>
      <c r="B1580" t="s">
        <v>24</v>
      </c>
      <c r="C1580">
        <v>5443339</v>
      </c>
      <c r="D1580" t="s">
        <v>1826</v>
      </c>
      <c r="E1580" t="str">
        <f t="shared" si="24"/>
        <v>Bogense Bygrunde212</v>
      </c>
      <c r="F1580">
        <v>1</v>
      </c>
      <c r="G1580" t="s">
        <v>3212</v>
      </c>
      <c r="M1580">
        <v>1230.9250225919634</v>
      </c>
      <c r="N1580">
        <v>349.48171623130651</v>
      </c>
      <c r="O1580">
        <v>1580.40673882327</v>
      </c>
      <c r="P1580">
        <v>17474.085811565325</v>
      </c>
      <c r="Q1580" t="e">
        <v>#N/A</v>
      </c>
      <c r="R1580" t="e">
        <v>#N/A</v>
      </c>
      <c r="T1580">
        <v>475.50402849863002</v>
      </c>
      <c r="U1580">
        <v>0</v>
      </c>
      <c r="V1580">
        <v>0</v>
      </c>
      <c r="W1580">
        <v>0</v>
      </c>
      <c r="X1580">
        <v>0</v>
      </c>
      <c r="Y1580">
        <v>0</v>
      </c>
      <c r="AB1580" t="e">
        <v>#N/A</v>
      </c>
      <c r="AC1580" t="e">
        <v>#N/A</v>
      </c>
    </row>
    <row r="1581" spans="1:29">
      <c r="A1581" t="s">
        <v>1827</v>
      </c>
      <c r="B1581" t="s">
        <v>24</v>
      </c>
      <c r="C1581">
        <v>5443418</v>
      </c>
      <c r="D1581" t="s">
        <v>1828</v>
      </c>
      <c r="E1581" t="str">
        <f t="shared" si="24"/>
        <v>Bogense Bygrunde268a</v>
      </c>
      <c r="F1581">
        <v>1</v>
      </c>
      <c r="G1581" t="s">
        <v>3212</v>
      </c>
      <c r="M1581">
        <v>1230.9250225919634</v>
      </c>
      <c r="N1581">
        <v>349.48171623130651</v>
      </c>
      <c r="O1581">
        <v>1580.40673882327</v>
      </c>
      <c r="P1581">
        <v>17474.085811565325</v>
      </c>
      <c r="Q1581" t="e">
        <v>#N/A</v>
      </c>
      <c r="R1581" t="e">
        <v>#N/A</v>
      </c>
      <c r="T1581">
        <v>324.58692449500001</v>
      </c>
      <c r="U1581">
        <v>0</v>
      </c>
      <c r="V1581">
        <v>0</v>
      </c>
      <c r="W1581">
        <v>0</v>
      </c>
      <c r="X1581">
        <v>0</v>
      </c>
      <c r="Y1581">
        <v>0</v>
      </c>
      <c r="AB1581" t="e">
        <v>#N/A</v>
      </c>
      <c r="AC1581" t="e">
        <v>#N/A</v>
      </c>
    </row>
    <row r="1582" spans="1:29">
      <c r="A1582" t="s">
        <v>1469</v>
      </c>
      <c r="B1582" t="s">
        <v>24</v>
      </c>
      <c r="C1582">
        <v>5443338</v>
      </c>
      <c r="D1582" t="s">
        <v>1829</v>
      </c>
      <c r="E1582" t="str">
        <f t="shared" si="24"/>
        <v>Bogense Bygrunde211</v>
      </c>
      <c r="F1582">
        <v>1</v>
      </c>
      <c r="G1582" t="s">
        <v>3212</v>
      </c>
      <c r="M1582">
        <v>1230.9250225919634</v>
      </c>
      <c r="N1582">
        <v>349.48171623130651</v>
      </c>
      <c r="O1582">
        <v>1580.40673882327</v>
      </c>
      <c r="P1582">
        <v>17474.085811565325</v>
      </c>
      <c r="Q1582" t="e">
        <v>#N/A</v>
      </c>
      <c r="R1582" t="e">
        <v>#N/A</v>
      </c>
      <c r="T1582">
        <v>389.75352849520999</v>
      </c>
      <c r="U1582">
        <v>0</v>
      </c>
      <c r="V1582">
        <v>0</v>
      </c>
      <c r="W1582">
        <v>0</v>
      </c>
      <c r="X1582">
        <v>0</v>
      </c>
      <c r="Y1582">
        <v>0</v>
      </c>
      <c r="AB1582" t="e">
        <v>#N/A</v>
      </c>
      <c r="AC1582" t="e">
        <v>#N/A</v>
      </c>
    </row>
    <row r="1583" spans="1:29">
      <c r="A1583" t="s">
        <v>145</v>
      </c>
      <c r="B1583" t="s">
        <v>8</v>
      </c>
      <c r="C1583">
        <v>10066798</v>
      </c>
      <c r="D1583" t="s">
        <v>3059</v>
      </c>
      <c r="E1583" t="str">
        <f t="shared" si="24"/>
        <v>Bogense Markjorder180</v>
      </c>
      <c r="F1583">
        <v>1</v>
      </c>
      <c r="G1583" t="s">
        <v>3212</v>
      </c>
      <c r="M1583">
        <v>1230.9250225919634</v>
      </c>
      <c r="N1583">
        <v>349.48171623130651</v>
      </c>
      <c r="O1583">
        <v>1580.40673882327</v>
      </c>
      <c r="P1583">
        <v>17474.085811565325</v>
      </c>
      <c r="Q1583" t="e">
        <v>#N/A</v>
      </c>
      <c r="R1583" t="e">
        <v>#N/A</v>
      </c>
      <c r="T1583">
        <v>1136.4347350068001</v>
      </c>
      <c r="U1583">
        <v>0</v>
      </c>
      <c r="V1583">
        <v>0</v>
      </c>
      <c r="W1583">
        <v>0</v>
      </c>
      <c r="X1583">
        <v>0</v>
      </c>
      <c r="Y1583">
        <v>0</v>
      </c>
      <c r="AB1583" t="e">
        <v>#N/A</v>
      </c>
      <c r="AC1583" t="e">
        <v>#N/A</v>
      </c>
    </row>
    <row r="1584" spans="1:29">
      <c r="A1584" t="s">
        <v>3019</v>
      </c>
      <c r="B1584" t="s">
        <v>8</v>
      </c>
      <c r="C1584">
        <v>10066786</v>
      </c>
      <c r="D1584" t="s">
        <v>3020</v>
      </c>
      <c r="E1584" t="str">
        <f t="shared" si="24"/>
        <v>Bogense Markjorder91cp</v>
      </c>
      <c r="F1584">
        <v>1</v>
      </c>
      <c r="G1584" t="s">
        <v>3212</v>
      </c>
      <c r="M1584">
        <v>1230.9250225919634</v>
      </c>
      <c r="N1584">
        <v>349.48171623130651</v>
      </c>
      <c r="O1584">
        <v>1580.40673882327</v>
      </c>
      <c r="P1584">
        <v>17474.085811565325</v>
      </c>
      <c r="Q1584" t="e">
        <v>#N/A</v>
      </c>
      <c r="R1584" t="e">
        <v>#N/A</v>
      </c>
      <c r="T1584">
        <v>786.58544699786</v>
      </c>
      <c r="U1584">
        <v>0</v>
      </c>
      <c r="V1584">
        <v>0</v>
      </c>
      <c r="W1584">
        <v>0</v>
      </c>
      <c r="X1584">
        <v>0</v>
      </c>
      <c r="Y1584">
        <v>0</v>
      </c>
      <c r="AB1584" t="e">
        <v>#N/A</v>
      </c>
      <c r="AC1584" t="e">
        <v>#N/A</v>
      </c>
    </row>
    <row r="1585" spans="1:29">
      <c r="A1585" t="s">
        <v>3021</v>
      </c>
      <c r="B1585" t="s">
        <v>8</v>
      </c>
      <c r="C1585">
        <v>10066787</v>
      </c>
      <c r="D1585" t="s">
        <v>3022</v>
      </c>
      <c r="E1585" t="str">
        <f t="shared" si="24"/>
        <v>Bogense Markjorder91cq</v>
      </c>
      <c r="F1585">
        <v>1</v>
      </c>
      <c r="G1585" t="s">
        <v>3212</v>
      </c>
      <c r="M1585">
        <v>1230.9250225919634</v>
      </c>
      <c r="N1585">
        <v>349.48171623130651</v>
      </c>
      <c r="O1585">
        <v>1580.40673882327</v>
      </c>
      <c r="P1585">
        <v>17474.085811565325</v>
      </c>
      <c r="Q1585" t="e">
        <v>#N/A</v>
      </c>
      <c r="R1585" t="e">
        <v>#N/A</v>
      </c>
      <c r="T1585">
        <v>1255.7678989998999</v>
      </c>
      <c r="U1585">
        <v>0</v>
      </c>
      <c r="V1585">
        <v>0</v>
      </c>
      <c r="W1585">
        <v>0</v>
      </c>
      <c r="X1585">
        <v>0</v>
      </c>
      <c r="Y1585">
        <v>0</v>
      </c>
      <c r="AB1585" t="e">
        <v>#N/A</v>
      </c>
      <c r="AC1585" t="e">
        <v>#N/A</v>
      </c>
    </row>
    <row r="1586" spans="1:29">
      <c r="A1586" t="s">
        <v>3023</v>
      </c>
      <c r="B1586" t="s">
        <v>8</v>
      </c>
      <c r="C1586">
        <v>10066788</v>
      </c>
      <c r="D1586" t="s">
        <v>3024</v>
      </c>
      <c r="E1586" t="str">
        <f t="shared" si="24"/>
        <v>Bogense Markjorder91cr</v>
      </c>
      <c r="F1586">
        <v>1</v>
      </c>
      <c r="G1586" t="s">
        <v>3212</v>
      </c>
      <c r="M1586">
        <v>1230.9250225919634</v>
      </c>
      <c r="N1586">
        <v>349.48171623130651</v>
      </c>
      <c r="O1586">
        <v>1580.40673882327</v>
      </c>
      <c r="P1586">
        <v>17474.085811565325</v>
      </c>
      <c r="Q1586" t="e">
        <v>#N/A</v>
      </c>
      <c r="R1586" t="e">
        <v>#N/A</v>
      </c>
      <c r="T1586">
        <v>1087.4199290065999</v>
      </c>
      <c r="U1586">
        <v>0</v>
      </c>
      <c r="V1586">
        <v>0</v>
      </c>
      <c r="W1586">
        <v>0</v>
      </c>
      <c r="X1586">
        <v>0</v>
      </c>
      <c r="Y1586">
        <v>0</v>
      </c>
      <c r="AB1586" t="e">
        <v>#N/A</v>
      </c>
      <c r="AC1586" t="e">
        <v>#N/A</v>
      </c>
    </row>
    <row r="1587" spans="1:29">
      <c r="A1587" t="s">
        <v>3025</v>
      </c>
      <c r="B1587" t="s">
        <v>8</v>
      </c>
      <c r="C1587">
        <v>10066789</v>
      </c>
      <c r="D1587" t="s">
        <v>3026</v>
      </c>
      <c r="E1587" t="str">
        <f t="shared" si="24"/>
        <v>Bogense Markjorder91cs</v>
      </c>
      <c r="F1587">
        <v>1</v>
      </c>
      <c r="G1587" t="s">
        <v>3212</v>
      </c>
      <c r="M1587">
        <v>1230.9250225919634</v>
      </c>
      <c r="N1587">
        <v>349.48171623130651</v>
      </c>
      <c r="O1587">
        <v>1580.40673882327</v>
      </c>
      <c r="P1587">
        <v>17474.085811565325</v>
      </c>
      <c r="Q1587" t="e">
        <v>#N/A</v>
      </c>
      <c r="R1587" t="e">
        <v>#N/A</v>
      </c>
      <c r="T1587">
        <v>701.73208849771004</v>
      </c>
      <c r="U1587">
        <v>0</v>
      </c>
      <c r="V1587">
        <v>0</v>
      </c>
      <c r="W1587">
        <v>0</v>
      </c>
      <c r="X1587">
        <v>0</v>
      </c>
      <c r="Y1587">
        <v>0</v>
      </c>
      <c r="AB1587" t="e">
        <v>#N/A</v>
      </c>
      <c r="AC1587" t="e">
        <v>#N/A</v>
      </c>
    </row>
    <row r="1588" spans="1:29">
      <c r="A1588" t="s">
        <v>533</v>
      </c>
      <c r="B1588" t="s">
        <v>8</v>
      </c>
      <c r="C1588">
        <v>5444459</v>
      </c>
      <c r="D1588" t="s">
        <v>2680</v>
      </c>
      <c r="E1588" t="str">
        <f t="shared" si="24"/>
        <v>Bogense Markjorder45a</v>
      </c>
      <c r="F1588">
        <v>1.25</v>
      </c>
      <c r="G1588" t="s">
        <v>3212</v>
      </c>
      <c r="H1588" t="s">
        <v>3212</v>
      </c>
      <c r="K1588" t="s">
        <v>3213</v>
      </c>
      <c r="M1588">
        <v>1538.6562782399542</v>
      </c>
      <c r="N1588">
        <v>436.85214528913315</v>
      </c>
      <c r="O1588">
        <v>1975.5084235290874</v>
      </c>
      <c r="P1588">
        <v>21842.607264456656</v>
      </c>
      <c r="T1588">
        <v>48965.442334539999</v>
      </c>
      <c r="U1588">
        <v>56.088099999999997</v>
      </c>
      <c r="V1588">
        <v>2.5232338812201998E-3</v>
      </c>
      <c r="W1588">
        <v>1.7749898433685001</v>
      </c>
      <c r="X1588">
        <v>0.48648657428247</v>
      </c>
      <c r="Y1588">
        <v>27463.798532635999</v>
      </c>
      <c r="AB1588" t="e">
        <v>#N/A</v>
      </c>
      <c r="AC1588" t="e">
        <v>#N/A</v>
      </c>
    </row>
    <row r="1589" spans="1:29">
      <c r="A1589" t="s">
        <v>2681</v>
      </c>
      <c r="B1589" t="s">
        <v>8</v>
      </c>
      <c r="C1589">
        <v>5444459</v>
      </c>
      <c r="D1589" t="s">
        <v>2680</v>
      </c>
      <c r="E1589" t="str">
        <f t="shared" si="24"/>
        <v>Bogense Markjorder45an</v>
      </c>
      <c r="F1589">
        <v>0.25</v>
      </c>
      <c r="G1589" t="s">
        <v>3213</v>
      </c>
      <c r="H1589" t="s">
        <v>3212</v>
      </c>
      <c r="K1589">
        <v>0</v>
      </c>
      <c r="M1589">
        <v>307.73125564799085</v>
      </c>
      <c r="N1589">
        <v>87.370429057826627</v>
      </c>
      <c r="O1589">
        <v>395.10168470581749</v>
      </c>
      <c r="P1589">
        <v>4368.5214528913311</v>
      </c>
      <c r="T1589">
        <v>2338.8803019942002</v>
      </c>
      <c r="U1589">
        <v>97.819900000000004</v>
      </c>
      <c r="V1589">
        <v>1.9449926912785E-2</v>
      </c>
      <c r="W1589">
        <v>0.72553485631943004</v>
      </c>
      <c r="X1589">
        <v>0.50262612367378001</v>
      </c>
      <c r="Y1589">
        <v>2287.8905377218998</v>
      </c>
      <c r="AB1589" t="e">
        <v>#N/A</v>
      </c>
      <c r="AC1589" t="e">
        <v>#N/A</v>
      </c>
    </row>
    <row r="1590" spans="1:29">
      <c r="A1590" t="s">
        <v>534</v>
      </c>
      <c r="B1590" t="s">
        <v>8</v>
      </c>
      <c r="C1590">
        <v>5444459</v>
      </c>
      <c r="D1590" t="s">
        <v>2680</v>
      </c>
      <c r="E1590" t="str">
        <f t="shared" si="24"/>
        <v>Bogense Markjorder45b</v>
      </c>
      <c r="F1590">
        <v>0.25</v>
      </c>
      <c r="G1590" t="s">
        <v>3213</v>
      </c>
      <c r="H1590" t="s">
        <v>3212</v>
      </c>
      <c r="K1590">
        <v>0</v>
      </c>
      <c r="M1590">
        <v>307.73125564799085</v>
      </c>
      <c r="N1590">
        <v>87.370429057826627</v>
      </c>
      <c r="O1590">
        <v>395.10168470581749</v>
      </c>
      <c r="P1590">
        <v>4368.5214528913311</v>
      </c>
      <c r="T1590">
        <v>2192.456549985</v>
      </c>
      <c r="U1590">
        <v>71.738900000000001</v>
      </c>
      <c r="V1590">
        <v>3.9530664682388E-2</v>
      </c>
      <c r="W1590">
        <v>0.78956192731857</v>
      </c>
      <c r="X1590">
        <v>0.55485360857931998</v>
      </c>
      <c r="Y1590">
        <v>1572.8431532744</v>
      </c>
      <c r="AB1590" t="e">
        <v>#N/A</v>
      </c>
      <c r="AC1590" t="e">
        <v>#N/A</v>
      </c>
    </row>
    <row r="1591" spans="1:29">
      <c r="A1591" t="s">
        <v>2682</v>
      </c>
      <c r="B1591" t="s">
        <v>8</v>
      </c>
      <c r="C1591">
        <v>9567699</v>
      </c>
      <c r="D1591" t="s">
        <v>2680</v>
      </c>
      <c r="E1591" t="str">
        <f t="shared" si="24"/>
        <v>Bogense Markjorder58f</v>
      </c>
      <c r="F1591">
        <v>1.5811916851733649</v>
      </c>
      <c r="G1591" t="s">
        <v>3212</v>
      </c>
      <c r="K1591" t="s">
        <v>3213</v>
      </c>
      <c r="L1591">
        <v>0.58119168517336495</v>
      </c>
      <c r="M1591">
        <v>1946.3284107942488</v>
      </c>
      <c r="N1591">
        <v>552.59758382505925</v>
      </c>
      <c r="O1591">
        <v>2498.9259946193079</v>
      </c>
      <c r="P1591">
        <v>27629.879191252963</v>
      </c>
      <c r="T1591">
        <v>3874.6112344890998</v>
      </c>
      <c r="U1591">
        <v>100</v>
      </c>
      <c r="V1591">
        <v>1.0351567268371999</v>
      </c>
      <c r="W1591">
        <v>2.0597999095917001</v>
      </c>
      <c r="X1591">
        <v>1.757467056022</v>
      </c>
      <c r="Y1591">
        <v>3874.6112344887001</v>
      </c>
      <c r="AB1591" t="e">
        <v>#N/A</v>
      </c>
      <c r="AC1591" t="e">
        <v>#N/A</v>
      </c>
    </row>
    <row r="1592" spans="1:29">
      <c r="A1592" t="s">
        <v>2683</v>
      </c>
      <c r="B1592" t="s">
        <v>8</v>
      </c>
      <c r="C1592">
        <v>5444459</v>
      </c>
      <c r="D1592" t="s">
        <v>2680</v>
      </c>
      <c r="E1592" t="str">
        <f t="shared" si="24"/>
        <v>Bogense Markjorder91bs</v>
      </c>
      <c r="F1592">
        <v>0.25</v>
      </c>
      <c r="G1592" t="s">
        <v>3213</v>
      </c>
      <c r="H1592" t="s">
        <v>3212</v>
      </c>
      <c r="K1592">
        <v>0</v>
      </c>
      <c r="M1592">
        <v>307.73125564799085</v>
      </c>
      <c r="N1592">
        <v>87.370429057826627</v>
      </c>
      <c r="O1592">
        <v>395.10168470581749</v>
      </c>
      <c r="P1592">
        <v>4368.5214528913311</v>
      </c>
      <c r="T1592">
        <v>670.28504449579998</v>
      </c>
      <c r="U1592">
        <v>100</v>
      </c>
      <c r="V1592">
        <v>7.2648108005524001E-2</v>
      </c>
      <c r="W1592">
        <v>0.41717466711998002</v>
      </c>
      <c r="X1592">
        <v>0.24387772395429999</v>
      </c>
      <c r="Y1592">
        <v>670.28504449665002</v>
      </c>
      <c r="AB1592" t="e">
        <v>#N/A</v>
      </c>
      <c r="AC1592" t="e">
        <v>#N/A</v>
      </c>
    </row>
    <row r="1593" spans="1:29">
      <c r="A1593" t="s">
        <v>3027</v>
      </c>
      <c r="B1593" t="s">
        <v>8</v>
      </c>
      <c r="C1593">
        <v>10066790</v>
      </c>
      <c r="D1593" t="s">
        <v>2680</v>
      </c>
      <c r="E1593" t="str">
        <f t="shared" si="24"/>
        <v>Bogense Markjorder91ct</v>
      </c>
      <c r="F1593">
        <v>1</v>
      </c>
      <c r="G1593" t="s">
        <v>3212</v>
      </c>
      <c r="M1593">
        <v>1230.9250225919634</v>
      </c>
      <c r="N1593">
        <v>349.48171623130651</v>
      </c>
      <c r="O1593">
        <v>1580.40673882327</v>
      </c>
      <c r="P1593">
        <v>17474.085811565325</v>
      </c>
      <c r="Q1593" t="e">
        <v>#N/A</v>
      </c>
      <c r="R1593" t="e">
        <v>#N/A</v>
      </c>
      <c r="T1593">
        <v>854.11661499852005</v>
      </c>
      <c r="U1593">
        <v>0</v>
      </c>
      <c r="V1593">
        <v>0</v>
      </c>
      <c r="W1593">
        <v>0</v>
      </c>
      <c r="X1593">
        <v>0</v>
      </c>
      <c r="Y1593">
        <v>0</v>
      </c>
      <c r="AB1593" t="e">
        <v>#N/A</v>
      </c>
      <c r="AC1593" t="e">
        <v>#N/A</v>
      </c>
    </row>
    <row r="1594" spans="1:29">
      <c r="A1594" t="s">
        <v>2083</v>
      </c>
      <c r="B1594" t="s">
        <v>8</v>
      </c>
      <c r="C1594">
        <v>5444664</v>
      </c>
      <c r="D1594" t="s">
        <v>3083</v>
      </c>
      <c r="E1594" t="str">
        <f t="shared" si="24"/>
        <v>Bogense Markjorder96</v>
      </c>
      <c r="F1594">
        <v>1</v>
      </c>
      <c r="G1594" t="s">
        <v>3212</v>
      </c>
      <c r="M1594">
        <v>1230.9250225919634</v>
      </c>
      <c r="N1594">
        <v>349.48171623130651</v>
      </c>
      <c r="O1594">
        <v>1580.40673882327</v>
      </c>
      <c r="P1594">
        <v>17474.085811565325</v>
      </c>
      <c r="Q1594" t="e">
        <v>#N/A</v>
      </c>
      <c r="R1594" t="e">
        <v>#N/A</v>
      </c>
      <c r="T1594">
        <v>894.63235450001002</v>
      </c>
      <c r="U1594">
        <v>0</v>
      </c>
      <c r="V1594">
        <v>0</v>
      </c>
      <c r="W1594">
        <v>0</v>
      </c>
      <c r="X1594">
        <v>0</v>
      </c>
      <c r="Y1594">
        <v>0</v>
      </c>
      <c r="AB1594" t="e">
        <v>#N/A</v>
      </c>
      <c r="AC1594" t="e">
        <v>#N/A</v>
      </c>
    </row>
    <row r="1595" spans="1:29">
      <c r="A1595" t="s">
        <v>3028</v>
      </c>
      <c r="B1595" t="s">
        <v>8</v>
      </c>
      <c r="C1595">
        <v>10066791</v>
      </c>
      <c r="D1595" t="s">
        <v>3029</v>
      </c>
      <c r="E1595" t="str">
        <f t="shared" si="24"/>
        <v>Bogense Markjorder91cu</v>
      </c>
      <c r="F1595">
        <v>1</v>
      </c>
      <c r="G1595" t="s">
        <v>3212</v>
      </c>
      <c r="M1595">
        <v>1230.9250225919634</v>
      </c>
      <c r="N1595">
        <v>349.48171623130651</v>
      </c>
      <c r="O1595">
        <v>1580.40673882327</v>
      </c>
      <c r="P1595">
        <v>17474.085811565325</v>
      </c>
      <c r="Q1595" t="e">
        <v>#N/A</v>
      </c>
      <c r="R1595" t="e">
        <v>#N/A</v>
      </c>
      <c r="T1595">
        <v>920.50642599833998</v>
      </c>
      <c r="U1595">
        <v>0</v>
      </c>
      <c r="V1595">
        <v>0</v>
      </c>
      <c r="W1595">
        <v>0</v>
      </c>
      <c r="X1595">
        <v>0</v>
      </c>
      <c r="Y1595">
        <v>0</v>
      </c>
      <c r="AB1595" t="e">
        <v>#N/A</v>
      </c>
      <c r="AC1595" t="e">
        <v>#N/A</v>
      </c>
    </row>
    <row r="1596" spans="1:29">
      <c r="A1596" t="s">
        <v>3030</v>
      </c>
      <c r="B1596" t="s">
        <v>8</v>
      </c>
      <c r="C1596">
        <v>10066792</v>
      </c>
      <c r="D1596" t="s">
        <v>3031</v>
      </c>
      <c r="E1596" t="str">
        <f t="shared" si="24"/>
        <v>Bogense Markjorder91cv</v>
      </c>
      <c r="F1596">
        <v>1</v>
      </c>
      <c r="G1596" t="s">
        <v>3212</v>
      </c>
      <c r="M1596">
        <v>1230.9250225919634</v>
      </c>
      <c r="N1596">
        <v>349.48171623130651</v>
      </c>
      <c r="O1596">
        <v>1580.40673882327</v>
      </c>
      <c r="P1596">
        <v>17474.085811565325</v>
      </c>
      <c r="Q1596" t="e">
        <v>#N/A</v>
      </c>
      <c r="R1596" t="e">
        <v>#N/A</v>
      </c>
      <c r="T1596">
        <v>1499.0430270073</v>
      </c>
      <c r="U1596">
        <v>0</v>
      </c>
      <c r="V1596">
        <v>0</v>
      </c>
      <c r="W1596">
        <v>0</v>
      </c>
      <c r="X1596">
        <v>0</v>
      </c>
      <c r="Y1596">
        <v>0</v>
      </c>
      <c r="AB1596" t="e">
        <v>#N/A</v>
      </c>
      <c r="AC1596" t="e">
        <v>#N/A</v>
      </c>
    </row>
    <row r="1597" spans="1:29">
      <c r="A1597" t="s">
        <v>3032</v>
      </c>
      <c r="B1597" t="s">
        <v>8</v>
      </c>
      <c r="C1597">
        <v>10066793</v>
      </c>
      <c r="D1597" t="s">
        <v>3033</v>
      </c>
      <c r="E1597" t="str">
        <f t="shared" si="24"/>
        <v>Bogense Markjorder91cx</v>
      </c>
      <c r="F1597">
        <v>1</v>
      </c>
      <c r="G1597" t="s">
        <v>3212</v>
      </c>
      <c r="M1597">
        <v>1230.9250225919634</v>
      </c>
      <c r="N1597">
        <v>349.48171623130651</v>
      </c>
      <c r="O1597">
        <v>1580.40673882327</v>
      </c>
      <c r="P1597">
        <v>17474.085811565325</v>
      </c>
      <c r="Q1597" t="e">
        <v>#N/A</v>
      </c>
      <c r="R1597" t="e">
        <v>#N/A</v>
      </c>
      <c r="T1597">
        <v>920.19120800918995</v>
      </c>
      <c r="U1597">
        <v>0</v>
      </c>
      <c r="V1597">
        <v>0</v>
      </c>
      <c r="W1597">
        <v>0</v>
      </c>
      <c r="X1597">
        <v>0</v>
      </c>
      <c r="Y1597">
        <v>0</v>
      </c>
      <c r="AB1597" t="e">
        <v>#N/A</v>
      </c>
      <c r="AC1597" t="e">
        <v>#N/A</v>
      </c>
    </row>
    <row r="1598" spans="1:29">
      <c r="A1598" t="s">
        <v>149</v>
      </c>
      <c r="B1598" t="s">
        <v>8</v>
      </c>
      <c r="C1598">
        <v>10066797</v>
      </c>
      <c r="D1598" t="s">
        <v>3038</v>
      </c>
      <c r="E1598" t="str">
        <f t="shared" si="24"/>
        <v>Bogense Markjorder179</v>
      </c>
      <c r="F1598">
        <v>1</v>
      </c>
      <c r="G1598" t="s">
        <v>3212</v>
      </c>
      <c r="M1598">
        <v>1230.9250225919634</v>
      </c>
      <c r="N1598">
        <v>349.48171623130651</v>
      </c>
      <c r="O1598">
        <v>1580.40673882327</v>
      </c>
      <c r="P1598">
        <v>17474.085811565325</v>
      </c>
      <c r="Q1598" t="e">
        <v>#N/A</v>
      </c>
      <c r="R1598" t="e">
        <v>#N/A</v>
      </c>
      <c r="T1598">
        <v>1072.3039189885999</v>
      </c>
      <c r="U1598">
        <v>0</v>
      </c>
      <c r="V1598">
        <v>0</v>
      </c>
      <c r="W1598">
        <v>0</v>
      </c>
      <c r="X1598">
        <v>0</v>
      </c>
      <c r="Y1598">
        <v>0</v>
      </c>
      <c r="AB1598" t="e">
        <v>#N/A</v>
      </c>
      <c r="AC1598" t="e">
        <v>#N/A</v>
      </c>
    </row>
    <row r="1599" spans="1:29">
      <c r="A1599" t="s">
        <v>3013</v>
      </c>
      <c r="B1599" t="s">
        <v>8</v>
      </c>
      <c r="C1599">
        <v>10066783</v>
      </c>
      <c r="D1599" t="s">
        <v>3014</v>
      </c>
      <c r="E1599" t="str">
        <f t="shared" si="24"/>
        <v>Bogense Markjorder91cm</v>
      </c>
      <c r="F1599">
        <v>1</v>
      </c>
      <c r="G1599" t="s">
        <v>3212</v>
      </c>
      <c r="M1599">
        <v>1230.9250225919634</v>
      </c>
      <c r="N1599">
        <v>349.48171623130651</v>
      </c>
      <c r="O1599">
        <v>1580.40673882327</v>
      </c>
      <c r="P1599">
        <v>17474.085811565325</v>
      </c>
      <c r="Q1599" t="e">
        <v>#N/A</v>
      </c>
      <c r="R1599" t="e">
        <v>#N/A</v>
      </c>
      <c r="T1599">
        <v>978.52089598935004</v>
      </c>
      <c r="U1599">
        <v>0</v>
      </c>
      <c r="V1599">
        <v>0</v>
      </c>
      <c r="W1599">
        <v>0</v>
      </c>
      <c r="X1599">
        <v>0</v>
      </c>
      <c r="Y1599">
        <v>0</v>
      </c>
      <c r="AB1599" t="e">
        <v>#N/A</v>
      </c>
      <c r="AC1599" t="e">
        <v>#N/A</v>
      </c>
    </row>
    <row r="1600" spans="1:29">
      <c r="A1600" t="s">
        <v>153</v>
      </c>
      <c r="B1600" t="s">
        <v>8</v>
      </c>
      <c r="C1600">
        <v>10066796</v>
      </c>
      <c r="D1600" t="s">
        <v>3037</v>
      </c>
      <c r="E1600" t="str">
        <f t="shared" si="24"/>
        <v>Bogense Markjorder178</v>
      </c>
      <c r="F1600">
        <v>1</v>
      </c>
      <c r="G1600" t="s">
        <v>3212</v>
      </c>
      <c r="M1600">
        <v>1230.9250225919634</v>
      </c>
      <c r="N1600">
        <v>349.48171623130651</v>
      </c>
      <c r="O1600">
        <v>1580.40673882327</v>
      </c>
      <c r="P1600">
        <v>17474.085811565325</v>
      </c>
      <c r="Q1600" t="e">
        <v>#N/A</v>
      </c>
      <c r="R1600" t="e">
        <v>#N/A</v>
      </c>
      <c r="T1600">
        <v>919.83957700990004</v>
      </c>
      <c r="U1600">
        <v>0</v>
      </c>
      <c r="V1600">
        <v>0</v>
      </c>
      <c r="W1600">
        <v>0</v>
      </c>
      <c r="X1600">
        <v>0</v>
      </c>
      <c r="Y1600">
        <v>0</v>
      </c>
      <c r="AB1600" t="e">
        <v>#N/A</v>
      </c>
      <c r="AC1600" t="e">
        <v>#N/A</v>
      </c>
    </row>
    <row r="1601" spans="1:29">
      <c r="A1601" t="s">
        <v>3015</v>
      </c>
      <c r="B1601" t="s">
        <v>8</v>
      </c>
      <c r="C1601">
        <v>10066784</v>
      </c>
      <c r="D1601" t="s">
        <v>3016</v>
      </c>
      <c r="E1601" t="str">
        <f t="shared" si="24"/>
        <v>Bogense Markjorder91cn</v>
      </c>
      <c r="F1601">
        <v>1</v>
      </c>
      <c r="G1601" t="s">
        <v>3212</v>
      </c>
      <c r="M1601">
        <v>1230.9250225919634</v>
      </c>
      <c r="N1601">
        <v>349.48171623130651</v>
      </c>
      <c r="O1601">
        <v>1580.40673882327</v>
      </c>
      <c r="P1601">
        <v>17474.085811565325</v>
      </c>
      <c r="Q1601" t="e">
        <v>#N/A</v>
      </c>
      <c r="R1601" t="e">
        <v>#N/A</v>
      </c>
      <c r="T1601">
        <v>759.86494598386003</v>
      </c>
      <c r="U1601">
        <v>0</v>
      </c>
      <c r="V1601">
        <v>0</v>
      </c>
      <c r="W1601">
        <v>0</v>
      </c>
      <c r="X1601">
        <v>0</v>
      </c>
      <c r="Y1601">
        <v>0</v>
      </c>
      <c r="AB1601" t="e">
        <v>#N/A</v>
      </c>
      <c r="AC1601" t="e">
        <v>#N/A</v>
      </c>
    </row>
    <row r="1602" spans="1:29">
      <c r="A1602" t="s">
        <v>3034</v>
      </c>
      <c r="B1602" t="s">
        <v>8</v>
      </c>
      <c r="C1602">
        <v>10066794</v>
      </c>
      <c r="D1602" t="s">
        <v>3035</v>
      </c>
      <c r="E1602" t="str">
        <f t="shared" ref="E1602:E1665" si="25">CONCATENATE(B1602,A1602)</f>
        <v>Bogense Markjorder91cy</v>
      </c>
      <c r="F1602">
        <v>1</v>
      </c>
      <c r="G1602" t="s">
        <v>3212</v>
      </c>
      <c r="M1602">
        <v>1230.9250225919634</v>
      </c>
      <c r="N1602">
        <v>349.48171623130651</v>
      </c>
      <c r="O1602">
        <v>1580.40673882327</v>
      </c>
      <c r="P1602">
        <v>17474.085811565325</v>
      </c>
      <c r="Q1602" t="e">
        <v>#N/A</v>
      </c>
      <c r="R1602" t="e">
        <v>#N/A</v>
      </c>
      <c r="T1602">
        <v>757.38016649543999</v>
      </c>
      <c r="U1602">
        <v>0</v>
      </c>
      <c r="V1602">
        <v>0</v>
      </c>
      <c r="W1602">
        <v>0</v>
      </c>
      <c r="X1602">
        <v>0</v>
      </c>
      <c r="Y1602">
        <v>0</v>
      </c>
      <c r="AB1602" t="e">
        <v>#N/A</v>
      </c>
      <c r="AC1602" t="e">
        <v>#N/A</v>
      </c>
    </row>
    <row r="1603" spans="1:29">
      <c r="A1603" t="s">
        <v>3017</v>
      </c>
      <c r="B1603" t="s">
        <v>8</v>
      </c>
      <c r="C1603">
        <v>10066785</v>
      </c>
      <c r="D1603" t="s">
        <v>3018</v>
      </c>
      <c r="E1603" t="str">
        <f t="shared" si="25"/>
        <v>Bogense Markjorder91co</v>
      </c>
      <c r="F1603">
        <v>1</v>
      </c>
      <c r="G1603" t="s">
        <v>3212</v>
      </c>
      <c r="M1603">
        <v>1230.9250225919634</v>
      </c>
      <c r="N1603">
        <v>349.48171623130651</v>
      </c>
      <c r="O1603">
        <v>1580.40673882327</v>
      </c>
      <c r="P1603">
        <v>17474.085811565325</v>
      </c>
      <c r="Q1603" t="e">
        <v>#N/A</v>
      </c>
      <c r="R1603" t="e">
        <v>#N/A</v>
      </c>
      <c r="T1603">
        <v>835.76022199762997</v>
      </c>
      <c r="U1603">
        <v>0</v>
      </c>
      <c r="V1603">
        <v>0</v>
      </c>
      <c r="W1603">
        <v>0</v>
      </c>
      <c r="X1603">
        <v>0</v>
      </c>
      <c r="Y1603">
        <v>0</v>
      </c>
      <c r="AB1603" t="e">
        <v>#N/A</v>
      </c>
      <c r="AC1603" t="e">
        <v>#N/A</v>
      </c>
    </row>
    <row r="1604" spans="1:29">
      <c r="A1604" t="s">
        <v>157</v>
      </c>
      <c r="B1604" t="s">
        <v>8</v>
      </c>
      <c r="C1604">
        <v>10066795</v>
      </c>
      <c r="D1604" t="s">
        <v>3036</v>
      </c>
      <c r="E1604" t="str">
        <f t="shared" si="25"/>
        <v>Bogense Markjorder177</v>
      </c>
      <c r="F1604">
        <v>1</v>
      </c>
      <c r="G1604" t="s">
        <v>3212</v>
      </c>
      <c r="M1604">
        <v>1230.9250225919634</v>
      </c>
      <c r="N1604">
        <v>349.48171623130651</v>
      </c>
      <c r="O1604">
        <v>1580.40673882327</v>
      </c>
      <c r="P1604">
        <v>17474.085811565325</v>
      </c>
      <c r="Q1604" t="e">
        <v>#N/A</v>
      </c>
      <c r="R1604" t="e">
        <v>#N/A</v>
      </c>
      <c r="T1604">
        <v>764.72810149741997</v>
      </c>
      <c r="U1604">
        <v>0</v>
      </c>
      <c r="V1604">
        <v>0</v>
      </c>
      <c r="W1604">
        <v>0</v>
      </c>
      <c r="X1604">
        <v>0</v>
      </c>
      <c r="Y1604">
        <v>0</v>
      </c>
      <c r="AB1604" t="e">
        <v>#N/A</v>
      </c>
      <c r="AC1604" t="e">
        <v>#N/A</v>
      </c>
    </row>
    <row r="1605" spans="1:29">
      <c r="A1605" t="s">
        <v>2854</v>
      </c>
      <c r="B1605" t="s">
        <v>8</v>
      </c>
      <c r="C1605">
        <v>8346574</v>
      </c>
      <c r="D1605" t="s">
        <v>2855</v>
      </c>
      <c r="E1605" t="str">
        <f t="shared" si="25"/>
        <v>Bogense Markjorder91bi</v>
      </c>
      <c r="F1605">
        <v>2.25</v>
      </c>
      <c r="G1605" t="s">
        <v>3212</v>
      </c>
      <c r="H1605" t="s">
        <v>3212</v>
      </c>
      <c r="I1605" t="s">
        <v>3212</v>
      </c>
      <c r="M1605">
        <v>2769.5813008319178</v>
      </c>
      <c r="N1605">
        <v>786.33386152043965</v>
      </c>
      <c r="O1605">
        <v>3555.9151623523576</v>
      </c>
      <c r="P1605">
        <v>39316.693076021984</v>
      </c>
      <c r="Q1605">
        <v>1.796</v>
      </c>
      <c r="R1605" t="s">
        <v>3228</v>
      </c>
      <c r="T1605">
        <v>854.06382749827003</v>
      </c>
      <c r="U1605">
        <v>100</v>
      </c>
      <c r="V1605">
        <v>0.18051634728909</v>
      </c>
      <c r="W1605">
        <v>0.97039365768432995</v>
      </c>
      <c r="X1605">
        <v>0.54422169290332001</v>
      </c>
      <c r="Y1605">
        <v>854.06382749827003</v>
      </c>
      <c r="AB1605" t="e">
        <v>#N/A</v>
      </c>
      <c r="AC1605" t="e">
        <v>#N/A</v>
      </c>
    </row>
    <row r="1606" spans="1:29">
      <c r="A1606" t="s">
        <v>2912</v>
      </c>
      <c r="B1606" t="s">
        <v>8</v>
      </c>
      <c r="C1606">
        <v>9554962</v>
      </c>
      <c r="D1606" t="s">
        <v>2913</v>
      </c>
      <c r="E1606" t="str">
        <f t="shared" si="25"/>
        <v>Bogense Markjorder91by</v>
      </c>
      <c r="F1606">
        <v>1.25</v>
      </c>
      <c r="G1606" t="s">
        <v>3212</v>
      </c>
      <c r="H1606" t="s">
        <v>3212</v>
      </c>
      <c r="I1606" t="s">
        <v>3213</v>
      </c>
      <c r="M1606">
        <v>1538.6562782399542</v>
      </c>
      <c r="N1606">
        <v>436.85214528913315</v>
      </c>
      <c r="O1606">
        <v>1975.5084235290874</v>
      </c>
      <c r="P1606">
        <v>21842.607264456656</v>
      </c>
      <c r="Q1606">
        <v>2.395</v>
      </c>
      <c r="R1606" t="s">
        <v>3228</v>
      </c>
      <c r="T1606">
        <v>836.21458000004998</v>
      </c>
      <c r="U1606">
        <v>42.5045</v>
      </c>
      <c r="V1606">
        <v>2.628368511796E-2</v>
      </c>
      <c r="W1606">
        <v>0.69862037897109996</v>
      </c>
      <c r="X1606">
        <v>0.24780675108628</v>
      </c>
      <c r="Y1606">
        <v>355.42882615612126</v>
      </c>
      <c r="AB1606" t="e">
        <v>#N/A</v>
      </c>
      <c r="AC1606" t="e">
        <v>#N/A</v>
      </c>
    </row>
    <row r="1607" spans="1:29">
      <c r="A1607" t="s">
        <v>2864</v>
      </c>
      <c r="B1607" t="s">
        <v>8</v>
      </c>
      <c r="C1607">
        <v>8346579</v>
      </c>
      <c r="D1607" t="s">
        <v>2865</v>
      </c>
      <c r="E1607" t="str">
        <f t="shared" si="25"/>
        <v>Bogense Markjorder91bo</v>
      </c>
      <c r="F1607">
        <v>1.25</v>
      </c>
      <c r="G1607" t="s">
        <v>3212</v>
      </c>
      <c r="H1607" t="s">
        <v>3212</v>
      </c>
      <c r="I1607" t="s">
        <v>3213</v>
      </c>
      <c r="M1607">
        <v>1538.6562782399542</v>
      </c>
      <c r="N1607">
        <v>436.85214528913315</v>
      </c>
      <c r="O1607">
        <v>1975.5084235290874</v>
      </c>
      <c r="P1607">
        <v>21842.607264456656</v>
      </c>
      <c r="Q1607">
        <v>2.2839999999999998</v>
      </c>
      <c r="R1607" t="s">
        <v>3228</v>
      </c>
      <c r="T1607">
        <v>858.84704100200997</v>
      </c>
      <c r="U1607">
        <v>96.964799999999997</v>
      </c>
      <c r="V1607">
        <v>1.3246977701783E-2</v>
      </c>
      <c r="W1607">
        <v>0.37112563848495</v>
      </c>
      <c r="X1607">
        <v>0.17156259323865</v>
      </c>
      <c r="Y1607">
        <v>832.77931561351693</v>
      </c>
      <c r="AB1607" t="e">
        <v>#N/A</v>
      </c>
      <c r="AC1607" t="e">
        <v>#N/A</v>
      </c>
    </row>
    <row r="1608" spans="1:29">
      <c r="A1608" t="s">
        <v>2924</v>
      </c>
      <c r="B1608" t="s">
        <v>8</v>
      </c>
      <c r="C1608">
        <v>9762261</v>
      </c>
      <c r="D1608" t="s">
        <v>2925</v>
      </c>
      <c r="E1608" t="str">
        <f t="shared" si="25"/>
        <v>Bogense Markjorder169</v>
      </c>
      <c r="F1608">
        <v>1</v>
      </c>
      <c r="G1608" t="s">
        <v>3212</v>
      </c>
      <c r="M1608">
        <v>1230.9250225919634</v>
      </c>
      <c r="N1608">
        <v>349.48171623130651</v>
      </c>
      <c r="O1608">
        <v>1580.40673882327</v>
      </c>
      <c r="P1608">
        <v>17474.085811565325</v>
      </c>
      <c r="Q1608">
        <v>2.6960000000000002</v>
      </c>
      <c r="R1608" t="s">
        <v>3228</v>
      </c>
      <c r="T1608">
        <v>850.00614549807995</v>
      </c>
      <c r="U1608">
        <v>32.732999999999997</v>
      </c>
      <c r="V1608">
        <v>5.5616278201341997E-2</v>
      </c>
      <c r="W1608">
        <v>0.92623710632323997</v>
      </c>
      <c r="X1608">
        <v>0.46093356564803001</v>
      </c>
      <c r="Y1608">
        <v>278.23251160588649</v>
      </c>
      <c r="AB1608" t="e">
        <v>#N/A</v>
      </c>
      <c r="AC1608" t="e">
        <v>#N/A</v>
      </c>
    </row>
    <row r="1609" spans="1:29">
      <c r="A1609" t="s">
        <v>2866</v>
      </c>
      <c r="B1609" t="s">
        <v>8</v>
      </c>
      <c r="C1609">
        <v>8346580</v>
      </c>
      <c r="D1609" t="s">
        <v>2867</v>
      </c>
      <c r="E1609" t="str">
        <f t="shared" si="25"/>
        <v>Bogense Markjorder91bp</v>
      </c>
      <c r="F1609">
        <v>2.25</v>
      </c>
      <c r="G1609" t="s">
        <v>3212</v>
      </c>
      <c r="H1609" t="s">
        <v>3212</v>
      </c>
      <c r="I1609" t="s">
        <v>3212</v>
      </c>
      <c r="M1609">
        <v>2769.5813008319178</v>
      </c>
      <c r="N1609">
        <v>786.33386152043965</v>
      </c>
      <c r="O1609">
        <v>3555.9151623523576</v>
      </c>
      <c r="P1609">
        <v>39316.693076021984</v>
      </c>
      <c r="Q1609">
        <v>2.0299999999999998</v>
      </c>
      <c r="R1609" t="s">
        <v>3228</v>
      </c>
      <c r="T1609">
        <v>903.78026249594996</v>
      </c>
      <c r="U1609">
        <v>100</v>
      </c>
      <c r="V1609">
        <v>0.11543794721365</v>
      </c>
      <c r="W1609">
        <v>0.37722346186638001</v>
      </c>
      <c r="X1609">
        <v>0.25594613208358002</v>
      </c>
      <c r="Y1609">
        <v>903.78026249594996</v>
      </c>
      <c r="AB1609" t="e">
        <v>#N/A</v>
      </c>
      <c r="AC1609" t="e">
        <v>#N/A</v>
      </c>
    </row>
    <row r="1610" spans="1:29">
      <c r="A1610" t="s">
        <v>2926</v>
      </c>
      <c r="B1610" t="s">
        <v>8</v>
      </c>
      <c r="C1610">
        <v>9762263</v>
      </c>
      <c r="D1610" t="s">
        <v>2927</v>
      </c>
      <c r="E1610" t="str">
        <f t="shared" si="25"/>
        <v>Bogense Markjorder1bq</v>
      </c>
      <c r="F1610">
        <v>1.25</v>
      </c>
      <c r="G1610" t="s">
        <v>3212</v>
      </c>
      <c r="H1610" t="s">
        <v>3212</v>
      </c>
      <c r="M1610">
        <v>1538.6562782399542</v>
      </c>
      <c r="N1610">
        <v>436.85214528913315</v>
      </c>
      <c r="O1610">
        <v>1975.5084235290874</v>
      </c>
      <c r="P1610">
        <v>21842.607264456656</v>
      </c>
      <c r="Q1610">
        <v>2.3559999999999999</v>
      </c>
      <c r="R1610" t="s">
        <v>3228</v>
      </c>
      <c r="T1610">
        <v>906.45011450851996</v>
      </c>
      <c r="U1610">
        <v>80.840599999999995</v>
      </c>
      <c r="V1610">
        <v>5.5616278201341997E-2</v>
      </c>
      <c r="W1610">
        <v>0.97049880027770996</v>
      </c>
      <c r="X1610">
        <v>0.42699870032854997</v>
      </c>
      <c r="Y1610">
        <v>732.7797112693745</v>
      </c>
      <c r="AB1610" t="e">
        <v>#N/A</v>
      </c>
      <c r="AC1610" t="e">
        <v>#N/A</v>
      </c>
    </row>
    <row r="1611" spans="1:29">
      <c r="A1611" t="s">
        <v>2868</v>
      </c>
      <c r="B1611" t="s">
        <v>8</v>
      </c>
      <c r="C1611">
        <v>8346581</v>
      </c>
      <c r="D1611" t="s">
        <v>2869</v>
      </c>
      <c r="E1611" t="str">
        <f t="shared" si="25"/>
        <v>Bogense Markjorder91bq</v>
      </c>
      <c r="F1611">
        <v>1.25</v>
      </c>
      <c r="G1611" t="s">
        <v>3212</v>
      </c>
      <c r="H1611" t="s">
        <v>3212</v>
      </c>
      <c r="M1611">
        <v>1538.6562782399542</v>
      </c>
      <c r="N1611">
        <v>436.85214528913315</v>
      </c>
      <c r="O1611">
        <v>1975.5084235290874</v>
      </c>
      <c r="P1611">
        <v>21842.607264456656</v>
      </c>
      <c r="Q1611">
        <v>2.1949999999999998</v>
      </c>
      <c r="R1611" t="s">
        <v>3228</v>
      </c>
      <c r="T1611">
        <v>891.80402999245996</v>
      </c>
      <c r="U1611">
        <v>100</v>
      </c>
      <c r="V1611">
        <v>0.11323011666535999</v>
      </c>
      <c r="W1611">
        <v>0.2648344039917</v>
      </c>
      <c r="X1611">
        <v>0.18517301300396999</v>
      </c>
      <c r="Y1611">
        <v>891.80402999245996</v>
      </c>
      <c r="AB1611" t="e">
        <v>#N/A</v>
      </c>
      <c r="AC1611" t="e">
        <v>#N/A</v>
      </c>
    </row>
    <row r="1612" spans="1:29">
      <c r="A1612" t="s">
        <v>2928</v>
      </c>
      <c r="B1612" t="s">
        <v>8</v>
      </c>
      <c r="C1612">
        <v>9762264</v>
      </c>
      <c r="D1612" t="s">
        <v>2929</v>
      </c>
      <c r="E1612" t="str">
        <f t="shared" si="25"/>
        <v>Bogense Markjorder1br</v>
      </c>
      <c r="F1612">
        <v>2.25</v>
      </c>
      <c r="G1612" t="s">
        <v>3212</v>
      </c>
      <c r="H1612" t="s">
        <v>3212</v>
      </c>
      <c r="I1612" t="s">
        <v>3212</v>
      </c>
      <c r="M1612">
        <v>2769.5813008319178</v>
      </c>
      <c r="N1612">
        <v>786.33386152043965</v>
      </c>
      <c r="O1612">
        <v>3555.9151623523576</v>
      </c>
      <c r="P1612">
        <v>39316.693076021984</v>
      </c>
      <c r="Q1612">
        <v>1.9790000000000001</v>
      </c>
      <c r="R1612" t="s">
        <v>3228</v>
      </c>
      <c r="T1612">
        <v>1202.5687219976001</v>
      </c>
      <c r="U1612">
        <v>100</v>
      </c>
      <c r="V1612">
        <v>0.35199111700058</v>
      </c>
      <c r="W1612">
        <v>0.95819807052612005</v>
      </c>
      <c r="X1612">
        <v>0.55313340604304995</v>
      </c>
      <c r="Y1612">
        <v>1202.5687219976001</v>
      </c>
      <c r="AB1612" t="e">
        <v>#N/A</v>
      </c>
      <c r="AC1612" t="e">
        <v>#N/A</v>
      </c>
    </row>
    <row r="1613" spans="1:29">
      <c r="A1613" t="s">
        <v>2906</v>
      </c>
      <c r="B1613" t="s">
        <v>8</v>
      </c>
      <c r="C1613">
        <v>9554958</v>
      </c>
      <c r="D1613" t="s">
        <v>2907</v>
      </c>
      <c r="E1613" t="str">
        <f t="shared" si="25"/>
        <v>Bogense Markjorder91bt</v>
      </c>
      <c r="F1613">
        <v>2.25</v>
      </c>
      <c r="G1613" t="s">
        <v>3212</v>
      </c>
      <c r="H1613" t="s">
        <v>3212</v>
      </c>
      <c r="I1613" t="s">
        <v>3212</v>
      </c>
      <c r="M1613">
        <v>2769.5813008319178</v>
      </c>
      <c r="N1613">
        <v>786.33386152043965</v>
      </c>
      <c r="O1613">
        <v>3555.9151623523576</v>
      </c>
      <c r="P1613">
        <v>39316.693076021984</v>
      </c>
      <c r="Q1613">
        <v>1.6080000000000001</v>
      </c>
      <c r="R1613" t="s">
        <v>3228</v>
      </c>
      <c r="T1613">
        <v>952.40485499962006</v>
      </c>
      <c r="U1613">
        <v>100</v>
      </c>
      <c r="V1613">
        <v>0.18850658833980999</v>
      </c>
      <c r="W1613">
        <v>1.1542743444443</v>
      </c>
      <c r="X1613">
        <v>0.65627641368208001</v>
      </c>
      <c r="Y1613">
        <v>952.40485499962006</v>
      </c>
      <c r="AB1613" t="e">
        <v>#N/A</v>
      </c>
      <c r="AC1613" t="e">
        <v>#N/A</v>
      </c>
    </row>
    <row r="1614" spans="1:29">
      <c r="A1614" t="s">
        <v>2930</v>
      </c>
      <c r="B1614" t="s">
        <v>8</v>
      </c>
      <c r="C1614">
        <v>9762265</v>
      </c>
      <c r="D1614" t="s">
        <v>2931</v>
      </c>
      <c r="E1614" t="str">
        <f t="shared" si="25"/>
        <v>Bogense Markjorder1bs</v>
      </c>
      <c r="F1614">
        <v>2.25</v>
      </c>
      <c r="G1614" t="s">
        <v>3212</v>
      </c>
      <c r="H1614" t="s">
        <v>3212</v>
      </c>
      <c r="I1614" t="s">
        <v>3212</v>
      </c>
      <c r="M1614">
        <v>2769.5813008319178</v>
      </c>
      <c r="N1614">
        <v>786.33386152043965</v>
      </c>
      <c r="O1614">
        <v>3555.9151623523576</v>
      </c>
      <c r="P1614">
        <v>39316.693076021984</v>
      </c>
      <c r="Q1614">
        <v>1.9610000000000001</v>
      </c>
      <c r="R1614" t="s">
        <v>3228</v>
      </c>
      <c r="T1614">
        <v>972.87297599566</v>
      </c>
      <c r="U1614">
        <v>100</v>
      </c>
      <c r="V1614">
        <v>0.39141663908958002</v>
      </c>
      <c r="W1614">
        <v>0.92224198579787997</v>
      </c>
      <c r="X1614">
        <v>0.52400870515522002</v>
      </c>
      <c r="Y1614">
        <v>972.87297599566</v>
      </c>
      <c r="AB1614" t="e">
        <v>#N/A</v>
      </c>
      <c r="AC1614" t="e">
        <v>#N/A</v>
      </c>
    </row>
    <row r="1615" spans="1:29">
      <c r="A1615" t="s">
        <v>2932</v>
      </c>
      <c r="B1615" t="s">
        <v>8</v>
      </c>
      <c r="C1615">
        <v>9762266</v>
      </c>
      <c r="D1615" t="s">
        <v>2933</v>
      </c>
      <c r="E1615" t="str">
        <f t="shared" si="25"/>
        <v>Bogense Markjorder1bt</v>
      </c>
      <c r="F1615">
        <v>2.25</v>
      </c>
      <c r="G1615" t="s">
        <v>3212</v>
      </c>
      <c r="H1615" t="s">
        <v>3212</v>
      </c>
      <c r="I1615" t="s">
        <v>3212</v>
      </c>
      <c r="M1615">
        <v>2769.5813008319178</v>
      </c>
      <c r="N1615">
        <v>786.33386152043965</v>
      </c>
      <c r="O1615">
        <v>3555.9151623523576</v>
      </c>
      <c r="P1615">
        <v>39316.693076021984</v>
      </c>
      <c r="Q1615">
        <v>1.899</v>
      </c>
      <c r="R1615" t="s">
        <v>3228</v>
      </c>
      <c r="T1615">
        <v>917.86364250341001</v>
      </c>
      <c r="U1615">
        <v>100</v>
      </c>
      <c r="V1615">
        <v>0.18556281924248</v>
      </c>
      <c r="W1615">
        <v>0.58118486404419001</v>
      </c>
      <c r="X1615">
        <v>0.36692624768602999</v>
      </c>
      <c r="Y1615">
        <v>917.86364250341001</v>
      </c>
      <c r="AB1615" t="e">
        <v>#N/A</v>
      </c>
      <c r="AC1615" t="e">
        <v>#N/A</v>
      </c>
    </row>
    <row r="1616" spans="1:29">
      <c r="A1616" t="s">
        <v>2934</v>
      </c>
      <c r="B1616" t="s">
        <v>8</v>
      </c>
      <c r="C1616">
        <v>9762267</v>
      </c>
      <c r="D1616" t="s">
        <v>2935</v>
      </c>
      <c r="E1616" t="str">
        <f t="shared" si="25"/>
        <v>Bogense Markjorder1bu</v>
      </c>
      <c r="F1616">
        <v>1.25</v>
      </c>
      <c r="G1616" t="s">
        <v>3212</v>
      </c>
      <c r="H1616" t="s">
        <v>3212</v>
      </c>
      <c r="M1616">
        <v>1538.6562782399542</v>
      </c>
      <c r="N1616">
        <v>436.85214528913315</v>
      </c>
      <c r="O1616">
        <v>1975.5084235290874</v>
      </c>
      <c r="P1616">
        <v>21842.607264456656</v>
      </c>
      <c r="Q1616">
        <v>2.3820000000000001</v>
      </c>
      <c r="R1616" t="s">
        <v>3228</v>
      </c>
      <c r="T1616">
        <v>808.82410749370001</v>
      </c>
      <c r="U1616">
        <v>82.932199999999995</v>
      </c>
      <c r="V1616">
        <v>2.5652877986431E-2</v>
      </c>
      <c r="W1616">
        <v>0.44535076618195002</v>
      </c>
      <c r="X1616">
        <v>0.17794918167910001</v>
      </c>
      <c r="Y1616">
        <v>670.77562647489015</v>
      </c>
      <c r="AB1616" t="e">
        <v>#N/A</v>
      </c>
      <c r="AC1616" t="e">
        <v>#N/A</v>
      </c>
    </row>
    <row r="1617" spans="1:29">
      <c r="A1617" t="s">
        <v>2936</v>
      </c>
      <c r="B1617" t="s">
        <v>8</v>
      </c>
      <c r="C1617">
        <v>9762268</v>
      </c>
      <c r="D1617" t="s">
        <v>2937</v>
      </c>
      <c r="E1617" t="str">
        <f t="shared" si="25"/>
        <v>Bogense Markjorder1bv</v>
      </c>
      <c r="F1617">
        <v>1.25</v>
      </c>
      <c r="G1617" t="s">
        <v>3212</v>
      </c>
      <c r="H1617" t="s">
        <v>3212</v>
      </c>
      <c r="M1617">
        <v>1538.6562782399542</v>
      </c>
      <c r="N1617">
        <v>436.85214528913315</v>
      </c>
      <c r="O1617">
        <v>1975.5084235290874</v>
      </c>
      <c r="P1617">
        <v>21842.607264456656</v>
      </c>
      <c r="Q1617">
        <v>2.4910000000000001</v>
      </c>
      <c r="R1617" t="s">
        <v>3228</v>
      </c>
      <c r="T1617">
        <v>842.89240249224997</v>
      </c>
      <c r="U1617">
        <v>46.3446</v>
      </c>
      <c r="V1617">
        <v>3.5745813511311999E-3</v>
      </c>
      <c r="W1617">
        <v>0.27534788846969999</v>
      </c>
      <c r="X1617">
        <v>9.6305907117276005E-2</v>
      </c>
      <c r="Y1617">
        <v>390.63511236542331</v>
      </c>
      <c r="AB1617" t="e">
        <v>#N/A</v>
      </c>
      <c r="AC1617" t="e">
        <v>#N/A</v>
      </c>
    </row>
    <row r="1618" spans="1:29">
      <c r="A1618" t="s">
        <v>2938</v>
      </c>
      <c r="B1618" t="s">
        <v>8</v>
      </c>
      <c r="C1618">
        <v>9762269</v>
      </c>
      <c r="D1618" t="s">
        <v>2939</v>
      </c>
      <c r="E1618" t="str">
        <f t="shared" si="25"/>
        <v>Bogense Markjorder1bx</v>
      </c>
      <c r="F1618">
        <v>1.25</v>
      </c>
      <c r="G1618" t="s">
        <v>3212</v>
      </c>
      <c r="H1618" t="s">
        <v>3212</v>
      </c>
      <c r="M1618">
        <v>1538.6562782399542</v>
      </c>
      <c r="N1618">
        <v>436.85214528913315</v>
      </c>
      <c r="O1618">
        <v>1975.5084235290874</v>
      </c>
      <c r="P1618">
        <v>21842.607264456656</v>
      </c>
      <c r="Q1618">
        <v>2.496</v>
      </c>
      <c r="R1618" t="s">
        <v>3228</v>
      </c>
      <c r="T1618">
        <v>945.15037000428003</v>
      </c>
      <c r="U1618">
        <v>72.032799999999995</v>
      </c>
      <c r="V1618">
        <v>1.0408339090644999E-2</v>
      </c>
      <c r="W1618">
        <v>0.38826259970665</v>
      </c>
      <c r="X1618">
        <v>0.14552972971195</v>
      </c>
      <c r="Y1618">
        <v>680.81827572444297</v>
      </c>
      <c r="AB1618" t="e">
        <v>#N/A</v>
      </c>
      <c r="AC1618" t="e">
        <v>#N/A</v>
      </c>
    </row>
    <row r="1619" spans="1:29">
      <c r="A1619" t="s">
        <v>2856</v>
      </c>
      <c r="B1619" t="s">
        <v>8</v>
      </c>
      <c r="C1619">
        <v>8346575</v>
      </c>
      <c r="D1619" t="s">
        <v>2857</v>
      </c>
      <c r="E1619" t="str">
        <f t="shared" si="25"/>
        <v>Bogense Markjorder91bk</v>
      </c>
      <c r="F1619">
        <v>1</v>
      </c>
      <c r="G1619" t="s">
        <v>3212</v>
      </c>
      <c r="M1619">
        <v>1230.9250225919634</v>
      </c>
      <c r="N1619">
        <v>349.48171623130651</v>
      </c>
      <c r="O1619">
        <v>1580.40673882327</v>
      </c>
      <c r="P1619">
        <v>17474.085811565325</v>
      </c>
      <c r="Q1619">
        <v>2.3370000000000002</v>
      </c>
      <c r="R1619" t="e">
        <v>#N/A</v>
      </c>
      <c r="T1619">
        <v>777.35935349456997</v>
      </c>
      <c r="U1619">
        <v>29.8203</v>
      </c>
      <c r="V1619">
        <v>6.2134630978107001E-2</v>
      </c>
      <c r="W1619">
        <v>0.4012992978096</v>
      </c>
      <c r="X1619">
        <v>0.18381495473699</v>
      </c>
      <c r="Y1619">
        <v>231.81089129014126</v>
      </c>
      <c r="AB1619">
        <v>2.3370000000000002</v>
      </c>
      <c r="AC1619" t="s">
        <v>3228</v>
      </c>
    </row>
    <row r="1620" spans="1:29">
      <c r="A1620" t="s">
        <v>2940</v>
      </c>
      <c r="B1620" t="s">
        <v>8</v>
      </c>
      <c r="C1620">
        <v>9762270</v>
      </c>
      <c r="D1620" t="s">
        <v>2941</v>
      </c>
      <c r="E1620" t="str">
        <f t="shared" si="25"/>
        <v>Bogense Markjorder1by</v>
      </c>
      <c r="F1620">
        <v>1</v>
      </c>
      <c r="G1620" t="s">
        <v>3212</v>
      </c>
      <c r="M1620">
        <v>1230.9250225919634</v>
      </c>
      <c r="N1620">
        <v>349.48171623130651</v>
      </c>
      <c r="O1620">
        <v>1580.40673882327</v>
      </c>
      <c r="P1620">
        <v>17474.085811565325</v>
      </c>
      <c r="Q1620" t="e">
        <v>#N/A</v>
      </c>
      <c r="R1620" t="e">
        <v>#N/A</v>
      </c>
      <c r="T1620">
        <v>1001.3929409927</v>
      </c>
      <c r="U1620">
        <v>12.949299999999999</v>
      </c>
      <c r="V1620">
        <v>2.5547742843627999E-2</v>
      </c>
      <c r="W1620">
        <v>0.12700277566910001</v>
      </c>
      <c r="X1620">
        <v>6.756221386604E-2</v>
      </c>
      <c r="Y1620">
        <v>129.6733761079677</v>
      </c>
      <c r="AB1620" t="e">
        <v>#N/A</v>
      </c>
      <c r="AC1620" t="e">
        <v>#N/A</v>
      </c>
    </row>
    <row r="1621" spans="1:29">
      <c r="A1621" t="s">
        <v>2942</v>
      </c>
      <c r="B1621" t="s">
        <v>8</v>
      </c>
      <c r="C1621">
        <v>9762271</v>
      </c>
      <c r="D1621" t="s">
        <v>2943</v>
      </c>
      <c r="E1621" t="str">
        <f t="shared" si="25"/>
        <v>Bogense Markjorder1bz</v>
      </c>
      <c r="F1621">
        <v>1</v>
      </c>
      <c r="G1621" t="s">
        <v>3212</v>
      </c>
      <c r="M1621">
        <v>1230.9250225919634</v>
      </c>
      <c r="N1621">
        <v>349.48171623130651</v>
      </c>
      <c r="O1621">
        <v>1580.40673882327</v>
      </c>
      <c r="P1621">
        <v>17474.085811565325</v>
      </c>
      <c r="Q1621" t="e">
        <v>#N/A</v>
      </c>
      <c r="R1621" t="e">
        <v>#N/A</v>
      </c>
      <c r="T1621">
        <v>861.44966698859002</v>
      </c>
      <c r="U1621">
        <v>13.3261</v>
      </c>
      <c r="V1621">
        <v>1.5559941530227999E-2</v>
      </c>
      <c r="W1621">
        <v>0.15948940813540999</v>
      </c>
      <c r="X1621">
        <v>7.0449038874357994E-2</v>
      </c>
      <c r="Y1621">
        <v>114.79764407256648</v>
      </c>
      <c r="AB1621" t="e">
        <v>#N/A</v>
      </c>
      <c r="AC1621" t="e">
        <v>#N/A</v>
      </c>
    </row>
    <row r="1622" spans="1:29">
      <c r="A1622" t="s">
        <v>2944</v>
      </c>
      <c r="B1622" t="s">
        <v>8</v>
      </c>
      <c r="C1622">
        <v>9762272</v>
      </c>
      <c r="D1622" t="s">
        <v>2945</v>
      </c>
      <c r="E1622" t="str">
        <f t="shared" si="25"/>
        <v>Bogense Markjorder1bæ</v>
      </c>
      <c r="F1622">
        <v>1.25</v>
      </c>
      <c r="G1622" t="s">
        <v>3212</v>
      </c>
      <c r="H1622" t="s">
        <v>3212</v>
      </c>
      <c r="M1622">
        <v>1538.6562782399542</v>
      </c>
      <c r="N1622">
        <v>436.85214528913315</v>
      </c>
      <c r="O1622">
        <v>1975.5084235290874</v>
      </c>
      <c r="P1622">
        <v>21842.607264456656</v>
      </c>
      <c r="Q1622">
        <v>2.1619999999999999</v>
      </c>
      <c r="R1622" t="s">
        <v>3228</v>
      </c>
      <c r="T1622">
        <v>921.42245499841999</v>
      </c>
      <c r="U1622">
        <v>99.552199999999999</v>
      </c>
      <c r="V1622">
        <v>7.6327823102474004E-2</v>
      </c>
      <c r="W1622">
        <v>0.37217697501183</v>
      </c>
      <c r="X1622">
        <v>0.20900865812274999</v>
      </c>
      <c r="Y1622">
        <v>917.29632524493707</v>
      </c>
      <c r="AB1622" t="e">
        <v>#N/A</v>
      </c>
      <c r="AC1622" t="e">
        <v>#N/A</v>
      </c>
    </row>
    <row r="1623" spans="1:29">
      <c r="A1623" t="s">
        <v>2946</v>
      </c>
      <c r="B1623" t="s">
        <v>8</v>
      </c>
      <c r="C1623">
        <v>9762273</v>
      </c>
      <c r="D1623" t="s">
        <v>2947</v>
      </c>
      <c r="E1623" t="str">
        <f t="shared" si="25"/>
        <v>Bogense Markjorder1bø</v>
      </c>
      <c r="F1623">
        <v>2.25</v>
      </c>
      <c r="G1623" t="s">
        <v>3212</v>
      </c>
      <c r="H1623" t="s">
        <v>3212</v>
      </c>
      <c r="I1623" t="s">
        <v>3212</v>
      </c>
      <c r="M1623">
        <v>2769.5813008319178</v>
      </c>
      <c r="N1623">
        <v>786.33386152043965</v>
      </c>
      <c r="O1623">
        <v>3555.9151623523576</v>
      </c>
      <c r="P1623">
        <v>39316.693076021984</v>
      </c>
      <c r="Q1623">
        <v>1.9039999999999999</v>
      </c>
      <c r="R1623" t="s">
        <v>3228</v>
      </c>
      <c r="T1623">
        <v>836.13519799006997</v>
      </c>
      <c r="U1623">
        <v>100</v>
      </c>
      <c r="V1623">
        <v>0.35409381985664001</v>
      </c>
      <c r="W1623">
        <v>0.57424598932266002</v>
      </c>
      <c r="X1623">
        <v>0.46726754716327001</v>
      </c>
      <c r="Y1623">
        <v>836.13519799006997</v>
      </c>
      <c r="AB1623" t="e">
        <v>#N/A</v>
      </c>
      <c r="AC1623" t="e">
        <v>#N/A</v>
      </c>
    </row>
    <row r="1624" spans="1:29">
      <c r="A1624" t="s">
        <v>2948</v>
      </c>
      <c r="B1624" t="s">
        <v>8</v>
      </c>
      <c r="C1624">
        <v>9762274</v>
      </c>
      <c r="D1624" t="s">
        <v>2949</v>
      </c>
      <c r="E1624" t="str">
        <f t="shared" si="25"/>
        <v>Bogense Markjorder1ca</v>
      </c>
      <c r="F1624">
        <v>2.25</v>
      </c>
      <c r="G1624" t="s">
        <v>3212</v>
      </c>
      <c r="H1624" t="s">
        <v>3212</v>
      </c>
      <c r="I1624" t="s">
        <v>3212</v>
      </c>
      <c r="M1624">
        <v>2769.5813008319178</v>
      </c>
      <c r="N1624">
        <v>786.33386152043965</v>
      </c>
      <c r="O1624">
        <v>3555.9151623523576</v>
      </c>
      <c r="P1624">
        <v>39316.693076021984</v>
      </c>
      <c r="Q1624">
        <v>2.004</v>
      </c>
      <c r="R1624" t="s">
        <v>3228</v>
      </c>
      <c r="T1624">
        <v>915.89862751961005</v>
      </c>
      <c r="U1624">
        <v>100</v>
      </c>
      <c r="V1624">
        <v>0.18945281207560999</v>
      </c>
      <c r="W1624">
        <v>0.57077652215957997</v>
      </c>
      <c r="X1624">
        <v>0.41335842408128998</v>
      </c>
      <c r="Y1624">
        <v>915.89862751961005</v>
      </c>
      <c r="AB1624" t="e">
        <v>#N/A</v>
      </c>
      <c r="AC1624" t="e">
        <v>#N/A</v>
      </c>
    </row>
    <row r="1625" spans="1:29">
      <c r="A1625" t="s">
        <v>2908</v>
      </c>
      <c r="B1625" t="s">
        <v>8</v>
      </c>
      <c r="C1625">
        <v>9554959</v>
      </c>
      <c r="D1625" t="s">
        <v>2909</v>
      </c>
      <c r="E1625" t="str">
        <f t="shared" si="25"/>
        <v>Bogense Markjorder91bu</v>
      </c>
      <c r="F1625">
        <v>1.25</v>
      </c>
      <c r="G1625" t="s">
        <v>3212</v>
      </c>
      <c r="H1625" t="s">
        <v>3212</v>
      </c>
      <c r="M1625">
        <v>1538.6562782399542</v>
      </c>
      <c r="N1625">
        <v>436.85214528913315</v>
      </c>
      <c r="O1625">
        <v>1975.5084235290874</v>
      </c>
      <c r="P1625">
        <v>21842.607264456656</v>
      </c>
      <c r="Q1625">
        <v>2.3860000000000001</v>
      </c>
      <c r="R1625" t="s">
        <v>3228</v>
      </c>
      <c r="T1625">
        <v>878.44771400167997</v>
      </c>
      <c r="U1625">
        <v>54.702800000000003</v>
      </c>
      <c r="V1625">
        <v>0.14466540515422999</v>
      </c>
      <c r="W1625">
        <v>0.67980122566223</v>
      </c>
      <c r="X1625">
        <v>0.35572553224659997</v>
      </c>
      <c r="Y1625">
        <v>480.53549609491103</v>
      </c>
      <c r="AB1625" t="e">
        <v>#N/A</v>
      </c>
      <c r="AC1625" t="e">
        <v>#N/A</v>
      </c>
    </row>
    <row r="1626" spans="1:29">
      <c r="A1626" t="s">
        <v>1094</v>
      </c>
      <c r="B1626" t="s">
        <v>8</v>
      </c>
      <c r="C1626">
        <v>9762262</v>
      </c>
      <c r="D1626" t="s">
        <v>2950</v>
      </c>
      <c r="E1626" t="str">
        <f t="shared" si="25"/>
        <v>Bogense Markjorder170</v>
      </c>
      <c r="F1626">
        <v>1.25</v>
      </c>
      <c r="G1626" t="s">
        <v>3212</v>
      </c>
      <c r="H1626" t="s">
        <v>3212</v>
      </c>
      <c r="M1626">
        <v>1538.6562782399542</v>
      </c>
      <c r="N1626">
        <v>436.85214528913315</v>
      </c>
      <c r="O1626">
        <v>1975.5084235290874</v>
      </c>
      <c r="P1626">
        <v>21842.607264456656</v>
      </c>
      <c r="Q1626">
        <v>2.3889999999999998</v>
      </c>
      <c r="R1626" t="s">
        <v>3228</v>
      </c>
      <c r="T1626">
        <v>876.93704149939003</v>
      </c>
      <c r="U1626">
        <v>58.8752</v>
      </c>
      <c r="V1626">
        <v>1.9449926912785E-2</v>
      </c>
      <c r="W1626">
        <v>0.36628943681717002</v>
      </c>
      <c r="X1626">
        <v>0.16196204142178999</v>
      </c>
      <c r="Y1626">
        <v>516.2984370568488</v>
      </c>
      <c r="AB1626" t="e">
        <v>#N/A</v>
      </c>
      <c r="AC1626" t="e">
        <v>#N/A</v>
      </c>
    </row>
    <row r="1627" spans="1:29">
      <c r="A1627" t="s">
        <v>2914</v>
      </c>
      <c r="B1627" t="s">
        <v>8</v>
      </c>
      <c r="C1627">
        <v>9554963</v>
      </c>
      <c r="D1627" t="s">
        <v>2915</v>
      </c>
      <c r="E1627" t="str">
        <f t="shared" si="25"/>
        <v>Bogense Markjorder91bz</v>
      </c>
      <c r="F1627">
        <v>1</v>
      </c>
      <c r="G1627" t="s">
        <v>3212</v>
      </c>
      <c r="M1627">
        <v>1230.9250225919634</v>
      </c>
      <c r="N1627">
        <v>349.48171623130651</v>
      </c>
      <c r="O1627">
        <v>1580.40673882327</v>
      </c>
      <c r="P1627">
        <v>17474.085811565325</v>
      </c>
      <c r="Q1627" t="e">
        <v>#N/A</v>
      </c>
      <c r="R1627" t="e">
        <v>#N/A</v>
      </c>
      <c r="T1627">
        <v>853.84968199919001</v>
      </c>
      <c r="U1627">
        <v>16.0686</v>
      </c>
      <c r="V1627">
        <v>9.2518571764231006E-3</v>
      </c>
      <c r="W1627">
        <v>0.21016435325145999</v>
      </c>
      <c r="X1627">
        <v>7.8291829398020998E-2</v>
      </c>
      <c r="Y1627">
        <v>137.20169000172183</v>
      </c>
      <c r="AB1627" t="e">
        <v>#N/A</v>
      </c>
      <c r="AC1627" t="e">
        <v>#N/A</v>
      </c>
    </row>
    <row r="1628" spans="1:29">
      <c r="A1628" t="s">
        <v>2916</v>
      </c>
      <c r="B1628" t="s">
        <v>8</v>
      </c>
      <c r="C1628">
        <v>9554964</v>
      </c>
      <c r="D1628" t="s">
        <v>2917</v>
      </c>
      <c r="E1628" t="str">
        <f t="shared" si="25"/>
        <v>Bogense Markjorder91bæ</v>
      </c>
      <c r="F1628">
        <v>1</v>
      </c>
      <c r="G1628" t="s">
        <v>3212</v>
      </c>
      <c r="M1628">
        <v>1230.9250225919634</v>
      </c>
      <c r="N1628">
        <v>349.48171623130651</v>
      </c>
      <c r="O1628">
        <v>1580.40673882327</v>
      </c>
      <c r="P1628">
        <v>17474.085811565325</v>
      </c>
      <c r="Q1628" t="e">
        <v>#N/A</v>
      </c>
      <c r="R1628" t="e">
        <v>#N/A</v>
      </c>
      <c r="T1628">
        <v>897.17091650125997</v>
      </c>
      <c r="U1628">
        <v>2.5600000000000001E-2</v>
      </c>
      <c r="V1628">
        <v>4.5628476887941E-2</v>
      </c>
      <c r="W1628">
        <v>6.6655427217484006E-2</v>
      </c>
      <c r="X1628">
        <v>5.8735275020202003E-2</v>
      </c>
      <c r="Y1628">
        <v>0.22967575462432255</v>
      </c>
      <c r="AB1628" t="e">
        <v>#N/A</v>
      </c>
      <c r="AC1628" t="e">
        <v>#N/A</v>
      </c>
    </row>
    <row r="1629" spans="1:29">
      <c r="A1629" t="s">
        <v>2918</v>
      </c>
      <c r="B1629" t="s">
        <v>8</v>
      </c>
      <c r="C1629">
        <v>9554965</v>
      </c>
      <c r="D1629" t="s">
        <v>2919</v>
      </c>
      <c r="E1629" t="str">
        <f t="shared" si="25"/>
        <v>Bogense Markjorder91bø</v>
      </c>
      <c r="F1629">
        <v>1</v>
      </c>
      <c r="G1629" t="s">
        <v>3212</v>
      </c>
      <c r="M1629">
        <v>1230.9250225919634</v>
      </c>
      <c r="N1629">
        <v>349.48171623130651</v>
      </c>
      <c r="O1629">
        <v>1580.40673882327</v>
      </c>
      <c r="P1629">
        <v>17474.085811565325</v>
      </c>
      <c r="Q1629" t="e">
        <v>#N/A</v>
      </c>
      <c r="R1629" t="e">
        <v>#N/A</v>
      </c>
      <c r="T1629">
        <v>912.99294149470995</v>
      </c>
      <c r="U1629">
        <v>0</v>
      </c>
      <c r="V1629">
        <v>0</v>
      </c>
      <c r="W1629">
        <v>0</v>
      </c>
      <c r="X1629">
        <v>0</v>
      </c>
      <c r="Y1629">
        <v>0</v>
      </c>
      <c r="AB1629" t="e">
        <v>#N/A</v>
      </c>
      <c r="AC1629" t="e">
        <v>#N/A</v>
      </c>
    </row>
    <row r="1630" spans="1:29">
      <c r="A1630" t="s">
        <v>2920</v>
      </c>
      <c r="B1630" t="s">
        <v>8</v>
      </c>
      <c r="C1630">
        <v>9554966</v>
      </c>
      <c r="D1630" t="s">
        <v>2921</v>
      </c>
      <c r="E1630" t="str">
        <f t="shared" si="25"/>
        <v>Bogense Markjorder91ca</v>
      </c>
      <c r="F1630">
        <v>1</v>
      </c>
      <c r="G1630" t="s">
        <v>3212</v>
      </c>
      <c r="M1630">
        <v>1230.9250225919634</v>
      </c>
      <c r="N1630">
        <v>349.48171623130651</v>
      </c>
      <c r="O1630">
        <v>1580.40673882327</v>
      </c>
      <c r="P1630">
        <v>17474.085811565325</v>
      </c>
      <c r="Q1630">
        <v>2.6309999999999998</v>
      </c>
      <c r="R1630" t="e">
        <v>#N/A</v>
      </c>
      <c r="T1630">
        <v>838.96664400029999</v>
      </c>
      <c r="U1630">
        <v>4.9767999999999999</v>
      </c>
      <c r="V1630">
        <v>4.6995230019092997E-2</v>
      </c>
      <c r="W1630">
        <v>0.15696616470814001</v>
      </c>
      <c r="X1630">
        <v>8.7030539164940995E-2</v>
      </c>
      <c r="Y1630">
        <v>41.753691938606927</v>
      </c>
      <c r="AB1630">
        <v>2.6309999999999998</v>
      </c>
      <c r="AC1630" t="s">
        <v>3228</v>
      </c>
    </row>
    <row r="1631" spans="1:29">
      <c r="A1631" t="s">
        <v>2858</v>
      </c>
      <c r="B1631" t="s">
        <v>8</v>
      </c>
      <c r="C1631">
        <v>8346576</v>
      </c>
      <c r="D1631" t="s">
        <v>2859</v>
      </c>
      <c r="E1631" t="str">
        <f t="shared" si="25"/>
        <v>Bogense Markjorder91bl</v>
      </c>
      <c r="F1631">
        <v>1</v>
      </c>
      <c r="G1631" t="s">
        <v>3212</v>
      </c>
      <c r="M1631">
        <v>1230.9250225919634</v>
      </c>
      <c r="N1631">
        <v>349.48171623130651</v>
      </c>
      <c r="O1631">
        <v>1580.40673882327</v>
      </c>
      <c r="P1631">
        <v>17474.085811565325</v>
      </c>
      <c r="Q1631">
        <v>2.2429999999999999</v>
      </c>
      <c r="R1631" t="e">
        <v>#N/A</v>
      </c>
      <c r="T1631">
        <v>751.30377900923997</v>
      </c>
      <c r="U1631">
        <v>28.811599999999999</v>
      </c>
      <c r="V1631">
        <v>2.2078296169638998E-3</v>
      </c>
      <c r="W1631">
        <v>0.17284151911736001</v>
      </c>
      <c r="X1631">
        <v>5.7292062693952997E-2</v>
      </c>
      <c r="Y1631">
        <v>216.46263959302618</v>
      </c>
      <c r="AB1631">
        <v>2.2429999999999999</v>
      </c>
      <c r="AC1631" t="s">
        <v>3228</v>
      </c>
    </row>
    <row r="1632" spans="1:29">
      <c r="A1632" t="s">
        <v>2870</v>
      </c>
      <c r="B1632" t="s">
        <v>8</v>
      </c>
      <c r="C1632">
        <v>8346582</v>
      </c>
      <c r="D1632" t="s">
        <v>2871</v>
      </c>
      <c r="E1632" t="str">
        <f t="shared" si="25"/>
        <v>Bogense Markjorder91br</v>
      </c>
      <c r="F1632">
        <v>1</v>
      </c>
      <c r="G1632" t="s">
        <v>3212</v>
      </c>
      <c r="M1632">
        <v>1230.9250225919634</v>
      </c>
      <c r="N1632">
        <v>349.48171623130651</v>
      </c>
      <c r="O1632">
        <v>1580.40673882327</v>
      </c>
      <c r="P1632">
        <v>17474.085811565325</v>
      </c>
      <c r="Q1632" t="e">
        <v>#N/A</v>
      </c>
      <c r="R1632" t="e">
        <v>#N/A</v>
      </c>
      <c r="T1632">
        <v>1013.7355959940001</v>
      </c>
      <c r="U1632">
        <v>26.6251</v>
      </c>
      <c r="V1632">
        <v>6.7075967788695998E-2</v>
      </c>
      <c r="W1632">
        <v>0.58276188373565996</v>
      </c>
      <c r="X1632">
        <v>0.32309143043616001</v>
      </c>
      <c r="Y1632">
        <v>269.9081161689985</v>
      </c>
      <c r="AB1632" t="e">
        <v>#N/A</v>
      </c>
      <c r="AC1632" t="e">
        <v>#N/A</v>
      </c>
    </row>
    <row r="1633" spans="1:29">
      <c r="A1633" t="s">
        <v>2910</v>
      </c>
      <c r="B1633" t="s">
        <v>8</v>
      </c>
      <c r="C1633">
        <v>9554960</v>
      </c>
      <c r="D1633" t="s">
        <v>2911</v>
      </c>
      <c r="E1633" t="str">
        <f t="shared" si="25"/>
        <v>Bogense Markjorder91bv</v>
      </c>
      <c r="F1633">
        <v>1</v>
      </c>
      <c r="G1633" t="s">
        <v>3212</v>
      </c>
      <c r="M1633">
        <v>1230.9250225919634</v>
      </c>
      <c r="N1633">
        <v>349.48171623130651</v>
      </c>
      <c r="O1633">
        <v>1580.40673882327</v>
      </c>
      <c r="P1633">
        <v>17474.085811565325</v>
      </c>
      <c r="Q1633">
        <v>2.637</v>
      </c>
      <c r="R1633" t="e">
        <v>#N/A</v>
      </c>
      <c r="T1633">
        <v>872.31283750170996</v>
      </c>
      <c r="U1633">
        <v>8.6796000000000006</v>
      </c>
      <c r="V1633">
        <v>9.0626150369643999E-2</v>
      </c>
      <c r="W1633">
        <v>0.47489362955093001</v>
      </c>
      <c r="X1633">
        <v>0.27624697366665002</v>
      </c>
      <c r="Y1633">
        <v>75.71326504379843</v>
      </c>
      <c r="AB1633">
        <v>2.637</v>
      </c>
      <c r="AC1633" t="s">
        <v>3228</v>
      </c>
    </row>
    <row r="1634" spans="1:29">
      <c r="A1634" t="s">
        <v>2860</v>
      </c>
      <c r="B1634" t="s">
        <v>8</v>
      </c>
      <c r="C1634">
        <v>8346577</v>
      </c>
      <c r="D1634" t="s">
        <v>2861</v>
      </c>
      <c r="E1634" t="str">
        <f t="shared" si="25"/>
        <v>Bogense Markjorder91bm</v>
      </c>
      <c r="F1634">
        <v>1.25</v>
      </c>
      <c r="G1634" t="s">
        <v>3212</v>
      </c>
      <c r="H1634" t="s">
        <v>3212</v>
      </c>
      <c r="M1634">
        <v>1538.6562782399542</v>
      </c>
      <c r="N1634">
        <v>436.85214528913315</v>
      </c>
      <c r="O1634">
        <v>1975.5084235290874</v>
      </c>
      <c r="P1634">
        <v>21842.607264456656</v>
      </c>
      <c r="Q1634">
        <v>2.363</v>
      </c>
      <c r="R1634" t="s">
        <v>3228</v>
      </c>
      <c r="T1634">
        <v>723.25154799357995</v>
      </c>
      <c r="U1634">
        <v>51.340800000000002</v>
      </c>
      <c r="V1634">
        <v>2.2078296169638998E-3</v>
      </c>
      <c r="W1634">
        <v>0.26020848751067999</v>
      </c>
      <c r="X1634">
        <v>0.12964926370227001</v>
      </c>
      <c r="Y1634">
        <v>371.32313075228785</v>
      </c>
      <c r="AB1634" t="e">
        <v>#N/A</v>
      </c>
      <c r="AC1634" t="e">
        <v>#N/A</v>
      </c>
    </row>
    <row r="1635" spans="1:29">
      <c r="A1635" t="s">
        <v>3168</v>
      </c>
      <c r="B1635" t="s">
        <v>8</v>
      </c>
      <c r="C1635">
        <v>100073538</v>
      </c>
      <c r="D1635" t="s">
        <v>3169</v>
      </c>
      <c r="E1635" t="str">
        <f t="shared" si="25"/>
        <v>Bogense Markjorder91bx</v>
      </c>
      <c r="F1635">
        <v>1</v>
      </c>
      <c r="G1635" t="s">
        <v>3212</v>
      </c>
      <c r="M1635">
        <v>1230.9250225919634</v>
      </c>
      <c r="N1635">
        <v>349.48171623130651</v>
      </c>
      <c r="O1635">
        <v>1580.40673882327</v>
      </c>
      <c r="P1635">
        <v>17474.085811565325</v>
      </c>
      <c r="Q1635" t="e">
        <v>#N/A</v>
      </c>
      <c r="R1635" t="e">
        <v>#N/A</v>
      </c>
      <c r="T1635">
        <v>900.82436900125003</v>
      </c>
      <c r="U1635">
        <v>0.59330000000000005</v>
      </c>
      <c r="V1635">
        <v>5.1831427961588003E-2</v>
      </c>
      <c r="W1635">
        <v>0.32160717248916998</v>
      </c>
      <c r="X1635">
        <v>0.15898475721478</v>
      </c>
      <c r="Y1635">
        <v>5.3445909812844175</v>
      </c>
      <c r="AB1635" t="e">
        <v>#N/A</v>
      </c>
      <c r="AC1635" t="e">
        <v>#N/A</v>
      </c>
    </row>
    <row r="1636" spans="1:29">
      <c r="A1636" t="s">
        <v>2862</v>
      </c>
      <c r="B1636" t="s">
        <v>8</v>
      </c>
      <c r="C1636">
        <v>8346578</v>
      </c>
      <c r="D1636" t="s">
        <v>2863</v>
      </c>
      <c r="E1636" t="str">
        <f t="shared" si="25"/>
        <v>Bogense Markjorder91bn</v>
      </c>
      <c r="F1636">
        <v>1.25</v>
      </c>
      <c r="G1636" t="s">
        <v>3212</v>
      </c>
      <c r="H1636" t="s">
        <v>3212</v>
      </c>
      <c r="M1636">
        <v>1538.6562782399542</v>
      </c>
      <c r="N1636">
        <v>436.85214528913315</v>
      </c>
      <c r="O1636">
        <v>1975.5084235290874</v>
      </c>
      <c r="P1636">
        <v>21842.607264456656</v>
      </c>
      <c r="Q1636">
        <v>2.2770000000000001</v>
      </c>
      <c r="R1636" t="s">
        <v>3228</v>
      </c>
      <c r="T1636">
        <v>914.27796500063005</v>
      </c>
      <c r="U1636">
        <v>47.174700000000001</v>
      </c>
      <c r="V1636">
        <v>1.8924253061414001E-2</v>
      </c>
      <c r="W1636">
        <v>0.35346299409866</v>
      </c>
      <c r="X1636">
        <v>0.16567132635414999</v>
      </c>
      <c r="Y1636">
        <v>431.30788715515223</v>
      </c>
      <c r="AB1636" t="e">
        <v>#N/A</v>
      </c>
      <c r="AC1636" t="e">
        <v>#N/A</v>
      </c>
    </row>
    <row r="1637" spans="1:29">
      <c r="A1637" t="s">
        <v>1877</v>
      </c>
      <c r="B1637" t="s">
        <v>8</v>
      </c>
      <c r="C1637">
        <v>5444307</v>
      </c>
      <c r="D1637" t="s">
        <v>1878</v>
      </c>
      <c r="E1637" t="str">
        <f t="shared" si="25"/>
        <v>Bogense Markjorder31ab</v>
      </c>
      <c r="F1637">
        <v>1</v>
      </c>
      <c r="G1637" t="s">
        <v>3212</v>
      </c>
      <c r="M1637">
        <v>1230.9250225919634</v>
      </c>
      <c r="N1637">
        <v>349.48171623130651</v>
      </c>
      <c r="O1637">
        <v>1580.40673882327</v>
      </c>
      <c r="P1637">
        <v>17474.085811565325</v>
      </c>
      <c r="Q1637" t="e">
        <v>#N/A</v>
      </c>
      <c r="R1637" t="e">
        <v>#N/A</v>
      </c>
      <c r="T1637">
        <v>450.12220799547998</v>
      </c>
      <c r="U1637">
        <v>0</v>
      </c>
      <c r="V1637">
        <v>0</v>
      </c>
      <c r="W1637">
        <v>0</v>
      </c>
      <c r="X1637">
        <v>0</v>
      </c>
      <c r="Y1637">
        <v>0</v>
      </c>
      <c r="AB1637" t="e">
        <v>#N/A</v>
      </c>
      <c r="AC1637" t="e">
        <v>#N/A</v>
      </c>
    </row>
    <row r="1638" spans="1:29">
      <c r="A1638" t="s">
        <v>1893</v>
      </c>
      <c r="B1638" t="s">
        <v>8</v>
      </c>
      <c r="C1638">
        <v>5444302</v>
      </c>
      <c r="D1638" t="s">
        <v>1894</v>
      </c>
      <c r="E1638" t="str">
        <f t="shared" si="25"/>
        <v>Bogense Markjorder31y</v>
      </c>
      <c r="F1638">
        <v>1</v>
      </c>
      <c r="G1638" t="s">
        <v>3212</v>
      </c>
      <c r="M1638">
        <v>1230.9250225919634</v>
      </c>
      <c r="N1638">
        <v>349.48171623130651</v>
      </c>
      <c r="O1638">
        <v>1580.40673882327</v>
      </c>
      <c r="P1638">
        <v>17474.085811565325</v>
      </c>
      <c r="Q1638" t="e">
        <v>#N/A</v>
      </c>
      <c r="R1638" t="e">
        <v>#N/A</v>
      </c>
      <c r="T1638">
        <v>227.53254899389</v>
      </c>
      <c r="U1638">
        <v>0</v>
      </c>
      <c r="V1638">
        <v>0</v>
      </c>
      <c r="W1638">
        <v>0</v>
      </c>
      <c r="X1638">
        <v>0</v>
      </c>
      <c r="Y1638">
        <v>0</v>
      </c>
      <c r="AB1638" t="e">
        <v>#N/A</v>
      </c>
      <c r="AC1638" t="e">
        <v>#N/A</v>
      </c>
    </row>
    <row r="1639" spans="1:29">
      <c r="A1639" t="s">
        <v>1895</v>
      </c>
      <c r="B1639" t="s">
        <v>8</v>
      </c>
      <c r="C1639">
        <v>5444301</v>
      </c>
      <c r="D1639" t="s">
        <v>1896</v>
      </c>
      <c r="E1639" t="str">
        <f t="shared" si="25"/>
        <v>Bogense Markjorder31x</v>
      </c>
      <c r="F1639">
        <v>1</v>
      </c>
      <c r="G1639" t="s">
        <v>3212</v>
      </c>
      <c r="M1639">
        <v>1230.9250225919634</v>
      </c>
      <c r="N1639">
        <v>349.48171623130651</v>
      </c>
      <c r="O1639">
        <v>1580.40673882327</v>
      </c>
      <c r="P1639">
        <v>17474.085811565325</v>
      </c>
      <c r="Q1639" t="e">
        <v>#N/A</v>
      </c>
      <c r="R1639" t="e">
        <v>#N/A</v>
      </c>
      <c r="T1639">
        <v>190.74627800465001</v>
      </c>
      <c r="U1639">
        <v>0</v>
      </c>
      <c r="V1639">
        <v>0</v>
      </c>
      <c r="W1639">
        <v>0</v>
      </c>
      <c r="X1639">
        <v>0</v>
      </c>
      <c r="Y1639">
        <v>0</v>
      </c>
      <c r="AB1639" t="e">
        <v>#N/A</v>
      </c>
      <c r="AC1639" t="e">
        <v>#N/A</v>
      </c>
    </row>
    <row r="1640" spans="1:29">
      <c r="A1640" t="s">
        <v>1897</v>
      </c>
      <c r="B1640" t="s">
        <v>8</v>
      </c>
      <c r="C1640">
        <v>5444300</v>
      </c>
      <c r="D1640" t="s">
        <v>1898</v>
      </c>
      <c r="E1640" t="str">
        <f t="shared" si="25"/>
        <v>Bogense Markjorder31v</v>
      </c>
      <c r="F1640">
        <v>1</v>
      </c>
      <c r="G1640" t="s">
        <v>3212</v>
      </c>
      <c r="M1640">
        <v>1230.9250225919634</v>
      </c>
      <c r="N1640">
        <v>349.48171623130651</v>
      </c>
      <c r="O1640">
        <v>1580.40673882327</v>
      </c>
      <c r="P1640">
        <v>17474.085811565325</v>
      </c>
      <c r="Q1640" t="e">
        <v>#N/A</v>
      </c>
      <c r="R1640" t="e">
        <v>#N/A</v>
      </c>
      <c r="T1640">
        <v>191.85035000656001</v>
      </c>
      <c r="U1640">
        <v>0</v>
      </c>
      <c r="V1640">
        <v>0</v>
      </c>
      <c r="W1640">
        <v>0</v>
      </c>
      <c r="X1640">
        <v>0</v>
      </c>
      <c r="Y1640">
        <v>0</v>
      </c>
      <c r="AB1640" t="e">
        <v>#N/A</v>
      </c>
      <c r="AC1640" t="e">
        <v>#N/A</v>
      </c>
    </row>
    <row r="1641" spans="1:29">
      <c r="A1641" t="s">
        <v>1899</v>
      </c>
      <c r="B1641" t="s">
        <v>8</v>
      </c>
      <c r="C1641">
        <v>5444299</v>
      </c>
      <c r="D1641" t="s">
        <v>1900</v>
      </c>
      <c r="E1641" t="str">
        <f t="shared" si="25"/>
        <v>Bogense Markjorder31u</v>
      </c>
      <c r="F1641">
        <v>1</v>
      </c>
      <c r="G1641" t="s">
        <v>3212</v>
      </c>
      <c r="M1641">
        <v>1230.9250225919634</v>
      </c>
      <c r="N1641">
        <v>349.48171623130651</v>
      </c>
      <c r="O1641">
        <v>1580.40673882327</v>
      </c>
      <c r="P1641">
        <v>17474.085811565325</v>
      </c>
      <c r="Q1641" t="e">
        <v>#N/A</v>
      </c>
      <c r="R1641" t="e">
        <v>#N/A</v>
      </c>
      <c r="T1641">
        <v>231.70883499102999</v>
      </c>
      <c r="U1641">
        <v>0</v>
      </c>
      <c r="V1641">
        <v>0</v>
      </c>
      <c r="W1641">
        <v>0</v>
      </c>
      <c r="X1641">
        <v>0</v>
      </c>
      <c r="Y1641">
        <v>0</v>
      </c>
      <c r="AB1641" t="e">
        <v>#N/A</v>
      </c>
      <c r="AC1641" t="e">
        <v>#N/A</v>
      </c>
    </row>
    <row r="1642" spans="1:29">
      <c r="A1642" t="s">
        <v>1901</v>
      </c>
      <c r="B1642" t="s">
        <v>8</v>
      </c>
      <c r="C1642">
        <v>5444298</v>
      </c>
      <c r="D1642" t="s">
        <v>1902</v>
      </c>
      <c r="E1642" t="str">
        <f t="shared" si="25"/>
        <v>Bogense Markjorder31t</v>
      </c>
      <c r="F1642">
        <v>1</v>
      </c>
      <c r="G1642" t="s">
        <v>3212</v>
      </c>
      <c r="M1642">
        <v>1230.9250225919634</v>
      </c>
      <c r="N1642">
        <v>349.48171623130651</v>
      </c>
      <c r="O1642">
        <v>1580.40673882327</v>
      </c>
      <c r="P1642">
        <v>17474.085811565325</v>
      </c>
      <c r="Q1642" t="e">
        <v>#N/A</v>
      </c>
      <c r="R1642" t="e">
        <v>#N/A</v>
      </c>
      <c r="T1642">
        <v>380.14402300217</v>
      </c>
      <c r="U1642">
        <v>0</v>
      </c>
      <c r="V1642">
        <v>0</v>
      </c>
      <c r="W1642">
        <v>0</v>
      </c>
      <c r="X1642">
        <v>0</v>
      </c>
      <c r="Y1642">
        <v>0</v>
      </c>
      <c r="AB1642" t="e">
        <v>#N/A</v>
      </c>
      <c r="AC1642" t="e">
        <v>#N/A</v>
      </c>
    </row>
    <row r="1643" spans="1:29">
      <c r="A1643" t="s">
        <v>1887</v>
      </c>
      <c r="B1643" t="s">
        <v>8</v>
      </c>
      <c r="C1643">
        <v>5444336</v>
      </c>
      <c r="D1643" t="s">
        <v>1888</v>
      </c>
      <c r="E1643" t="str">
        <f t="shared" si="25"/>
        <v>Bogense Markjorder31be</v>
      </c>
      <c r="F1643">
        <v>1</v>
      </c>
      <c r="G1643" t="s">
        <v>3212</v>
      </c>
      <c r="M1643">
        <v>1230.9250225919634</v>
      </c>
      <c r="N1643">
        <v>349.48171623130651</v>
      </c>
      <c r="O1643">
        <v>1580.40673882327</v>
      </c>
      <c r="P1643">
        <v>17474.085811565325</v>
      </c>
      <c r="Q1643" t="e">
        <v>#N/A</v>
      </c>
      <c r="R1643" t="e">
        <v>#N/A</v>
      </c>
      <c r="T1643">
        <v>296.84646599007999</v>
      </c>
      <c r="U1643">
        <v>0</v>
      </c>
      <c r="V1643">
        <v>0</v>
      </c>
      <c r="W1643">
        <v>0</v>
      </c>
      <c r="X1643">
        <v>0</v>
      </c>
      <c r="Y1643">
        <v>0</v>
      </c>
      <c r="AB1643" t="e">
        <v>#N/A</v>
      </c>
      <c r="AC1643" t="e">
        <v>#N/A</v>
      </c>
    </row>
    <row r="1644" spans="1:29">
      <c r="A1644" t="s">
        <v>1881</v>
      </c>
      <c r="B1644" t="s">
        <v>8</v>
      </c>
      <c r="C1644">
        <v>5444306</v>
      </c>
      <c r="D1644" t="s">
        <v>1882</v>
      </c>
      <c r="E1644" t="str">
        <f t="shared" si="25"/>
        <v>Bogense Markjorder31aa</v>
      </c>
      <c r="F1644">
        <v>1</v>
      </c>
      <c r="G1644" t="s">
        <v>3212</v>
      </c>
      <c r="M1644">
        <v>1230.9250225919634</v>
      </c>
      <c r="N1644">
        <v>349.48171623130651</v>
      </c>
      <c r="O1644">
        <v>1580.40673882327</v>
      </c>
      <c r="P1644">
        <v>17474.085811565325</v>
      </c>
      <c r="Q1644" t="e">
        <v>#N/A</v>
      </c>
      <c r="R1644" t="e">
        <v>#N/A</v>
      </c>
      <c r="T1644">
        <v>331.33284650787999</v>
      </c>
      <c r="U1644">
        <v>0</v>
      </c>
      <c r="V1644">
        <v>0</v>
      </c>
      <c r="W1644">
        <v>0</v>
      </c>
      <c r="X1644">
        <v>0</v>
      </c>
      <c r="Y1644">
        <v>0</v>
      </c>
      <c r="AB1644" t="e">
        <v>#N/A</v>
      </c>
      <c r="AC1644" t="e">
        <v>#N/A</v>
      </c>
    </row>
    <row r="1645" spans="1:29">
      <c r="A1645" t="s">
        <v>1885</v>
      </c>
      <c r="B1645" t="s">
        <v>8</v>
      </c>
      <c r="C1645">
        <v>5444305</v>
      </c>
      <c r="D1645" t="s">
        <v>1886</v>
      </c>
      <c r="E1645" t="str">
        <f t="shared" si="25"/>
        <v>Bogense Markjorder31ø</v>
      </c>
      <c r="F1645">
        <v>1</v>
      </c>
      <c r="G1645" t="s">
        <v>3212</v>
      </c>
      <c r="M1645">
        <v>1230.9250225919634</v>
      </c>
      <c r="N1645">
        <v>349.48171623130651</v>
      </c>
      <c r="O1645">
        <v>1580.40673882327</v>
      </c>
      <c r="P1645">
        <v>17474.085811565325</v>
      </c>
      <c r="Q1645" t="e">
        <v>#N/A</v>
      </c>
      <c r="R1645" t="e">
        <v>#N/A</v>
      </c>
      <c r="T1645">
        <v>174.46950100051001</v>
      </c>
      <c r="U1645">
        <v>0</v>
      </c>
      <c r="V1645">
        <v>0</v>
      </c>
      <c r="W1645">
        <v>0</v>
      </c>
      <c r="X1645">
        <v>0</v>
      </c>
      <c r="Y1645">
        <v>0</v>
      </c>
      <c r="AB1645" t="e">
        <v>#N/A</v>
      </c>
      <c r="AC1645" t="e">
        <v>#N/A</v>
      </c>
    </row>
    <row r="1646" spans="1:29">
      <c r="A1646" t="s">
        <v>1879</v>
      </c>
      <c r="B1646" t="s">
        <v>8</v>
      </c>
      <c r="C1646">
        <v>7878817</v>
      </c>
      <c r="D1646" t="s">
        <v>1880</v>
      </c>
      <c r="E1646" t="str">
        <f t="shared" si="25"/>
        <v>Bogense Markjorder31an</v>
      </c>
      <c r="F1646">
        <v>1</v>
      </c>
      <c r="G1646" t="s">
        <v>3212</v>
      </c>
      <c r="M1646">
        <v>1230.9250225919634</v>
      </c>
      <c r="N1646">
        <v>349.48171623130651</v>
      </c>
      <c r="O1646">
        <v>1580.40673882327</v>
      </c>
      <c r="P1646">
        <v>17474.085811565325</v>
      </c>
      <c r="Q1646" t="e">
        <v>#N/A</v>
      </c>
      <c r="R1646" t="e">
        <v>#N/A</v>
      </c>
      <c r="T1646">
        <v>629.78675299983001</v>
      </c>
      <c r="U1646">
        <v>0</v>
      </c>
      <c r="V1646">
        <v>0</v>
      </c>
      <c r="W1646">
        <v>0</v>
      </c>
      <c r="X1646">
        <v>0</v>
      </c>
      <c r="Y1646">
        <v>0</v>
      </c>
      <c r="AB1646" t="e">
        <v>#N/A</v>
      </c>
      <c r="AC1646" t="e">
        <v>#N/A</v>
      </c>
    </row>
    <row r="1647" spans="1:29">
      <c r="A1647" t="s">
        <v>1889</v>
      </c>
      <c r="B1647" t="s">
        <v>8</v>
      </c>
      <c r="C1647">
        <v>5444304</v>
      </c>
      <c r="D1647" t="s">
        <v>1890</v>
      </c>
      <c r="E1647" t="str">
        <f t="shared" si="25"/>
        <v>Bogense Markjorder31æ</v>
      </c>
      <c r="F1647">
        <v>1</v>
      </c>
      <c r="G1647" t="s">
        <v>3212</v>
      </c>
      <c r="M1647">
        <v>1230.9250225919634</v>
      </c>
      <c r="N1647">
        <v>349.48171623130651</v>
      </c>
      <c r="O1647">
        <v>1580.40673882327</v>
      </c>
      <c r="P1647">
        <v>17474.085811565325</v>
      </c>
      <c r="Q1647" t="e">
        <v>#N/A</v>
      </c>
      <c r="R1647" t="e">
        <v>#N/A</v>
      </c>
      <c r="T1647">
        <v>222.83943349974999</v>
      </c>
      <c r="U1647">
        <v>0</v>
      </c>
      <c r="V1647">
        <v>0</v>
      </c>
      <c r="W1647">
        <v>0</v>
      </c>
      <c r="X1647">
        <v>0</v>
      </c>
      <c r="Y1647">
        <v>0</v>
      </c>
      <c r="AB1647" t="e">
        <v>#N/A</v>
      </c>
      <c r="AC1647" t="e">
        <v>#N/A</v>
      </c>
    </row>
    <row r="1648" spans="1:29">
      <c r="A1648" t="s">
        <v>1883</v>
      </c>
      <c r="B1648" t="s">
        <v>8</v>
      </c>
      <c r="C1648">
        <v>5444315</v>
      </c>
      <c r="D1648" t="s">
        <v>1884</v>
      </c>
      <c r="E1648" t="str">
        <f t="shared" si="25"/>
        <v>Bogense Markjorder31ak</v>
      </c>
      <c r="F1648">
        <v>1</v>
      </c>
      <c r="G1648" t="s">
        <v>3212</v>
      </c>
      <c r="M1648">
        <v>1230.9250225919634</v>
      </c>
      <c r="N1648">
        <v>349.48171623130651</v>
      </c>
      <c r="O1648">
        <v>1580.40673882327</v>
      </c>
      <c r="P1648">
        <v>17474.085811565325</v>
      </c>
      <c r="Q1648" t="e">
        <v>#N/A</v>
      </c>
      <c r="R1648" t="e">
        <v>#N/A</v>
      </c>
      <c r="T1648">
        <v>250.96969700432001</v>
      </c>
      <c r="U1648">
        <v>0</v>
      </c>
      <c r="V1648">
        <v>0</v>
      </c>
      <c r="W1648">
        <v>0</v>
      </c>
      <c r="X1648">
        <v>0</v>
      </c>
      <c r="Y1648">
        <v>0</v>
      </c>
      <c r="AB1648" t="e">
        <v>#N/A</v>
      </c>
      <c r="AC1648" t="e">
        <v>#N/A</v>
      </c>
    </row>
    <row r="1649" spans="1:29">
      <c r="A1649" t="s">
        <v>1891</v>
      </c>
      <c r="B1649" t="s">
        <v>8</v>
      </c>
      <c r="C1649">
        <v>5444303</v>
      </c>
      <c r="D1649" t="s">
        <v>1892</v>
      </c>
      <c r="E1649" t="str">
        <f t="shared" si="25"/>
        <v>Bogense Markjorder31z</v>
      </c>
      <c r="F1649">
        <v>1</v>
      </c>
      <c r="G1649" t="s">
        <v>3212</v>
      </c>
      <c r="M1649">
        <v>1230.9250225919634</v>
      </c>
      <c r="N1649">
        <v>349.48171623130651</v>
      </c>
      <c r="O1649">
        <v>1580.40673882327</v>
      </c>
      <c r="P1649">
        <v>17474.085811565325</v>
      </c>
      <c r="Q1649" t="e">
        <v>#N/A</v>
      </c>
      <c r="R1649" t="e">
        <v>#N/A</v>
      </c>
      <c r="T1649">
        <v>200.94251199838001</v>
      </c>
      <c r="U1649">
        <v>0</v>
      </c>
      <c r="V1649">
        <v>0</v>
      </c>
      <c r="W1649">
        <v>0</v>
      </c>
      <c r="X1649">
        <v>0</v>
      </c>
      <c r="Y1649">
        <v>0</v>
      </c>
      <c r="AB1649" t="e">
        <v>#N/A</v>
      </c>
      <c r="AC1649" t="e">
        <v>#N/A</v>
      </c>
    </row>
    <row r="1650" spans="1:29">
      <c r="A1650" t="s">
        <v>1903</v>
      </c>
      <c r="B1650" t="s">
        <v>8</v>
      </c>
      <c r="C1650">
        <v>5444194</v>
      </c>
      <c r="D1650" t="s">
        <v>1904</v>
      </c>
      <c r="E1650" t="str">
        <f t="shared" si="25"/>
        <v>Bogense Markjorder28y</v>
      </c>
      <c r="F1650">
        <v>2.5499999999999998</v>
      </c>
      <c r="G1650" t="s">
        <v>3212</v>
      </c>
      <c r="H1650" t="s">
        <v>3212</v>
      </c>
      <c r="I1650" t="s">
        <v>3212</v>
      </c>
      <c r="J1650" t="s">
        <v>3212</v>
      </c>
      <c r="M1650">
        <v>3138.8588076095066</v>
      </c>
      <c r="N1650">
        <v>891.17837638983156</v>
      </c>
      <c r="O1650">
        <v>4030.0371839993381</v>
      </c>
      <c r="P1650">
        <v>44558.918819491577</v>
      </c>
      <c r="Q1650">
        <v>1.393</v>
      </c>
      <c r="R1650">
        <v>0.66800000000000004</v>
      </c>
      <c r="T1650">
        <v>947.55939151109999</v>
      </c>
      <c r="U1650">
        <v>100</v>
      </c>
      <c r="V1650">
        <v>1.4877617359160999</v>
      </c>
      <c r="W1650">
        <v>1.6801583766937001</v>
      </c>
      <c r="X1650">
        <v>1.5910262090819001</v>
      </c>
      <c r="Y1650">
        <v>947.55939151109999</v>
      </c>
      <c r="AB1650" t="e">
        <v>#N/A</v>
      </c>
      <c r="AC1650" t="e">
        <v>#N/A</v>
      </c>
    </row>
    <row r="1651" spans="1:29">
      <c r="A1651" t="s">
        <v>1905</v>
      </c>
      <c r="B1651" t="s">
        <v>8</v>
      </c>
      <c r="C1651">
        <v>5444187</v>
      </c>
      <c r="D1651" t="s">
        <v>1906</v>
      </c>
      <c r="E1651" t="str">
        <f t="shared" si="25"/>
        <v>Bogense Markjorder28q</v>
      </c>
      <c r="F1651">
        <v>2.5499999999999998</v>
      </c>
      <c r="G1651" t="s">
        <v>3212</v>
      </c>
      <c r="H1651" t="s">
        <v>3212</v>
      </c>
      <c r="I1651" t="s">
        <v>3212</v>
      </c>
      <c r="J1651" t="s">
        <v>3212</v>
      </c>
      <c r="M1651">
        <v>3138.8588076095066</v>
      </c>
      <c r="N1651">
        <v>891.17837638983156</v>
      </c>
      <c r="O1651">
        <v>4030.0371839993381</v>
      </c>
      <c r="P1651">
        <v>44558.918819491577</v>
      </c>
      <c r="Q1651">
        <v>0.89800000000000002</v>
      </c>
      <c r="R1651">
        <v>0.76900000000000002</v>
      </c>
      <c r="T1651">
        <v>1233.7362279971001</v>
      </c>
      <c r="U1651">
        <v>100</v>
      </c>
      <c r="V1651">
        <v>1.4345635175705</v>
      </c>
      <c r="W1651">
        <v>1.7746744155884</v>
      </c>
      <c r="X1651">
        <v>1.6417327410645</v>
      </c>
      <c r="Y1651">
        <v>1233.7362279971001</v>
      </c>
      <c r="AB1651" t="e">
        <v>#N/A</v>
      </c>
      <c r="AC1651" t="e">
        <v>#N/A</v>
      </c>
    </row>
    <row r="1652" spans="1:29">
      <c r="A1652" t="s">
        <v>1907</v>
      </c>
      <c r="B1652" t="s">
        <v>8</v>
      </c>
      <c r="C1652">
        <v>5444193</v>
      </c>
      <c r="D1652" t="s">
        <v>1908</v>
      </c>
      <c r="E1652" t="str">
        <f t="shared" si="25"/>
        <v>Bogense Markjorder28x</v>
      </c>
      <c r="F1652">
        <v>2.25</v>
      </c>
      <c r="G1652" t="s">
        <v>3212</v>
      </c>
      <c r="H1652" t="s">
        <v>3212</v>
      </c>
      <c r="I1652" t="s">
        <v>3212</v>
      </c>
      <c r="M1652">
        <v>2769.5813008319178</v>
      </c>
      <c r="N1652">
        <v>786.33386152043965</v>
      </c>
      <c r="O1652">
        <v>3555.9151623523576</v>
      </c>
      <c r="P1652">
        <v>39316.693076021984</v>
      </c>
      <c r="Q1652">
        <v>0.88400000000000001</v>
      </c>
      <c r="R1652" t="s">
        <v>3228</v>
      </c>
      <c r="T1652">
        <v>733.14682951048997</v>
      </c>
      <c r="U1652">
        <v>100</v>
      </c>
      <c r="V1652">
        <v>1.6085615158080999</v>
      </c>
      <c r="W1652">
        <v>1.7461829185486</v>
      </c>
      <c r="X1652">
        <v>1.6694799103868001</v>
      </c>
      <c r="Y1652">
        <v>733.14682951048997</v>
      </c>
      <c r="AB1652" t="e">
        <v>#N/A</v>
      </c>
      <c r="AC1652" t="e">
        <v>#N/A</v>
      </c>
    </row>
    <row r="1653" spans="1:29">
      <c r="A1653" t="s">
        <v>1912</v>
      </c>
      <c r="B1653" t="s">
        <v>8</v>
      </c>
      <c r="C1653">
        <v>5444188</v>
      </c>
      <c r="D1653" t="s">
        <v>1913</v>
      </c>
      <c r="E1653" t="str">
        <f t="shared" si="25"/>
        <v>Bogense Markjorder28r</v>
      </c>
      <c r="F1653">
        <v>2.25</v>
      </c>
      <c r="G1653" t="s">
        <v>3212</v>
      </c>
      <c r="H1653" t="s">
        <v>3212</v>
      </c>
      <c r="I1653" t="s">
        <v>3212</v>
      </c>
      <c r="M1653">
        <v>2769.5813008319178</v>
      </c>
      <c r="N1653">
        <v>786.33386152043965</v>
      </c>
      <c r="O1653">
        <v>3555.9151623523576</v>
      </c>
      <c r="P1653">
        <v>39316.693076021984</v>
      </c>
      <c r="Q1653">
        <v>1.175</v>
      </c>
      <c r="R1653" t="s">
        <v>3228</v>
      </c>
      <c r="T1653">
        <v>1309.5900859873</v>
      </c>
      <c r="U1653">
        <v>100</v>
      </c>
      <c r="V1653">
        <v>0.85863542556762995</v>
      </c>
      <c r="W1653">
        <v>1.5415906906128001</v>
      </c>
      <c r="X1653">
        <v>1.2297790104413</v>
      </c>
      <c r="Y1653">
        <v>1309.5900859873</v>
      </c>
      <c r="AB1653" t="e">
        <v>#N/A</v>
      </c>
      <c r="AC1653" t="e">
        <v>#N/A</v>
      </c>
    </row>
    <row r="1654" spans="1:29">
      <c r="A1654" t="s">
        <v>1914</v>
      </c>
      <c r="B1654" t="s">
        <v>8</v>
      </c>
      <c r="C1654">
        <v>5444192</v>
      </c>
      <c r="D1654" t="s">
        <v>1915</v>
      </c>
      <c r="E1654" t="str">
        <f t="shared" si="25"/>
        <v>Bogense Markjorder28v</v>
      </c>
      <c r="F1654">
        <v>2.5499999999999998</v>
      </c>
      <c r="G1654" t="s">
        <v>3212</v>
      </c>
      <c r="H1654" t="s">
        <v>3212</v>
      </c>
      <c r="I1654" t="s">
        <v>3212</v>
      </c>
      <c r="J1654" t="s">
        <v>3212</v>
      </c>
      <c r="M1654">
        <v>3138.8588076095066</v>
      </c>
      <c r="N1654">
        <v>891.17837638983156</v>
      </c>
      <c r="O1654">
        <v>4030.0371839993381</v>
      </c>
      <c r="P1654">
        <v>44558.918819491577</v>
      </c>
      <c r="Q1654">
        <v>1.6890000000000001</v>
      </c>
      <c r="R1654">
        <v>1.0189999999999999</v>
      </c>
      <c r="T1654">
        <v>1951.8565080044</v>
      </c>
      <c r="U1654">
        <v>100</v>
      </c>
      <c r="V1654">
        <v>0.92245221138</v>
      </c>
      <c r="W1654">
        <v>1.6864664554596001</v>
      </c>
      <c r="X1654">
        <v>1.4014984917641</v>
      </c>
      <c r="Y1654">
        <v>1951.8565080044</v>
      </c>
      <c r="AB1654" t="e">
        <v>#N/A</v>
      </c>
      <c r="AC1654" t="e">
        <v>#N/A</v>
      </c>
    </row>
    <row r="1655" spans="1:29">
      <c r="A1655" t="s">
        <v>1916</v>
      </c>
      <c r="B1655" t="s">
        <v>8</v>
      </c>
      <c r="C1655">
        <v>5444189</v>
      </c>
      <c r="D1655" t="s">
        <v>1917</v>
      </c>
      <c r="E1655" t="str">
        <f t="shared" si="25"/>
        <v>Bogense Markjorder28s</v>
      </c>
      <c r="F1655">
        <v>2.25</v>
      </c>
      <c r="G1655" t="s">
        <v>3212</v>
      </c>
      <c r="H1655" t="s">
        <v>3212</v>
      </c>
      <c r="I1655" t="s">
        <v>3212</v>
      </c>
      <c r="M1655">
        <v>2769.5813008319178</v>
      </c>
      <c r="N1655">
        <v>786.33386152043965</v>
      </c>
      <c r="O1655">
        <v>3555.9151623523576</v>
      </c>
      <c r="P1655">
        <v>39316.693076021984</v>
      </c>
      <c r="Q1655">
        <v>1.173</v>
      </c>
      <c r="R1655" t="s">
        <v>3228</v>
      </c>
      <c r="T1655">
        <v>1228.7173645046</v>
      </c>
      <c r="U1655">
        <v>100</v>
      </c>
      <c r="V1655">
        <v>0.83235174417496005</v>
      </c>
      <c r="W1655">
        <v>1.4567469358444001</v>
      </c>
      <c r="X1655">
        <v>1.1563925639810999</v>
      </c>
      <c r="Y1655">
        <v>1228.7173645046</v>
      </c>
      <c r="AB1655" t="e">
        <v>#N/A</v>
      </c>
      <c r="AC1655" t="e">
        <v>#N/A</v>
      </c>
    </row>
    <row r="1656" spans="1:29">
      <c r="A1656" t="s">
        <v>1918</v>
      </c>
      <c r="B1656" t="s">
        <v>8</v>
      </c>
      <c r="C1656">
        <v>5444191</v>
      </c>
      <c r="D1656" t="s">
        <v>1919</v>
      </c>
      <c r="E1656" t="str">
        <f t="shared" si="25"/>
        <v>Bogense Markjorder28u</v>
      </c>
      <c r="F1656">
        <v>2.25</v>
      </c>
      <c r="G1656" t="s">
        <v>3212</v>
      </c>
      <c r="H1656" t="s">
        <v>3212</v>
      </c>
      <c r="I1656" t="s">
        <v>3212</v>
      </c>
      <c r="M1656">
        <v>2769.5813008319178</v>
      </c>
      <c r="N1656">
        <v>786.33386152043965</v>
      </c>
      <c r="O1656">
        <v>3555.9151623523576</v>
      </c>
      <c r="P1656">
        <v>39316.693076021984</v>
      </c>
      <c r="Q1656">
        <v>0.99099999999999999</v>
      </c>
      <c r="R1656" t="s">
        <v>3228</v>
      </c>
      <c r="T1656">
        <v>1246.1242885007</v>
      </c>
      <c r="U1656">
        <v>100</v>
      </c>
      <c r="V1656">
        <v>0.89175289869308005</v>
      </c>
      <c r="W1656">
        <v>1.6158158779144001</v>
      </c>
      <c r="X1656">
        <v>1.2825032876063001</v>
      </c>
      <c r="Y1656">
        <v>1246.1242885007</v>
      </c>
      <c r="AB1656" t="e">
        <v>#N/A</v>
      </c>
      <c r="AC1656" t="e">
        <v>#N/A</v>
      </c>
    </row>
    <row r="1657" spans="1:29">
      <c r="A1657" t="s">
        <v>1920</v>
      </c>
      <c r="B1657" t="s">
        <v>8</v>
      </c>
      <c r="C1657">
        <v>5444190</v>
      </c>
      <c r="D1657" t="s">
        <v>1921</v>
      </c>
      <c r="E1657" t="str">
        <f t="shared" si="25"/>
        <v>Bogense Markjorder28t</v>
      </c>
      <c r="F1657">
        <v>2.25</v>
      </c>
      <c r="G1657" t="s">
        <v>3212</v>
      </c>
      <c r="H1657" t="s">
        <v>3212</v>
      </c>
      <c r="I1657" t="s">
        <v>3212</v>
      </c>
      <c r="M1657">
        <v>2769.5813008319178</v>
      </c>
      <c r="N1657">
        <v>786.33386152043965</v>
      </c>
      <c r="O1657">
        <v>3555.9151623523576</v>
      </c>
      <c r="P1657">
        <v>39316.693076021984</v>
      </c>
      <c r="Q1657">
        <v>1.175</v>
      </c>
      <c r="R1657" t="s">
        <v>3228</v>
      </c>
      <c r="T1657">
        <v>1157.4571960108001</v>
      </c>
      <c r="U1657">
        <v>100</v>
      </c>
      <c r="V1657">
        <v>0.78441029787063998</v>
      </c>
      <c r="W1657">
        <v>1.5331799983978001</v>
      </c>
      <c r="X1657">
        <v>1.1806199763502001</v>
      </c>
      <c r="Y1657">
        <v>1157.4571960108001</v>
      </c>
      <c r="AB1657" t="e">
        <v>#N/A</v>
      </c>
      <c r="AC1657" t="e">
        <v>#N/A</v>
      </c>
    </row>
    <row r="1658" spans="1:29">
      <c r="A1658" t="s">
        <v>2488</v>
      </c>
      <c r="B1658" t="s">
        <v>8</v>
      </c>
      <c r="C1658">
        <v>5444142</v>
      </c>
      <c r="D1658" t="s">
        <v>2489</v>
      </c>
      <c r="E1658" t="str">
        <f t="shared" si="25"/>
        <v>Bogense Markjorder24by</v>
      </c>
      <c r="F1658">
        <v>2.25</v>
      </c>
      <c r="G1658" t="s">
        <v>3212</v>
      </c>
      <c r="H1658" t="s">
        <v>3212</v>
      </c>
      <c r="I1658" t="s">
        <v>3212</v>
      </c>
      <c r="M1658">
        <v>2769.5813008319178</v>
      </c>
      <c r="N1658">
        <v>786.33386152043965</v>
      </c>
      <c r="O1658">
        <v>3555.9151623523576</v>
      </c>
      <c r="P1658">
        <v>39316.693076021984</v>
      </c>
      <c r="Q1658">
        <v>0.153</v>
      </c>
      <c r="R1658" t="s">
        <v>3228</v>
      </c>
      <c r="T1658">
        <v>297.04458147986998</v>
      </c>
      <c r="U1658">
        <v>100</v>
      </c>
      <c r="V1658">
        <v>2.1696655750275</v>
      </c>
      <c r="W1658">
        <v>2.3310475349425999</v>
      </c>
      <c r="X1658">
        <v>2.2221804686955</v>
      </c>
      <c r="Y1658">
        <v>297.04458147986998</v>
      </c>
      <c r="AB1658" t="e">
        <v>#N/A</v>
      </c>
      <c r="AC1658" t="e">
        <v>#N/A</v>
      </c>
    </row>
    <row r="1659" spans="1:29">
      <c r="A1659" t="s">
        <v>2486</v>
      </c>
      <c r="B1659" t="s">
        <v>8</v>
      </c>
      <c r="C1659">
        <v>5444141</v>
      </c>
      <c r="D1659" t="s">
        <v>2487</v>
      </c>
      <c r="E1659" t="str">
        <f t="shared" si="25"/>
        <v>Bogense Markjorder24bx</v>
      </c>
      <c r="F1659">
        <v>2.25</v>
      </c>
      <c r="G1659" t="s">
        <v>3212</v>
      </c>
      <c r="H1659" t="s">
        <v>3212</v>
      </c>
      <c r="I1659" t="s">
        <v>3212</v>
      </c>
      <c r="M1659">
        <v>2769.5813008319178</v>
      </c>
      <c r="N1659">
        <v>786.33386152043965</v>
      </c>
      <c r="O1659">
        <v>3555.9151623523576</v>
      </c>
      <c r="P1659">
        <v>39316.693076021984</v>
      </c>
      <c r="Q1659">
        <v>0.16300000000000001</v>
      </c>
      <c r="R1659" t="s">
        <v>3228</v>
      </c>
      <c r="T1659">
        <v>561.38592799358003</v>
      </c>
      <c r="U1659">
        <v>100</v>
      </c>
      <c r="V1659">
        <v>2.1899566650390998</v>
      </c>
      <c r="W1659">
        <v>2.3354632854461999</v>
      </c>
      <c r="X1659">
        <v>2.2634703156559999</v>
      </c>
      <c r="Y1659">
        <v>561.38592799358003</v>
      </c>
      <c r="AB1659" t="e">
        <v>#N/A</v>
      </c>
      <c r="AC1659" t="e">
        <v>#N/A</v>
      </c>
    </row>
    <row r="1660" spans="1:29">
      <c r="A1660" t="s">
        <v>2484</v>
      </c>
      <c r="B1660" t="s">
        <v>8</v>
      </c>
      <c r="C1660">
        <v>5444140</v>
      </c>
      <c r="D1660" t="s">
        <v>2485</v>
      </c>
      <c r="E1660" t="str">
        <f t="shared" si="25"/>
        <v>Bogense Markjorder24bv</v>
      </c>
      <c r="F1660">
        <v>2.25</v>
      </c>
      <c r="G1660" t="s">
        <v>3212</v>
      </c>
      <c r="H1660" t="s">
        <v>3212</v>
      </c>
      <c r="I1660" t="s">
        <v>3212</v>
      </c>
      <c r="M1660">
        <v>2769.5813008319178</v>
      </c>
      <c r="N1660">
        <v>786.33386152043965</v>
      </c>
      <c r="O1660">
        <v>3555.9151623523576</v>
      </c>
      <c r="P1660">
        <v>39316.693076021984</v>
      </c>
      <c r="Q1660">
        <v>0.15</v>
      </c>
      <c r="R1660" t="s">
        <v>3228</v>
      </c>
      <c r="T1660">
        <v>440.02003500453998</v>
      </c>
      <c r="U1660">
        <v>100</v>
      </c>
      <c r="V1660">
        <v>2.2346389293671001</v>
      </c>
      <c r="W1660">
        <v>2.3251600265503001</v>
      </c>
      <c r="X1660">
        <v>2.2643428232286</v>
      </c>
      <c r="Y1660">
        <v>440.02003500453998</v>
      </c>
      <c r="AB1660" t="e">
        <v>#N/A</v>
      </c>
      <c r="AC1660" t="e">
        <v>#N/A</v>
      </c>
    </row>
    <row r="1661" spans="1:29">
      <c r="A1661" t="s">
        <v>2482</v>
      </c>
      <c r="B1661" t="s">
        <v>8</v>
      </c>
      <c r="C1661">
        <v>5444139</v>
      </c>
      <c r="D1661" t="s">
        <v>2483</v>
      </c>
      <c r="E1661" t="str">
        <f t="shared" si="25"/>
        <v>Bogense Markjorder24bu</v>
      </c>
      <c r="F1661">
        <v>2.25</v>
      </c>
      <c r="G1661" t="s">
        <v>3212</v>
      </c>
      <c r="H1661" t="s">
        <v>3212</v>
      </c>
      <c r="I1661" t="s">
        <v>3212</v>
      </c>
      <c r="M1661">
        <v>2769.5813008319178</v>
      </c>
      <c r="N1661">
        <v>786.33386152043965</v>
      </c>
      <c r="O1661">
        <v>3555.9151623523576</v>
      </c>
      <c r="P1661">
        <v>39316.693076021984</v>
      </c>
      <c r="Q1661">
        <v>0.14299999999999999</v>
      </c>
      <c r="R1661" t="s">
        <v>3228</v>
      </c>
      <c r="T1661">
        <v>399.01534049636001</v>
      </c>
      <c r="U1661">
        <v>100</v>
      </c>
      <c r="V1661">
        <v>2.2278051376343</v>
      </c>
      <c r="W1661">
        <v>2.3301012516021999</v>
      </c>
      <c r="X1661">
        <v>2.2740890652902999</v>
      </c>
      <c r="Y1661">
        <v>399.01534049636001</v>
      </c>
      <c r="AB1661" t="e">
        <v>#N/A</v>
      </c>
      <c r="AC1661" t="e">
        <v>#N/A</v>
      </c>
    </row>
    <row r="1662" spans="1:29">
      <c r="A1662" t="s">
        <v>2480</v>
      </c>
      <c r="B1662" t="s">
        <v>8</v>
      </c>
      <c r="C1662">
        <v>5444138</v>
      </c>
      <c r="D1662" t="s">
        <v>2481</v>
      </c>
      <c r="E1662" t="str">
        <f t="shared" si="25"/>
        <v>Bogense Markjorder24bt</v>
      </c>
      <c r="F1662">
        <v>2.25</v>
      </c>
      <c r="G1662" t="s">
        <v>3212</v>
      </c>
      <c r="H1662" t="s">
        <v>3212</v>
      </c>
      <c r="I1662" t="s">
        <v>3212</v>
      </c>
      <c r="M1662">
        <v>2769.5813008319178</v>
      </c>
      <c r="N1662">
        <v>786.33386152043965</v>
      </c>
      <c r="O1662">
        <v>3555.9151623523576</v>
      </c>
      <c r="P1662">
        <v>39316.693076021984</v>
      </c>
      <c r="Q1662">
        <v>0.13800000000000001</v>
      </c>
      <c r="R1662" t="s">
        <v>3228</v>
      </c>
      <c r="T1662">
        <v>303.52386600047998</v>
      </c>
      <c r="U1662">
        <v>100</v>
      </c>
      <c r="V1662">
        <v>2.2112989425659002</v>
      </c>
      <c r="W1662">
        <v>2.2848932743072998</v>
      </c>
      <c r="X1662">
        <v>2.2334603881835999</v>
      </c>
      <c r="Y1662">
        <v>303.52386600047998</v>
      </c>
      <c r="AB1662" t="e">
        <v>#N/A</v>
      </c>
      <c r="AC1662" t="e">
        <v>#N/A</v>
      </c>
    </row>
    <row r="1663" spans="1:29">
      <c r="A1663" t="s">
        <v>2478</v>
      </c>
      <c r="B1663" t="s">
        <v>8</v>
      </c>
      <c r="C1663">
        <v>5444137</v>
      </c>
      <c r="D1663" t="s">
        <v>2479</v>
      </c>
      <c r="E1663" t="str">
        <f t="shared" si="25"/>
        <v>Bogense Markjorder24bs</v>
      </c>
      <c r="F1663">
        <v>2.25</v>
      </c>
      <c r="G1663" t="s">
        <v>3212</v>
      </c>
      <c r="H1663" t="s">
        <v>3212</v>
      </c>
      <c r="I1663" t="s">
        <v>3212</v>
      </c>
      <c r="M1663">
        <v>2769.5813008319178</v>
      </c>
      <c r="N1663">
        <v>786.33386152043965</v>
      </c>
      <c r="O1663">
        <v>3555.9151623523576</v>
      </c>
      <c r="P1663">
        <v>39316.693076021984</v>
      </c>
      <c r="Q1663">
        <v>0.151</v>
      </c>
      <c r="R1663" t="s">
        <v>3228</v>
      </c>
      <c r="T1663">
        <v>303.30168599988002</v>
      </c>
      <c r="U1663">
        <v>100</v>
      </c>
      <c r="V1663">
        <v>2.2112989425659002</v>
      </c>
      <c r="W1663">
        <v>2.2590301036835001</v>
      </c>
      <c r="X1663">
        <v>2.2296611386901999</v>
      </c>
      <c r="Y1663">
        <v>303.30168599988002</v>
      </c>
      <c r="AB1663" t="e">
        <v>#N/A</v>
      </c>
      <c r="AC1663" t="e">
        <v>#N/A</v>
      </c>
    </row>
    <row r="1664" spans="1:29">
      <c r="A1664" t="s">
        <v>2476</v>
      </c>
      <c r="B1664" t="s">
        <v>8</v>
      </c>
      <c r="C1664">
        <v>5444136</v>
      </c>
      <c r="D1664" t="s">
        <v>2477</v>
      </c>
      <c r="E1664" t="str">
        <f t="shared" si="25"/>
        <v>Bogense Markjorder24br</v>
      </c>
      <c r="F1664">
        <v>2.25</v>
      </c>
      <c r="G1664" t="s">
        <v>3212</v>
      </c>
      <c r="H1664" t="s">
        <v>3212</v>
      </c>
      <c r="I1664" t="s">
        <v>3212</v>
      </c>
      <c r="M1664">
        <v>2769.5813008319178</v>
      </c>
      <c r="N1664">
        <v>786.33386152043965</v>
      </c>
      <c r="O1664">
        <v>3555.9151623523576</v>
      </c>
      <c r="P1664">
        <v>39316.693076021984</v>
      </c>
      <c r="Q1664">
        <v>0.124</v>
      </c>
      <c r="R1664" t="s">
        <v>3228</v>
      </c>
      <c r="T1664">
        <v>479.75763999776001</v>
      </c>
      <c r="U1664">
        <v>100</v>
      </c>
      <c r="V1664">
        <v>2.2178173065186</v>
      </c>
      <c r="W1664">
        <v>2.3863484859467001</v>
      </c>
      <c r="X1664">
        <v>2.3011914309527999</v>
      </c>
      <c r="Y1664">
        <v>479.75763999776001</v>
      </c>
      <c r="AB1664" t="e">
        <v>#N/A</v>
      </c>
      <c r="AC1664" t="e">
        <v>#N/A</v>
      </c>
    </row>
    <row r="1665" spans="1:29">
      <c r="A1665" t="s">
        <v>2468</v>
      </c>
      <c r="B1665" t="s">
        <v>8</v>
      </c>
      <c r="C1665">
        <v>5444132</v>
      </c>
      <c r="D1665" t="s">
        <v>2469</v>
      </c>
      <c r="E1665" t="str">
        <f t="shared" si="25"/>
        <v>Bogense Markjorder24bn</v>
      </c>
      <c r="F1665">
        <v>2.25</v>
      </c>
      <c r="G1665" t="s">
        <v>3212</v>
      </c>
      <c r="H1665" t="s">
        <v>3212</v>
      </c>
      <c r="I1665" t="s">
        <v>3212</v>
      </c>
      <c r="M1665">
        <v>2769.5813008319178</v>
      </c>
      <c r="N1665">
        <v>786.33386152043965</v>
      </c>
      <c r="O1665">
        <v>3555.9151623523576</v>
      </c>
      <c r="P1665">
        <v>39316.693076021984</v>
      </c>
      <c r="Q1665">
        <v>0.128</v>
      </c>
      <c r="R1665" t="s">
        <v>3228</v>
      </c>
      <c r="T1665">
        <v>480.36559999327</v>
      </c>
      <c r="U1665">
        <v>100</v>
      </c>
      <c r="V1665">
        <v>2.2149786949157999</v>
      </c>
      <c r="W1665">
        <v>2.37846326828</v>
      </c>
      <c r="X1665">
        <v>2.2722982143534001</v>
      </c>
      <c r="Y1665">
        <v>480.36559999327</v>
      </c>
      <c r="AB1665" t="e">
        <v>#N/A</v>
      </c>
      <c r="AC1665" t="e">
        <v>#N/A</v>
      </c>
    </row>
    <row r="1666" spans="1:29">
      <c r="A1666" t="s">
        <v>2470</v>
      </c>
      <c r="B1666" t="s">
        <v>8</v>
      </c>
      <c r="C1666">
        <v>5444133</v>
      </c>
      <c r="D1666" t="s">
        <v>2471</v>
      </c>
      <c r="E1666" t="str">
        <f t="shared" ref="E1666:E1729" si="26">CONCATENATE(B1666,A1666)</f>
        <v>Bogense Markjorder24bo</v>
      </c>
      <c r="F1666">
        <v>2.25</v>
      </c>
      <c r="G1666" t="s">
        <v>3212</v>
      </c>
      <c r="H1666" t="s">
        <v>3212</v>
      </c>
      <c r="I1666" t="s">
        <v>3212</v>
      </c>
      <c r="M1666">
        <v>2769.5813008319178</v>
      </c>
      <c r="N1666">
        <v>786.33386152043965</v>
      </c>
      <c r="O1666">
        <v>3555.9151623523576</v>
      </c>
      <c r="P1666">
        <v>39316.693076021984</v>
      </c>
      <c r="Q1666">
        <v>0.11700000000000001</v>
      </c>
      <c r="R1666" t="s">
        <v>3228</v>
      </c>
      <c r="T1666">
        <v>306.42105750223999</v>
      </c>
      <c r="U1666">
        <v>100</v>
      </c>
      <c r="V1666">
        <v>2.2149786949157999</v>
      </c>
      <c r="W1666">
        <v>2.3692114353179998</v>
      </c>
      <c r="X1666">
        <v>2.2618008815880999</v>
      </c>
      <c r="Y1666">
        <v>306.42105750223999</v>
      </c>
      <c r="AB1666" t="e">
        <v>#N/A</v>
      </c>
      <c r="AC1666" t="e">
        <v>#N/A</v>
      </c>
    </row>
    <row r="1667" spans="1:29">
      <c r="A1667" t="s">
        <v>2472</v>
      </c>
      <c r="B1667" t="s">
        <v>8</v>
      </c>
      <c r="C1667">
        <v>5444134</v>
      </c>
      <c r="D1667" t="s">
        <v>2473</v>
      </c>
      <c r="E1667" t="str">
        <f t="shared" si="26"/>
        <v>Bogense Markjorder24bp</v>
      </c>
      <c r="F1667">
        <v>2.25</v>
      </c>
      <c r="G1667" t="s">
        <v>3212</v>
      </c>
      <c r="H1667" t="s">
        <v>3212</v>
      </c>
      <c r="I1667" t="s">
        <v>3212</v>
      </c>
      <c r="M1667">
        <v>2769.5813008319178</v>
      </c>
      <c r="N1667">
        <v>786.33386152043965</v>
      </c>
      <c r="O1667">
        <v>3555.9151623523576</v>
      </c>
      <c r="P1667">
        <v>39316.693076021984</v>
      </c>
      <c r="Q1667">
        <v>0.111</v>
      </c>
      <c r="R1667" t="s">
        <v>3228</v>
      </c>
      <c r="T1667">
        <v>297.52601600237</v>
      </c>
      <c r="U1667">
        <v>100</v>
      </c>
      <c r="V1667">
        <v>2.2410521507263002</v>
      </c>
      <c r="W1667">
        <v>2.4004364013671999</v>
      </c>
      <c r="X1667">
        <v>2.2954379417458002</v>
      </c>
      <c r="Y1667">
        <v>297.52601600237</v>
      </c>
      <c r="AB1667" t="e">
        <v>#N/A</v>
      </c>
      <c r="AC1667" t="e">
        <v>#N/A</v>
      </c>
    </row>
    <row r="1668" spans="1:29">
      <c r="A1668" t="s">
        <v>2474</v>
      </c>
      <c r="B1668" t="s">
        <v>8</v>
      </c>
      <c r="C1668">
        <v>5444135</v>
      </c>
      <c r="D1668" t="s">
        <v>2475</v>
      </c>
      <c r="E1668" t="str">
        <f t="shared" si="26"/>
        <v>Bogense Markjorder24bq</v>
      </c>
      <c r="F1668">
        <v>2.25</v>
      </c>
      <c r="G1668" t="s">
        <v>3212</v>
      </c>
      <c r="H1668" t="s">
        <v>3212</v>
      </c>
      <c r="I1668" t="s">
        <v>3212</v>
      </c>
      <c r="M1668">
        <v>2769.5813008319178</v>
      </c>
      <c r="N1668">
        <v>786.33386152043965</v>
      </c>
      <c r="O1668">
        <v>3555.9151623523576</v>
      </c>
      <c r="P1668">
        <v>39316.693076021984</v>
      </c>
      <c r="Q1668">
        <v>9.1999999999999998E-2</v>
      </c>
      <c r="R1668" t="s">
        <v>3228</v>
      </c>
      <c r="T1668">
        <v>487.40582350331999</v>
      </c>
      <c r="U1668">
        <v>100</v>
      </c>
      <c r="V1668">
        <v>2.2848932743072998</v>
      </c>
      <c r="W1668">
        <v>2.4343950748443999</v>
      </c>
      <c r="X1668">
        <v>2.3371616585834998</v>
      </c>
      <c r="Y1668">
        <v>487.40582350331999</v>
      </c>
      <c r="AB1668" t="e">
        <v>#N/A</v>
      </c>
      <c r="AC1668" t="e">
        <v>#N/A</v>
      </c>
    </row>
    <row r="1669" spans="1:29">
      <c r="A1669" t="s">
        <v>2492</v>
      </c>
      <c r="B1669" t="s">
        <v>8</v>
      </c>
      <c r="C1669">
        <v>5444144</v>
      </c>
      <c r="D1669" t="s">
        <v>2493</v>
      </c>
      <c r="E1669" t="str">
        <f t="shared" si="26"/>
        <v>Bogense Markjorder24bæ</v>
      </c>
      <c r="F1669">
        <v>2.25</v>
      </c>
      <c r="G1669" t="s">
        <v>3212</v>
      </c>
      <c r="H1669" t="s">
        <v>3212</v>
      </c>
      <c r="I1669" t="s">
        <v>3212</v>
      </c>
      <c r="M1669">
        <v>2769.5813008319178</v>
      </c>
      <c r="N1669">
        <v>786.33386152043965</v>
      </c>
      <c r="O1669">
        <v>3555.9151623523576</v>
      </c>
      <c r="P1669">
        <v>39316.693076021984</v>
      </c>
      <c r="Q1669">
        <v>0.14499999999999999</v>
      </c>
      <c r="R1669" t="s">
        <v>3228</v>
      </c>
      <c r="T1669">
        <v>315.88491701020001</v>
      </c>
      <c r="U1669">
        <v>100</v>
      </c>
      <c r="V1669">
        <v>2.1982622146606001</v>
      </c>
      <c r="W1669">
        <v>2.3383018970489999</v>
      </c>
      <c r="X1669">
        <v>2.2478777575261</v>
      </c>
      <c r="Y1669">
        <v>315.88491701020001</v>
      </c>
      <c r="AB1669" t="e">
        <v>#N/A</v>
      </c>
      <c r="AC1669" t="e">
        <v>#N/A</v>
      </c>
    </row>
    <row r="1670" spans="1:29">
      <c r="A1670" t="s">
        <v>1941</v>
      </c>
      <c r="B1670" t="s">
        <v>24</v>
      </c>
      <c r="C1670">
        <v>5443074</v>
      </c>
      <c r="D1670" t="s">
        <v>1942</v>
      </c>
      <c r="E1670" t="str">
        <f t="shared" si="26"/>
        <v>Bogense Bygrunde53ø</v>
      </c>
      <c r="F1670">
        <v>1.25</v>
      </c>
      <c r="G1670" t="s">
        <v>3212</v>
      </c>
      <c r="H1670" t="s">
        <v>3212</v>
      </c>
      <c r="K1670" t="s">
        <v>3213</v>
      </c>
      <c r="M1670">
        <v>1538.6562782399542</v>
      </c>
      <c r="N1670">
        <v>436.85214528913315</v>
      </c>
      <c r="O1670">
        <v>1975.5084235290874</v>
      </c>
      <c r="P1670">
        <v>21842.607264456656</v>
      </c>
      <c r="T1670">
        <v>737.02211750613003</v>
      </c>
      <c r="U1670">
        <v>100</v>
      </c>
      <c r="V1670">
        <v>1.0778414011002</v>
      </c>
      <c r="W1670">
        <v>1.3152356147766</v>
      </c>
      <c r="X1670">
        <v>1.157271412916</v>
      </c>
      <c r="Y1670">
        <v>737.02211749525998</v>
      </c>
      <c r="AB1670" t="e">
        <v>#N/A</v>
      </c>
      <c r="AC1670" t="e">
        <v>#N/A</v>
      </c>
    </row>
    <row r="1671" spans="1:29">
      <c r="A1671" t="s">
        <v>1939</v>
      </c>
      <c r="B1671" t="s">
        <v>24</v>
      </c>
      <c r="C1671">
        <v>9428417</v>
      </c>
      <c r="D1671" t="s">
        <v>1940</v>
      </c>
      <c r="E1671" t="str">
        <f t="shared" si="26"/>
        <v>Bogense Bygrunde33d</v>
      </c>
      <c r="F1671">
        <v>2.25</v>
      </c>
      <c r="G1671" t="s">
        <v>3212</v>
      </c>
      <c r="H1671" t="s">
        <v>3212</v>
      </c>
      <c r="I1671" t="s">
        <v>3212</v>
      </c>
      <c r="M1671">
        <v>2769.5813008319178</v>
      </c>
      <c r="N1671">
        <v>786.33386152043965</v>
      </c>
      <c r="O1671">
        <v>3555.9151623523576</v>
      </c>
      <c r="P1671">
        <v>39316.693076021984</v>
      </c>
      <c r="Q1671">
        <v>1.4390000000000001</v>
      </c>
      <c r="R1671" t="s">
        <v>3228</v>
      </c>
      <c r="T1671">
        <v>1798.5760759950999</v>
      </c>
      <c r="U1671">
        <v>100</v>
      </c>
      <c r="V1671">
        <v>0.76222687959670998</v>
      </c>
      <c r="W1671">
        <v>1.188548207283</v>
      </c>
      <c r="X1671">
        <v>0.96749328928334</v>
      </c>
      <c r="Y1671">
        <v>1798.5760759950999</v>
      </c>
      <c r="AB1671" t="e">
        <v>#N/A</v>
      </c>
      <c r="AC1671" t="e">
        <v>#N/A</v>
      </c>
    </row>
    <row r="1672" spans="1:29">
      <c r="A1672" t="s">
        <v>3164</v>
      </c>
      <c r="B1672" t="s">
        <v>24</v>
      </c>
      <c r="C1672">
        <v>100098599</v>
      </c>
      <c r="D1672" t="s">
        <v>3165</v>
      </c>
      <c r="E1672" t="str">
        <f t="shared" si="26"/>
        <v>Bogense Bygrunde33t</v>
      </c>
      <c r="F1672">
        <v>2.25</v>
      </c>
      <c r="G1672" t="s">
        <v>3212</v>
      </c>
      <c r="H1672" t="s">
        <v>3212</v>
      </c>
      <c r="I1672" t="s">
        <v>3212</v>
      </c>
      <c r="M1672">
        <v>2769.5813008319178</v>
      </c>
      <c r="N1672">
        <v>786.33386152043965</v>
      </c>
      <c r="O1672">
        <v>3555.9151623523576</v>
      </c>
      <c r="P1672">
        <v>39316.693076021984</v>
      </c>
      <c r="Q1672">
        <v>1.673</v>
      </c>
      <c r="R1672" t="s">
        <v>3228</v>
      </c>
      <c r="T1672">
        <v>2051.1929495157001</v>
      </c>
      <c r="U1672">
        <v>100</v>
      </c>
      <c r="V1672">
        <v>0.59096240997313998</v>
      </c>
      <c r="W1672">
        <v>1.0756335258484</v>
      </c>
      <c r="X1672">
        <v>0.79076910808735001</v>
      </c>
      <c r="Y1672">
        <v>2051.1929495157001</v>
      </c>
      <c r="AB1672" t="e">
        <v>#N/A</v>
      </c>
      <c r="AC1672" t="e">
        <v>#N/A</v>
      </c>
    </row>
    <row r="1673" spans="1:29">
      <c r="A1673" t="s">
        <v>1655</v>
      </c>
      <c r="B1673" t="s">
        <v>8</v>
      </c>
      <c r="C1673">
        <v>5444826</v>
      </c>
      <c r="D1673" t="s">
        <v>1656</v>
      </c>
      <c r="E1673" t="str">
        <f t="shared" si="26"/>
        <v>Bogense Markjorder134e</v>
      </c>
      <c r="F1673">
        <v>2.25</v>
      </c>
      <c r="G1673" t="s">
        <v>3212</v>
      </c>
      <c r="H1673" t="s">
        <v>3212</v>
      </c>
      <c r="I1673" t="s">
        <v>3212</v>
      </c>
      <c r="M1673">
        <v>2769.5813008319178</v>
      </c>
      <c r="N1673">
        <v>786.33386152043965</v>
      </c>
      <c r="O1673">
        <v>3555.9151623523576</v>
      </c>
      <c r="P1673">
        <v>39316.693076021984</v>
      </c>
      <c r="Q1673">
        <v>1.9370000000000001</v>
      </c>
      <c r="R1673" t="s">
        <v>3228</v>
      </c>
      <c r="T1673">
        <v>604.02639500026999</v>
      </c>
      <c r="U1673">
        <v>100</v>
      </c>
      <c r="V1673">
        <v>0.35493490099906999</v>
      </c>
      <c r="W1673">
        <v>0.80417561531066994</v>
      </c>
      <c r="X1673">
        <v>0.57722832183255002</v>
      </c>
      <c r="Y1673">
        <v>604.02639500026999</v>
      </c>
      <c r="AB1673" t="e">
        <v>#N/A</v>
      </c>
      <c r="AC1673" t="e">
        <v>#N/A</v>
      </c>
    </row>
    <row r="1674" spans="1:29">
      <c r="A1674" t="s">
        <v>1259</v>
      </c>
      <c r="B1674" t="s">
        <v>8</v>
      </c>
      <c r="C1674">
        <v>5444869</v>
      </c>
      <c r="D1674" t="s">
        <v>1260</v>
      </c>
      <c r="E1674" t="str">
        <f t="shared" si="26"/>
        <v>Bogense Markjorder145i</v>
      </c>
      <c r="F1674">
        <v>1.25</v>
      </c>
      <c r="G1674" t="s">
        <v>3212</v>
      </c>
      <c r="H1674" t="s">
        <v>3212</v>
      </c>
      <c r="M1674">
        <v>1538.6562782399542</v>
      </c>
      <c r="N1674">
        <v>436.85214528913315</v>
      </c>
      <c r="O1674">
        <v>1975.5084235290874</v>
      </c>
      <c r="P1674">
        <v>21842.607264456656</v>
      </c>
      <c r="Q1674">
        <v>2.4220000000000002</v>
      </c>
      <c r="R1674" t="s">
        <v>3228</v>
      </c>
      <c r="T1674">
        <v>816.92588300437001</v>
      </c>
      <c r="U1674">
        <v>100</v>
      </c>
      <c r="V1674">
        <v>0.14435000717640001</v>
      </c>
      <c r="W1674">
        <v>0.79271596670151001</v>
      </c>
      <c r="X1674">
        <v>0.45419925214077</v>
      </c>
      <c r="Y1674">
        <v>816.92588300437001</v>
      </c>
      <c r="AB1674" t="e">
        <v>#N/A</v>
      </c>
      <c r="AC1674" t="e">
        <v>#N/A</v>
      </c>
    </row>
    <row r="1675" spans="1:29">
      <c r="A1675" t="s">
        <v>1263</v>
      </c>
      <c r="B1675" t="s">
        <v>8</v>
      </c>
      <c r="C1675">
        <v>5444832</v>
      </c>
      <c r="D1675" t="s">
        <v>1264</v>
      </c>
      <c r="E1675" t="str">
        <f t="shared" si="26"/>
        <v>Bogense Markjorder134l</v>
      </c>
      <c r="F1675">
        <v>2.25</v>
      </c>
      <c r="G1675" t="s">
        <v>3212</v>
      </c>
      <c r="H1675" t="s">
        <v>3212</v>
      </c>
      <c r="I1675" t="s">
        <v>3212</v>
      </c>
      <c r="M1675">
        <v>2769.5813008319178</v>
      </c>
      <c r="N1675">
        <v>786.33386152043965</v>
      </c>
      <c r="O1675">
        <v>3555.9151623523576</v>
      </c>
      <c r="P1675">
        <v>39316.693076021984</v>
      </c>
      <c r="Q1675">
        <v>1.5109999999999999</v>
      </c>
      <c r="R1675" t="s">
        <v>3228</v>
      </c>
      <c r="T1675">
        <v>289.07349249512998</v>
      </c>
      <c r="U1675">
        <v>100</v>
      </c>
      <c r="V1675">
        <v>0.60694289207457996</v>
      </c>
      <c r="W1675">
        <v>0.91751086711884</v>
      </c>
      <c r="X1675">
        <v>0.77868782512602996</v>
      </c>
      <c r="Y1675">
        <v>289.07349249512998</v>
      </c>
      <c r="AB1675" t="e">
        <v>#N/A</v>
      </c>
      <c r="AC1675" t="e">
        <v>#N/A</v>
      </c>
    </row>
    <row r="1676" spans="1:29">
      <c r="A1676" t="s">
        <v>1629</v>
      </c>
      <c r="B1676" t="s">
        <v>8</v>
      </c>
      <c r="C1676">
        <v>5444813</v>
      </c>
      <c r="D1676" t="s">
        <v>1630</v>
      </c>
      <c r="E1676" t="str">
        <f t="shared" si="26"/>
        <v>Bogense Markjorder130b</v>
      </c>
      <c r="F1676">
        <v>2.25</v>
      </c>
      <c r="G1676" t="s">
        <v>3212</v>
      </c>
      <c r="H1676" t="s">
        <v>3212</v>
      </c>
      <c r="I1676" t="s">
        <v>3212</v>
      </c>
      <c r="K1676">
        <v>0</v>
      </c>
      <c r="M1676">
        <v>2769.5813008319178</v>
      </c>
      <c r="N1676">
        <v>786.33386152043965</v>
      </c>
      <c r="O1676">
        <v>3555.9151623523576</v>
      </c>
      <c r="P1676">
        <v>39316.693076021984</v>
      </c>
      <c r="Q1676">
        <v>0.72799999999999998</v>
      </c>
      <c r="T1676">
        <v>5780.813018969</v>
      </c>
      <c r="U1676">
        <v>100</v>
      </c>
      <c r="V1676">
        <v>1.0696408748627</v>
      </c>
      <c r="W1676">
        <v>1.9744304418564</v>
      </c>
      <c r="X1676">
        <v>1.776062281807</v>
      </c>
      <c r="Y1676">
        <v>5780.8130189541998</v>
      </c>
      <c r="AB1676">
        <v>0.72799999999999998</v>
      </c>
      <c r="AC1676">
        <v>0</v>
      </c>
    </row>
    <row r="1677" spans="1:29">
      <c r="A1677" t="s">
        <v>74</v>
      </c>
      <c r="B1677" t="s">
        <v>24</v>
      </c>
      <c r="C1677">
        <v>5442954</v>
      </c>
      <c r="D1677" t="s">
        <v>75</v>
      </c>
      <c r="E1677" t="str">
        <f t="shared" si="26"/>
        <v>Bogense Bygrunde4</v>
      </c>
      <c r="F1677">
        <v>2.5499999999999998</v>
      </c>
      <c r="G1677" t="s">
        <v>3212</v>
      </c>
      <c r="H1677" t="s">
        <v>3212</v>
      </c>
      <c r="I1677" t="s">
        <v>3212</v>
      </c>
      <c r="J1677" t="s">
        <v>3212</v>
      </c>
      <c r="M1677">
        <v>3138.8588076095066</v>
      </c>
      <c r="N1677">
        <v>891.17837638983156</v>
      </c>
      <c r="O1677">
        <v>4030.0371839993381</v>
      </c>
      <c r="P1677">
        <v>44558.918819491577</v>
      </c>
      <c r="Q1677">
        <v>1.86</v>
      </c>
      <c r="R1677">
        <v>1.661</v>
      </c>
      <c r="T1677">
        <v>786.87900449022004</v>
      </c>
      <c r="U1677">
        <v>65.854600000000005</v>
      </c>
      <c r="V1677">
        <v>0.1045039370656</v>
      </c>
      <c r="W1677">
        <v>0.63900893926619995</v>
      </c>
      <c r="X1677">
        <v>0.38605275220023</v>
      </c>
      <c r="Y1677">
        <v>518.19602089101647</v>
      </c>
      <c r="AB1677" t="e">
        <v>#N/A</v>
      </c>
      <c r="AC1677" t="e">
        <v>#N/A</v>
      </c>
    </row>
    <row r="1678" spans="1:29">
      <c r="A1678" t="s">
        <v>949</v>
      </c>
      <c r="B1678" t="s">
        <v>24</v>
      </c>
      <c r="C1678">
        <v>5442989</v>
      </c>
      <c r="D1678" t="s">
        <v>1931</v>
      </c>
      <c r="E1678" t="str">
        <f t="shared" si="26"/>
        <v>Bogense Bygrunde27c</v>
      </c>
      <c r="F1678">
        <v>2.25</v>
      </c>
      <c r="G1678" t="s">
        <v>3212</v>
      </c>
      <c r="H1678" t="s">
        <v>3212</v>
      </c>
      <c r="I1678" t="s">
        <v>3212</v>
      </c>
      <c r="M1678">
        <v>2769.5813008319178</v>
      </c>
      <c r="N1678">
        <v>786.33386152043965</v>
      </c>
      <c r="O1678">
        <v>3555.9151623523576</v>
      </c>
      <c r="P1678">
        <v>39316.693076021984</v>
      </c>
      <c r="Q1678">
        <v>1.8029999999999999</v>
      </c>
      <c r="R1678" t="s">
        <v>3228</v>
      </c>
      <c r="T1678">
        <v>2294.2986494979</v>
      </c>
      <c r="U1678">
        <v>100</v>
      </c>
      <c r="V1678">
        <v>0.12742330133915</v>
      </c>
      <c r="W1678">
        <v>1.0267459154128999</v>
      </c>
      <c r="X1678">
        <v>0.63229655274814001</v>
      </c>
      <c r="Y1678">
        <v>2294.2986494979</v>
      </c>
      <c r="AB1678" t="e">
        <v>#N/A</v>
      </c>
      <c r="AC1678" t="e">
        <v>#N/A</v>
      </c>
    </row>
    <row r="1679" spans="1:29">
      <c r="A1679" t="s">
        <v>1932</v>
      </c>
      <c r="B1679" t="s">
        <v>24</v>
      </c>
      <c r="C1679">
        <v>5442992</v>
      </c>
      <c r="D1679" t="s">
        <v>1933</v>
      </c>
      <c r="E1679" t="str">
        <f t="shared" si="26"/>
        <v>Bogense Bygrunde28c</v>
      </c>
      <c r="F1679">
        <v>8.182310324997449E-3</v>
      </c>
      <c r="G1679" t="s">
        <v>3213</v>
      </c>
      <c r="K1679" t="s">
        <v>3213</v>
      </c>
      <c r="L1679">
        <v>8.182310324997449E-3</v>
      </c>
      <c r="M1679">
        <v>10.07181052165194</v>
      </c>
      <c r="N1679">
        <v>2.8595678551172479</v>
      </c>
      <c r="O1679">
        <v>12.931378376769189</v>
      </c>
      <c r="P1679">
        <v>142.97839275586239</v>
      </c>
      <c r="T1679">
        <v>545.48735499983002</v>
      </c>
      <c r="U1679">
        <v>100</v>
      </c>
      <c r="V1679">
        <v>0.71617788076401001</v>
      </c>
      <c r="W1679">
        <v>1.0083472728728999</v>
      </c>
      <c r="X1679">
        <v>0.90890539821083005</v>
      </c>
      <c r="Y1679">
        <v>545.48735499766997</v>
      </c>
      <c r="AB1679" t="e">
        <v>#N/A</v>
      </c>
      <c r="AC1679" t="e">
        <v>#N/A</v>
      </c>
    </row>
    <row r="1680" spans="1:29">
      <c r="A1680" t="s">
        <v>837</v>
      </c>
      <c r="B1680" t="s">
        <v>24</v>
      </c>
      <c r="C1680">
        <v>5442996</v>
      </c>
      <c r="D1680" t="s">
        <v>2502</v>
      </c>
      <c r="E1680" t="str">
        <f t="shared" si="26"/>
        <v>Bogense Bygrunde29b</v>
      </c>
      <c r="F1680">
        <v>2.25</v>
      </c>
      <c r="G1680" t="s">
        <v>3212</v>
      </c>
      <c r="H1680" t="s">
        <v>3212</v>
      </c>
      <c r="I1680" t="s">
        <v>3212</v>
      </c>
      <c r="M1680">
        <v>2769.5813008319178</v>
      </c>
      <c r="N1680">
        <v>786.33386152043965</v>
      </c>
      <c r="O1680">
        <v>3555.9151623523576</v>
      </c>
      <c r="P1680">
        <v>39316.693076021984</v>
      </c>
      <c r="Q1680">
        <v>0.34399999999999997</v>
      </c>
      <c r="R1680" t="s">
        <v>3228</v>
      </c>
      <c r="T1680">
        <v>3848.8678430108998</v>
      </c>
      <c r="U1680">
        <v>100</v>
      </c>
      <c r="V1680">
        <v>0.24370233714580999</v>
      </c>
      <c r="W1680">
        <v>1.2169346809387001</v>
      </c>
      <c r="X1680">
        <v>0.85287010575432998</v>
      </c>
      <c r="Y1680">
        <v>3848.8678430108998</v>
      </c>
      <c r="AB1680" t="e">
        <v>#N/A</v>
      </c>
      <c r="AC1680" t="e">
        <v>#N/A</v>
      </c>
    </row>
    <row r="1681" spans="1:29">
      <c r="A1681" t="s">
        <v>1754</v>
      </c>
      <c r="B1681" t="s">
        <v>15</v>
      </c>
      <c r="C1681">
        <v>9862158</v>
      </c>
      <c r="D1681" t="s">
        <v>2967</v>
      </c>
      <c r="E1681" t="str">
        <f t="shared" si="26"/>
        <v>Bogense Strand, Bogense Jorder3a</v>
      </c>
      <c r="F1681">
        <v>2.25</v>
      </c>
      <c r="G1681" t="s">
        <v>3212</v>
      </c>
      <c r="H1681" t="s">
        <v>3212</v>
      </c>
      <c r="I1681" t="s">
        <v>3212</v>
      </c>
      <c r="M1681">
        <v>2769.5813008319178</v>
      </c>
      <c r="N1681">
        <v>786.33386152043965</v>
      </c>
      <c r="O1681">
        <v>3555.9151623523576</v>
      </c>
      <c r="P1681">
        <v>39316.693076021984</v>
      </c>
      <c r="Q1681">
        <v>1.7909999999999999</v>
      </c>
      <c r="R1681">
        <v>1.1479999999999999</v>
      </c>
      <c r="T1681">
        <v>5910.6594940108998</v>
      </c>
      <c r="U1681">
        <v>100</v>
      </c>
      <c r="V1681">
        <v>0.5377641916275</v>
      </c>
      <c r="W1681">
        <v>1.0183351039885999</v>
      </c>
      <c r="X1681">
        <v>0.78442551200304</v>
      </c>
      <c r="Y1681">
        <v>5910.6594940108998</v>
      </c>
      <c r="AB1681" t="e">
        <v>#N/A</v>
      </c>
      <c r="AC1681" t="e">
        <v>#N/A</v>
      </c>
    </row>
    <row r="1682" spans="1:29">
      <c r="A1682" t="s">
        <v>1307</v>
      </c>
      <c r="B1682" t="s">
        <v>15</v>
      </c>
      <c r="C1682">
        <v>9961576</v>
      </c>
      <c r="D1682" t="s">
        <v>1925</v>
      </c>
      <c r="E1682" t="str">
        <f t="shared" si="26"/>
        <v>Bogense Strand, Bogense Jorder3l</v>
      </c>
      <c r="F1682">
        <v>24.71101416353175</v>
      </c>
      <c r="G1682" t="s">
        <v>3213</v>
      </c>
      <c r="K1682">
        <v>24.71101416353175</v>
      </c>
      <c r="M1682">
        <v>30417.405667515646</v>
      </c>
      <c r="N1682">
        <v>8636.0476396872</v>
      </c>
      <c r="O1682">
        <v>39053.453307202843</v>
      </c>
      <c r="P1682">
        <v>431802.38198435993</v>
      </c>
      <c r="T1682">
        <v>329480.18884709</v>
      </c>
      <c r="U1682">
        <v>100</v>
      </c>
      <c r="V1682">
        <v>1.0567092895507999</v>
      </c>
      <c r="W1682">
        <v>3.0861251354218</v>
      </c>
      <c r="X1682">
        <v>2.3172349490934998</v>
      </c>
      <c r="Y1682">
        <v>329480.18884715001</v>
      </c>
      <c r="AB1682" t="e">
        <v>#N/A</v>
      </c>
      <c r="AC1682" t="e">
        <v>#N/A</v>
      </c>
    </row>
    <row r="1683" spans="1:29">
      <c r="A1683" t="s">
        <v>1311</v>
      </c>
      <c r="B1683" t="s">
        <v>15</v>
      </c>
      <c r="C1683">
        <v>9961576</v>
      </c>
      <c r="D1683" t="s">
        <v>1925</v>
      </c>
      <c r="E1683" t="str">
        <f t="shared" si="26"/>
        <v>Bogense Strand, Bogense Jorder3m</v>
      </c>
      <c r="F1683">
        <v>4.3087499999999999</v>
      </c>
      <c r="G1683" t="s">
        <v>3213</v>
      </c>
      <c r="K1683">
        <v>4.3087499999999999</v>
      </c>
      <c r="M1683">
        <v>5303.7481910931219</v>
      </c>
      <c r="N1683">
        <v>1505.8293448116419</v>
      </c>
      <c r="O1683">
        <v>6809.5775359047639</v>
      </c>
      <c r="P1683">
        <v>75291.467240582089</v>
      </c>
      <c r="T1683">
        <v>82981.193568503004</v>
      </c>
      <c r="U1683">
        <v>99.808899999999994</v>
      </c>
      <c r="V1683">
        <v>4.7310635447501997E-2</v>
      </c>
      <c r="W1683">
        <v>2.2392649650574001</v>
      </c>
      <c r="X1683">
        <v>1.144924415315</v>
      </c>
      <c r="Y1683">
        <v>82822.608314689001</v>
      </c>
      <c r="AB1683" t="e">
        <v>#N/A</v>
      </c>
      <c r="AC1683" t="e">
        <v>#N/A</v>
      </c>
    </row>
    <row r="1684" spans="1:29">
      <c r="A1684" t="s">
        <v>1318</v>
      </c>
      <c r="B1684" t="s">
        <v>15</v>
      </c>
      <c r="C1684">
        <v>9961576</v>
      </c>
      <c r="D1684" t="s">
        <v>1925</v>
      </c>
      <c r="E1684" t="str">
        <f t="shared" si="26"/>
        <v>Bogense Strand, Bogense Jorder3o</v>
      </c>
      <c r="F1684">
        <v>1.25</v>
      </c>
      <c r="G1684" t="s">
        <v>3212</v>
      </c>
      <c r="H1684" t="s">
        <v>3212</v>
      </c>
      <c r="M1684">
        <v>1538.6562782399542</v>
      </c>
      <c r="N1684">
        <v>436.85214528913315</v>
      </c>
      <c r="O1684">
        <v>1975.5084235290874</v>
      </c>
      <c r="P1684">
        <v>21842.607264456656</v>
      </c>
      <c r="Q1684">
        <v>2.2080000000000002</v>
      </c>
      <c r="T1684">
        <v>13594.743436015</v>
      </c>
      <c r="U1684">
        <v>96.467600000000004</v>
      </c>
      <c r="V1684">
        <v>2.7229897677898001E-2</v>
      </c>
      <c r="W1684">
        <v>1.4267835617064999</v>
      </c>
      <c r="X1684">
        <v>0.51312140454541999</v>
      </c>
      <c r="Y1684">
        <v>13114.51768072</v>
      </c>
      <c r="AB1684">
        <v>2.2080000000000002</v>
      </c>
      <c r="AC1684">
        <v>0</v>
      </c>
    </row>
    <row r="1685" spans="1:29">
      <c r="A1685" t="s">
        <v>1316</v>
      </c>
      <c r="B1685" t="s">
        <v>15</v>
      </c>
      <c r="C1685">
        <v>9961576</v>
      </c>
      <c r="D1685" t="s">
        <v>1925</v>
      </c>
      <c r="E1685" t="str">
        <f t="shared" si="26"/>
        <v>Bogense Strand, Bogense Jorder3p</v>
      </c>
      <c r="F1685">
        <v>6.1103804100822001E-2</v>
      </c>
      <c r="G1685" t="s">
        <v>3213</v>
      </c>
      <c r="L1685">
        <v>6.1103804100822001E-2</v>
      </c>
      <c r="M1685">
        <v>75.214201443259228</v>
      </c>
      <c r="N1685">
        <v>21.354662325416818</v>
      </c>
      <c r="O1685">
        <v>96.568863768676039</v>
      </c>
      <c r="P1685">
        <v>1067.7331162708408</v>
      </c>
      <c r="T1685">
        <v>407.35869400548</v>
      </c>
      <c r="U1685">
        <v>100</v>
      </c>
      <c r="V1685">
        <v>1.2833797931671</v>
      </c>
      <c r="W1685">
        <v>1.4845025539398</v>
      </c>
      <c r="X1685">
        <v>1.3786987779718001</v>
      </c>
      <c r="Y1685">
        <v>407.35869400436002</v>
      </c>
      <c r="AB1685" t="e">
        <v>#N/A</v>
      </c>
      <c r="AC1685" t="e">
        <v>#N/A</v>
      </c>
    </row>
    <row r="1686" spans="1:29">
      <c r="A1686" t="s">
        <v>1276</v>
      </c>
      <c r="B1686" t="s">
        <v>15</v>
      </c>
      <c r="C1686">
        <v>9961576</v>
      </c>
      <c r="D1686" t="s">
        <v>1925</v>
      </c>
      <c r="E1686" t="str">
        <f t="shared" si="26"/>
        <v>Bogense Strand, Bogense Jorder3æ</v>
      </c>
      <c r="F1686">
        <v>9.5274289950469493E-2</v>
      </c>
      <c r="G1686" t="s">
        <v>3213</v>
      </c>
      <c r="L1686">
        <v>9.5274289950469493E-2</v>
      </c>
      <c r="M1686">
        <v>117.27550750971493</v>
      </c>
      <c r="N1686">
        <v>33.296622364609199</v>
      </c>
      <c r="O1686">
        <v>150.57212987432413</v>
      </c>
      <c r="P1686">
        <v>1664.8311182304597</v>
      </c>
      <c r="T1686">
        <v>635.16193300313</v>
      </c>
      <c r="U1686">
        <v>100</v>
      </c>
      <c r="V1686">
        <v>1.1953819990157999</v>
      </c>
      <c r="W1686">
        <v>1.8502663373946999</v>
      </c>
      <c r="X1686">
        <v>1.7063830880255999</v>
      </c>
      <c r="Y1686">
        <v>635.16193300036002</v>
      </c>
      <c r="AB1686" t="e">
        <v>#N/A</v>
      </c>
      <c r="AC1686" t="e">
        <v>#N/A</v>
      </c>
    </row>
    <row r="1687" spans="1:29">
      <c r="A1687" t="s">
        <v>1926</v>
      </c>
      <c r="B1687" t="s">
        <v>15</v>
      </c>
      <c r="C1687">
        <v>9961576</v>
      </c>
      <c r="D1687" t="s">
        <v>1925</v>
      </c>
      <c r="E1687" t="str">
        <f t="shared" si="26"/>
        <v>Bogense Strand, Bogense Jorder3ø</v>
      </c>
      <c r="F1687">
        <v>0.112803461027628</v>
      </c>
      <c r="G1687" t="s">
        <v>3213</v>
      </c>
      <c r="L1687">
        <v>0.112803461027628</v>
      </c>
      <c r="M1687">
        <v>138.85260281388466</v>
      </c>
      <c r="N1687">
        <v>39.422747156766732</v>
      </c>
      <c r="O1687">
        <v>178.2753499706514</v>
      </c>
      <c r="P1687">
        <v>1971.1373578383366</v>
      </c>
      <c r="T1687">
        <v>752.02307351751995</v>
      </c>
      <c r="U1687">
        <v>100</v>
      </c>
      <c r="V1687">
        <v>1.7223173379898</v>
      </c>
      <c r="W1687">
        <v>2.1102645397186</v>
      </c>
      <c r="X1687">
        <v>1.8961755190745</v>
      </c>
      <c r="Y1687">
        <v>752.02307351594004</v>
      </c>
      <c r="AB1687" t="e">
        <v>#N/A</v>
      </c>
      <c r="AC1687" t="e">
        <v>#N/A</v>
      </c>
    </row>
    <row r="1688" spans="1:29">
      <c r="A1688" t="s">
        <v>1333</v>
      </c>
      <c r="B1688" t="s">
        <v>15</v>
      </c>
      <c r="C1688">
        <v>9961576</v>
      </c>
      <c r="D1688" t="s">
        <v>1925</v>
      </c>
      <c r="E1688" t="str">
        <f t="shared" si="26"/>
        <v>Bogense Strand, Bogense Jorder3n</v>
      </c>
      <c r="F1688">
        <v>1.55</v>
      </c>
      <c r="G1688" t="s">
        <v>3212</v>
      </c>
      <c r="H1688" t="s">
        <v>3212</v>
      </c>
      <c r="J1688" t="s">
        <v>3212</v>
      </c>
      <c r="M1688">
        <v>1907.9337850175434</v>
      </c>
      <c r="N1688">
        <v>541.69666015852511</v>
      </c>
      <c r="O1688">
        <v>2449.6304451760684</v>
      </c>
      <c r="P1688">
        <v>27084.833007926252</v>
      </c>
      <c r="Q1688">
        <v>2.3010000000000002</v>
      </c>
      <c r="R1688">
        <v>0.81299999999999994</v>
      </c>
      <c r="T1688">
        <v>3402.2267589872999</v>
      </c>
      <c r="U1688">
        <v>100</v>
      </c>
      <c r="V1688">
        <v>0.68032693862914995</v>
      </c>
      <c r="W1688">
        <v>1.9991371631621999</v>
      </c>
      <c r="X1688">
        <v>1.0198492093927001</v>
      </c>
      <c r="Y1688">
        <v>3402.2267589872999</v>
      </c>
      <c r="AB1688" t="e">
        <v>#N/A</v>
      </c>
      <c r="AC1688" t="e">
        <v>#N/A</v>
      </c>
    </row>
    <row r="1689" spans="1:29">
      <c r="A1689" t="s">
        <v>481</v>
      </c>
      <c r="B1689" t="s">
        <v>24</v>
      </c>
      <c r="C1689">
        <v>5443004</v>
      </c>
      <c r="D1689" t="s">
        <v>1936</v>
      </c>
      <c r="E1689" t="str">
        <f t="shared" si="26"/>
        <v>Bogense Bygrunde33a</v>
      </c>
      <c r="F1689">
        <v>1.25</v>
      </c>
      <c r="G1689" t="s">
        <v>3212</v>
      </c>
      <c r="H1689" t="s">
        <v>3212</v>
      </c>
      <c r="M1689">
        <v>1538.6562782399542</v>
      </c>
      <c r="N1689">
        <v>436.85214528913315</v>
      </c>
      <c r="O1689">
        <v>1975.5084235290874</v>
      </c>
      <c r="P1689">
        <v>21842.607264456656</v>
      </c>
      <c r="T1689">
        <v>444.82345799908001</v>
      </c>
      <c r="U1689">
        <v>100</v>
      </c>
      <c r="V1689">
        <v>0.78052031993866</v>
      </c>
      <c r="W1689">
        <v>0.99741327762604004</v>
      </c>
      <c r="X1689">
        <v>0.89151988641636004</v>
      </c>
      <c r="Y1689">
        <v>444.82345799849003</v>
      </c>
      <c r="AB1689" t="e">
        <v>#N/A</v>
      </c>
      <c r="AC1689" t="e">
        <v>#N/A</v>
      </c>
    </row>
    <row r="1690" spans="1:29">
      <c r="A1690" t="s">
        <v>529</v>
      </c>
      <c r="B1690" t="s">
        <v>24</v>
      </c>
      <c r="C1690">
        <v>5443002</v>
      </c>
      <c r="D1690" t="s">
        <v>1936</v>
      </c>
      <c r="E1690" t="str">
        <f t="shared" si="26"/>
        <v>Bogense Bygrunde32a</v>
      </c>
      <c r="F1690">
        <v>1.55</v>
      </c>
      <c r="G1690" t="s">
        <v>3212</v>
      </c>
      <c r="H1690" t="s">
        <v>3212</v>
      </c>
      <c r="J1690" t="s">
        <v>3212</v>
      </c>
      <c r="M1690">
        <v>1907.9337850175434</v>
      </c>
      <c r="N1690">
        <v>541.69666015852511</v>
      </c>
      <c r="O1690">
        <v>2449.6304451760684</v>
      </c>
      <c r="P1690">
        <v>27084.833007926252</v>
      </c>
      <c r="Q1690">
        <v>2.3260000000000001</v>
      </c>
      <c r="R1690">
        <v>1.482</v>
      </c>
      <c r="T1690">
        <v>358.13296399886002</v>
      </c>
      <c r="U1690">
        <v>100</v>
      </c>
      <c r="V1690">
        <v>0.82762068510055997</v>
      </c>
      <c r="W1690">
        <v>1.0265356302260999</v>
      </c>
      <c r="X1690">
        <v>0.94736824968586997</v>
      </c>
      <c r="Y1690">
        <v>358.13296399886002</v>
      </c>
      <c r="AB1690" t="e">
        <v>#N/A</v>
      </c>
      <c r="AC1690" t="e">
        <v>#N/A</v>
      </c>
    </row>
    <row r="1691" spans="1:29">
      <c r="A1691" t="s">
        <v>1329</v>
      </c>
      <c r="B1691" t="s">
        <v>15</v>
      </c>
      <c r="C1691">
        <v>5444961</v>
      </c>
      <c r="D1691" t="s">
        <v>2684</v>
      </c>
      <c r="E1691" t="str">
        <f t="shared" si="26"/>
        <v>Bogense Strand, Bogense Jorder3c</v>
      </c>
      <c r="F1691">
        <v>2.25</v>
      </c>
      <c r="G1691" t="s">
        <v>3212</v>
      </c>
      <c r="H1691" t="s">
        <v>3212</v>
      </c>
      <c r="I1691" t="s">
        <v>3212</v>
      </c>
      <c r="M1691">
        <v>2769.5813008319178</v>
      </c>
      <c r="N1691">
        <v>786.33386152043965</v>
      </c>
      <c r="O1691">
        <v>3555.9151623523576</v>
      </c>
      <c r="P1691">
        <v>39316.693076021984</v>
      </c>
      <c r="Q1691">
        <v>2.21</v>
      </c>
      <c r="R1691">
        <v>1.1080000000000001</v>
      </c>
      <c r="T1691">
        <v>1346.0844010197</v>
      </c>
      <c r="U1691">
        <v>100</v>
      </c>
      <c r="V1691">
        <v>0.73405075073241999</v>
      </c>
      <c r="W1691">
        <v>1.0592324733734</v>
      </c>
      <c r="X1691">
        <v>0.87297241485516996</v>
      </c>
      <c r="Y1691">
        <v>1346.0844010197</v>
      </c>
      <c r="AB1691" t="e">
        <v>#N/A</v>
      </c>
      <c r="AC1691" t="e">
        <v>#N/A</v>
      </c>
    </row>
    <row r="1692" spans="1:29">
      <c r="A1692" t="s">
        <v>302</v>
      </c>
      <c r="B1692" t="s">
        <v>24</v>
      </c>
      <c r="C1692">
        <v>5443478</v>
      </c>
      <c r="D1692" t="s">
        <v>1927</v>
      </c>
      <c r="E1692" t="str">
        <f t="shared" si="26"/>
        <v>Bogense Bygrunde290</v>
      </c>
      <c r="F1692">
        <v>1.25</v>
      </c>
      <c r="G1692" t="s">
        <v>3212</v>
      </c>
      <c r="H1692" t="s">
        <v>3212</v>
      </c>
      <c r="M1692">
        <v>1538.6562782399542</v>
      </c>
      <c r="N1692">
        <v>436.85214528913315</v>
      </c>
      <c r="O1692">
        <v>1975.5084235290874</v>
      </c>
      <c r="P1692">
        <v>21842.607264456656</v>
      </c>
      <c r="T1692">
        <v>438.68517849801998</v>
      </c>
      <c r="U1692">
        <v>100</v>
      </c>
      <c r="V1692">
        <v>0.78493601083755005</v>
      </c>
      <c r="W1692">
        <v>1.0548168420791999</v>
      </c>
      <c r="X1692">
        <v>0.93801216660318998</v>
      </c>
      <c r="Y1692">
        <v>438.68517850115001</v>
      </c>
      <c r="AB1692" t="e">
        <v>#N/A</v>
      </c>
      <c r="AC1692" t="e">
        <v>#N/A</v>
      </c>
    </row>
    <row r="1693" spans="1:29">
      <c r="A1693" t="s">
        <v>1663</v>
      </c>
      <c r="B1693" t="s">
        <v>24</v>
      </c>
      <c r="C1693">
        <v>8677932</v>
      </c>
      <c r="D1693" t="s">
        <v>1927</v>
      </c>
      <c r="E1693" t="str">
        <f t="shared" si="26"/>
        <v>Bogense Bygrunde21b</v>
      </c>
      <c r="F1693">
        <v>1.25</v>
      </c>
      <c r="G1693" t="s">
        <v>3212</v>
      </c>
      <c r="H1693" t="s">
        <v>3212</v>
      </c>
      <c r="K1693" t="s">
        <v>3213</v>
      </c>
      <c r="M1693">
        <v>1538.6562782399542</v>
      </c>
      <c r="N1693">
        <v>436.85214528913315</v>
      </c>
      <c r="O1693">
        <v>1975.5084235290874</v>
      </c>
      <c r="P1693">
        <v>21842.607264456656</v>
      </c>
      <c r="T1693">
        <v>1059.9467854970001</v>
      </c>
      <c r="U1693">
        <v>100</v>
      </c>
      <c r="V1693">
        <v>0.76317310333251998</v>
      </c>
      <c r="W1693">
        <v>1.1134819984436</v>
      </c>
      <c r="X1693">
        <v>0.99613603322637001</v>
      </c>
      <c r="Y1693">
        <v>1059.9467854935001</v>
      </c>
      <c r="AB1693" t="e">
        <v>#N/A</v>
      </c>
      <c r="AC1693" t="e">
        <v>#N/A</v>
      </c>
    </row>
    <row r="1694" spans="1:29">
      <c r="A1694" t="s">
        <v>1934</v>
      </c>
      <c r="B1694" t="s">
        <v>24</v>
      </c>
      <c r="C1694">
        <v>5443049</v>
      </c>
      <c r="D1694" t="s">
        <v>1935</v>
      </c>
      <c r="E1694" t="str">
        <f t="shared" si="26"/>
        <v>Bogense Bygrunde53a</v>
      </c>
      <c r="F1694">
        <v>2.25</v>
      </c>
      <c r="G1694" t="s">
        <v>3212</v>
      </c>
      <c r="H1694" t="s">
        <v>3212</v>
      </c>
      <c r="I1694" t="s">
        <v>3212</v>
      </c>
      <c r="M1694">
        <v>2769.5813008319178</v>
      </c>
      <c r="N1694">
        <v>786.33386152043965</v>
      </c>
      <c r="O1694">
        <v>3555.9151623523576</v>
      </c>
      <c r="P1694">
        <v>39316.693076021984</v>
      </c>
      <c r="Q1694">
        <v>1.589</v>
      </c>
      <c r="R1694" t="s">
        <v>3228</v>
      </c>
      <c r="T1694">
        <v>1166.1369154795</v>
      </c>
      <c r="U1694">
        <v>100</v>
      </c>
      <c r="V1694">
        <v>0.77200442552566995</v>
      </c>
      <c r="W1694">
        <v>1.3233309984207</v>
      </c>
      <c r="X1694">
        <v>1.0003738839959</v>
      </c>
      <c r="Y1694">
        <v>1166.1369154795</v>
      </c>
      <c r="AB1694" t="e">
        <v>#N/A</v>
      </c>
      <c r="AC1694" t="e">
        <v>#N/A</v>
      </c>
    </row>
    <row r="1695" spans="1:29">
      <c r="A1695" t="s">
        <v>1683</v>
      </c>
      <c r="B1695" t="s">
        <v>15</v>
      </c>
      <c r="C1695">
        <v>5444960</v>
      </c>
      <c r="D1695" t="s">
        <v>2615</v>
      </c>
      <c r="E1695" t="str">
        <f t="shared" si="26"/>
        <v>Bogense Strand, Bogense Jorder3b</v>
      </c>
      <c r="F1695">
        <v>2.5499999999999998</v>
      </c>
      <c r="G1695" t="s">
        <v>3212</v>
      </c>
      <c r="H1695" t="s">
        <v>3212</v>
      </c>
      <c r="I1695" t="s">
        <v>3212</v>
      </c>
      <c r="J1695" t="s">
        <v>3212</v>
      </c>
      <c r="M1695">
        <v>3138.8588076095066</v>
      </c>
      <c r="N1695">
        <v>891.17837638983156</v>
      </c>
      <c r="O1695">
        <v>4030.0371839993381</v>
      </c>
      <c r="P1695">
        <v>44558.918819491577</v>
      </c>
      <c r="Q1695">
        <v>1.58</v>
      </c>
      <c r="R1695">
        <v>1.385</v>
      </c>
      <c r="T1695">
        <v>6205.7034704955004</v>
      </c>
      <c r="U1695">
        <v>100</v>
      </c>
      <c r="V1695">
        <v>0.57708460092545</v>
      </c>
      <c r="W1695">
        <v>1.1694136857985999</v>
      </c>
      <c r="X1695">
        <v>0.82272838023771999</v>
      </c>
      <c r="Y1695">
        <v>6205.7034704955004</v>
      </c>
      <c r="AB1695" t="e">
        <v>#N/A</v>
      </c>
      <c r="AC1695" t="e">
        <v>#N/A</v>
      </c>
    </row>
    <row r="1696" spans="1:29">
      <c r="A1696" t="s">
        <v>2678</v>
      </c>
      <c r="B1696" t="s">
        <v>24</v>
      </c>
      <c r="C1696">
        <v>5443052</v>
      </c>
      <c r="D1696" t="s">
        <v>2679</v>
      </c>
      <c r="E1696" t="str">
        <f t="shared" si="26"/>
        <v>Bogense Bygrunde53d</v>
      </c>
      <c r="F1696">
        <v>1.86785</v>
      </c>
      <c r="G1696" t="s">
        <v>3212</v>
      </c>
      <c r="H1696" t="s">
        <v>3212</v>
      </c>
      <c r="K1696" t="s">
        <v>3213</v>
      </c>
      <c r="L1696">
        <v>0.61785000000000001</v>
      </c>
      <c r="M1696">
        <v>2299.1833034483989</v>
      </c>
      <c r="N1696">
        <v>652.77942366264585</v>
      </c>
      <c r="O1696">
        <v>2951.9627271110448</v>
      </c>
      <c r="P1696">
        <v>32638.971183132293</v>
      </c>
      <c r="T1696">
        <v>1692.3882160273999</v>
      </c>
      <c r="U1696">
        <v>100</v>
      </c>
      <c r="V1696">
        <v>0.38721126317978</v>
      </c>
      <c r="W1696">
        <v>1.4016563892364999</v>
      </c>
      <c r="X1696">
        <v>1.1020928729982999</v>
      </c>
      <c r="Y1696">
        <v>1692.3882160390001</v>
      </c>
      <c r="AB1696" t="e">
        <v>#N/A</v>
      </c>
      <c r="AC1696" t="e">
        <v>#N/A</v>
      </c>
    </row>
    <row r="1697" spans="1:29">
      <c r="A1697" t="s">
        <v>934</v>
      </c>
      <c r="B1697" t="s">
        <v>24</v>
      </c>
      <c r="C1697">
        <v>5442979</v>
      </c>
      <c r="D1697" t="s">
        <v>2515</v>
      </c>
      <c r="E1697" t="str">
        <f t="shared" si="26"/>
        <v>Bogense Bygrunde22b</v>
      </c>
      <c r="F1697">
        <v>1</v>
      </c>
      <c r="G1697" t="s">
        <v>3212</v>
      </c>
      <c r="M1697">
        <v>1230.9250225919634</v>
      </c>
      <c r="N1697">
        <v>349.48171623130651</v>
      </c>
      <c r="O1697">
        <v>1580.40673882327</v>
      </c>
      <c r="P1697">
        <v>17474.085811565325</v>
      </c>
      <c r="Q1697">
        <v>5.3470000000000004</v>
      </c>
      <c r="R1697" t="s">
        <v>3228</v>
      </c>
      <c r="T1697">
        <v>977.64095399591997</v>
      </c>
      <c r="U1697">
        <v>94.048699999999997</v>
      </c>
      <c r="V1697">
        <v>0.19187089800835</v>
      </c>
      <c r="W1697">
        <v>1.039467215538</v>
      </c>
      <c r="X1697">
        <v>0.81753823198246001</v>
      </c>
      <c r="Y1697">
        <v>919.45860790076074</v>
      </c>
      <c r="AB1697" t="e">
        <v>#N/A</v>
      </c>
      <c r="AC1697" t="e">
        <v>#N/A</v>
      </c>
    </row>
    <row r="1698" spans="1:29">
      <c r="A1698" t="s">
        <v>1928</v>
      </c>
      <c r="B1698" t="s">
        <v>24</v>
      </c>
      <c r="C1698">
        <v>5442981</v>
      </c>
      <c r="D1698" t="s">
        <v>1929</v>
      </c>
      <c r="E1698" t="str">
        <f t="shared" si="26"/>
        <v>Bogense Bygrunde23b</v>
      </c>
      <c r="F1698">
        <v>2.25</v>
      </c>
      <c r="G1698" t="s">
        <v>3212</v>
      </c>
      <c r="H1698" t="s">
        <v>3212</v>
      </c>
      <c r="I1698" t="s">
        <v>3212</v>
      </c>
      <c r="M1698">
        <v>2769.5813008319178</v>
      </c>
      <c r="N1698">
        <v>786.33386152043965</v>
      </c>
      <c r="O1698">
        <v>3555.9151623523576</v>
      </c>
      <c r="P1698">
        <v>39316.693076021984</v>
      </c>
      <c r="Q1698">
        <v>1.472</v>
      </c>
      <c r="R1698" t="s">
        <v>3228</v>
      </c>
      <c r="T1698">
        <v>1056.8478970062999</v>
      </c>
      <c r="U1698">
        <v>100</v>
      </c>
      <c r="V1698">
        <v>0.58539026975632003</v>
      </c>
      <c r="W1698">
        <v>1.0740565061569001</v>
      </c>
      <c r="X1698">
        <v>0.91238733038069997</v>
      </c>
      <c r="Y1698">
        <v>1056.8478970062999</v>
      </c>
      <c r="AB1698" t="e">
        <v>#N/A</v>
      </c>
      <c r="AC1698" t="e">
        <v>#N/A</v>
      </c>
    </row>
    <row r="1699" spans="1:29">
      <c r="A1699" t="s">
        <v>939</v>
      </c>
      <c r="B1699" t="s">
        <v>24</v>
      </c>
      <c r="C1699">
        <v>5442985</v>
      </c>
      <c r="D1699" t="s">
        <v>1930</v>
      </c>
      <c r="E1699" t="str">
        <f t="shared" si="26"/>
        <v>Bogense Bygrunde25b</v>
      </c>
      <c r="F1699">
        <v>2.25</v>
      </c>
      <c r="G1699" t="s">
        <v>3212</v>
      </c>
      <c r="H1699" t="s">
        <v>3212</v>
      </c>
      <c r="I1699" t="s">
        <v>3212</v>
      </c>
      <c r="M1699">
        <v>2769.5813008319178</v>
      </c>
      <c r="N1699">
        <v>786.33386152043965</v>
      </c>
      <c r="O1699">
        <v>3555.9151623523576</v>
      </c>
      <c r="P1699">
        <v>39316.693076021984</v>
      </c>
      <c r="Q1699">
        <v>1.319</v>
      </c>
      <c r="R1699" t="s">
        <v>3228</v>
      </c>
      <c r="T1699">
        <v>1289.6675095205001</v>
      </c>
      <c r="U1699">
        <v>100</v>
      </c>
      <c r="V1699">
        <v>0.46406474709510998</v>
      </c>
      <c r="W1699">
        <v>1.0828878879546999</v>
      </c>
      <c r="X1699">
        <v>0.88569011259330999</v>
      </c>
      <c r="Y1699">
        <v>1289.6675095205001</v>
      </c>
      <c r="AB1699" t="e">
        <v>#N/A</v>
      </c>
      <c r="AC1699" t="e">
        <v>#N/A</v>
      </c>
    </row>
    <row r="1700" spans="1:29">
      <c r="A1700" t="s">
        <v>2691</v>
      </c>
      <c r="B1700" t="s">
        <v>15</v>
      </c>
      <c r="C1700">
        <v>5444963</v>
      </c>
      <c r="D1700" t="s">
        <v>2692</v>
      </c>
      <c r="E1700" t="str">
        <f t="shared" si="26"/>
        <v>Bogense Strand, Bogense Jorder3e</v>
      </c>
      <c r="F1700">
        <v>1.25</v>
      </c>
      <c r="G1700" t="s">
        <v>3212</v>
      </c>
      <c r="H1700" t="s">
        <v>3212</v>
      </c>
      <c r="K1700" t="s">
        <v>3213</v>
      </c>
      <c r="M1700">
        <v>1538.6562782399542</v>
      </c>
      <c r="N1700">
        <v>436.85214528913315</v>
      </c>
      <c r="O1700">
        <v>1975.5084235290874</v>
      </c>
      <c r="P1700">
        <v>21842.607264456656</v>
      </c>
      <c r="T1700">
        <v>1252.7606544958001</v>
      </c>
      <c r="U1700">
        <v>100</v>
      </c>
      <c r="V1700">
        <v>0.82940798997878995</v>
      </c>
      <c r="W1700">
        <v>1.105807185173</v>
      </c>
      <c r="X1700">
        <v>1.0070275125438</v>
      </c>
      <c r="Y1700">
        <v>1252.7606544944999</v>
      </c>
      <c r="AB1700" t="e">
        <v>#N/A</v>
      </c>
      <c r="AC1700" t="e">
        <v>#N/A</v>
      </c>
    </row>
    <row r="1701" spans="1:29">
      <c r="A1701" t="s">
        <v>3158</v>
      </c>
      <c r="B1701" t="s">
        <v>15</v>
      </c>
      <c r="C1701">
        <v>100041740</v>
      </c>
      <c r="D1701" t="s">
        <v>3159</v>
      </c>
      <c r="E1701" t="str">
        <f t="shared" si="26"/>
        <v>Bogense Strand, Bogense Jorder3av</v>
      </c>
      <c r="F1701">
        <v>1.25</v>
      </c>
      <c r="G1701" t="s">
        <v>3212</v>
      </c>
      <c r="H1701" t="s">
        <v>3212</v>
      </c>
      <c r="K1701">
        <v>0</v>
      </c>
      <c r="M1701">
        <v>1538.6562782399542</v>
      </c>
      <c r="N1701">
        <v>436.85214528913315</v>
      </c>
      <c r="O1701">
        <v>1975.5084235290874</v>
      </c>
      <c r="P1701">
        <v>21842.607264456656</v>
      </c>
      <c r="T1701">
        <v>1520.1459519952</v>
      </c>
      <c r="U1701">
        <v>100</v>
      </c>
      <c r="V1701">
        <v>0.61251503229141002</v>
      </c>
      <c r="W1701">
        <v>0.97628122568130005</v>
      </c>
      <c r="X1701">
        <v>0.75843835059609999</v>
      </c>
      <c r="Y1701">
        <v>1520.1459519939999</v>
      </c>
      <c r="AB1701" t="e">
        <v>#N/A</v>
      </c>
      <c r="AC1701" t="e">
        <v>#N/A</v>
      </c>
    </row>
    <row r="1702" spans="1:29">
      <c r="A1702" t="s">
        <v>659</v>
      </c>
      <c r="B1702" t="s">
        <v>15</v>
      </c>
      <c r="C1702">
        <v>9862155</v>
      </c>
      <c r="D1702" t="s">
        <v>2953</v>
      </c>
      <c r="E1702" t="str">
        <f t="shared" si="26"/>
        <v>Bogense Strand, Bogense Jorder3s</v>
      </c>
      <c r="F1702">
        <v>1</v>
      </c>
      <c r="G1702" t="s">
        <v>3212</v>
      </c>
      <c r="M1702">
        <v>1230.9250225919634</v>
      </c>
      <c r="N1702">
        <v>349.48171623130651</v>
      </c>
      <c r="O1702">
        <v>1580.40673882327</v>
      </c>
      <c r="P1702">
        <v>17474.085811565325</v>
      </c>
      <c r="T1702">
        <v>16693.850477069998</v>
      </c>
      <c r="U1702">
        <v>100</v>
      </c>
      <c r="V1702">
        <v>1.2104163169861</v>
      </c>
      <c r="W1702">
        <v>2.8025767803192001</v>
      </c>
      <c r="X1702">
        <v>1.7994375431413001</v>
      </c>
      <c r="Y1702">
        <v>16693.850477017</v>
      </c>
      <c r="AB1702" t="e">
        <v>#N/A</v>
      </c>
      <c r="AC1702" t="e">
        <v>#N/A</v>
      </c>
    </row>
    <row r="1703" spans="1:29">
      <c r="A1703" t="s">
        <v>3051</v>
      </c>
      <c r="B1703" t="s">
        <v>15</v>
      </c>
      <c r="C1703">
        <v>10055588</v>
      </c>
      <c r="D1703" t="s">
        <v>3052</v>
      </c>
      <c r="E1703" t="str">
        <f t="shared" si="26"/>
        <v>Bogense Strand, Bogense Jorder3am</v>
      </c>
      <c r="F1703">
        <v>2.25</v>
      </c>
      <c r="G1703" t="s">
        <v>3212</v>
      </c>
      <c r="H1703" t="s">
        <v>3212</v>
      </c>
      <c r="I1703" t="s">
        <v>3212</v>
      </c>
      <c r="M1703">
        <v>2769.5813008319178</v>
      </c>
      <c r="N1703">
        <v>786.33386152043965</v>
      </c>
      <c r="O1703">
        <v>3555.9151623523576</v>
      </c>
      <c r="P1703">
        <v>39316.693076021984</v>
      </c>
      <c r="Q1703">
        <v>0.77300000000000002</v>
      </c>
      <c r="R1703" t="s">
        <v>3228</v>
      </c>
      <c r="T1703">
        <v>816.81934499726003</v>
      </c>
      <c r="U1703">
        <v>100</v>
      </c>
      <c r="V1703">
        <v>1.6076153516769001</v>
      </c>
      <c r="W1703">
        <v>1.983577132225</v>
      </c>
      <c r="X1703">
        <v>1.6689383363724</v>
      </c>
      <c r="Y1703">
        <v>816.81934499726003</v>
      </c>
      <c r="AB1703" t="e">
        <v>#N/A</v>
      </c>
      <c r="AC1703" t="e">
        <v>#N/A</v>
      </c>
    </row>
    <row r="1704" spans="1:29">
      <c r="A1704" t="s">
        <v>3049</v>
      </c>
      <c r="B1704" t="s">
        <v>15</v>
      </c>
      <c r="C1704">
        <v>10055587</v>
      </c>
      <c r="D1704" t="s">
        <v>3050</v>
      </c>
      <c r="E1704" t="str">
        <f t="shared" si="26"/>
        <v>Bogense Strand, Bogense Jorder3al</v>
      </c>
      <c r="F1704">
        <v>2.25</v>
      </c>
      <c r="G1704" t="s">
        <v>3212</v>
      </c>
      <c r="H1704" t="s">
        <v>3212</v>
      </c>
      <c r="I1704" t="s">
        <v>3212</v>
      </c>
      <c r="M1704">
        <v>2769.5813008319178</v>
      </c>
      <c r="N1704">
        <v>786.33386152043965</v>
      </c>
      <c r="O1704">
        <v>3555.9151623523576</v>
      </c>
      <c r="P1704">
        <v>39316.693076021984</v>
      </c>
      <c r="Q1704">
        <v>0.81899999999999995</v>
      </c>
      <c r="R1704" t="s">
        <v>3228</v>
      </c>
      <c r="T1704">
        <v>535.17657899717994</v>
      </c>
      <c r="U1704">
        <v>100</v>
      </c>
      <c r="V1704">
        <v>1.5605149269103999</v>
      </c>
      <c r="W1704">
        <v>1.6815251111984</v>
      </c>
      <c r="X1704">
        <v>1.6166179058793999</v>
      </c>
      <c r="Y1704">
        <v>535.17657899717994</v>
      </c>
      <c r="AB1704" t="e">
        <v>#N/A</v>
      </c>
      <c r="AC1704" t="e">
        <v>#N/A</v>
      </c>
    </row>
    <row r="1705" spans="1:29">
      <c r="A1705" t="s">
        <v>2509</v>
      </c>
      <c r="B1705" t="s">
        <v>15</v>
      </c>
      <c r="C1705">
        <v>10055585</v>
      </c>
      <c r="D1705" t="s">
        <v>3047</v>
      </c>
      <c r="E1705" t="str">
        <f t="shared" si="26"/>
        <v>Bogense Strand, Bogense Jorder3ai</v>
      </c>
      <c r="F1705">
        <v>2.25</v>
      </c>
      <c r="G1705" t="s">
        <v>3212</v>
      </c>
      <c r="H1705" t="s">
        <v>3212</v>
      </c>
      <c r="I1705" t="s">
        <v>3212</v>
      </c>
      <c r="M1705">
        <v>2769.5813008319178</v>
      </c>
      <c r="N1705">
        <v>786.33386152043965</v>
      </c>
      <c r="O1705">
        <v>3555.9151623523576</v>
      </c>
      <c r="P1705">
        <v>39316.693076021984</v>
      </c>
      <c r="Q1705">
        <v>0.56699999999999995</v>
      </c>
      <c r="R1705" t="s">
        <v>3228</v>
      </c>
      <c r="T1705">
        <v>608.02467499811996</v>
      </c>
      <c r="U1705">
        <v>100</v>
      </c>
      <c r="V1705">
        <v>1.5771262645721</v>
      </c>
      <c r="W1705">
        <v>1.7172708511353001</v>
      </c>
      <c r="X1705">
        <v>1.6381845228256</v>
      </c>
      <c r="Y1705">
        <v>608.02467499811996</v>
      </c>
      <c r="AB1705" t="e">
        <v>#N/A</v>
      </c>
      <c r="AC1705" t="e">
        <v>#N/A</v>
      </c>
    </row>
    <row r="1706" spans="1:29">
      <c r="A1706" t="s">
        <v>2507</v>
      </c>
      <c r="B1706" t="s">
        <v>15</v>
      </c>
      <c r="C1706">
        <v>10055586</v>
      </c>
      <c r="D1706" t="s">
        <v>3048</v>
      </c>
      <c r="E1706" t="str">
        <f t="shared" si="26"/>
        <v>Bogense Strand, Bogense Jorder3ak</v>
      </c>
      <c r="F1706">
        <v>2.25</v>
      </c>
      <c r="G1706" t="s">
        <v>3212</v>
      </c>
      <c r="H1706" t="s">
        <v>3212</v>
      </c>
      <c r="I1706" t="s">
        <v>3212</v>
      </c>
      <c r="M1706">
        <v>2769.5813008319178</v>
      </c>
      <c r="N1706">
        <v>786.33386152043965</v>
      </c>
      <c r="O1706">
        <v>3555.9151623523576</v>
      </c>
      <c r="P1706">
        <v>39316.693076021984</v>
      </c>
      <c r="Q1706">
        <v>0.45900000000000002</v>
      </c>
      <c r="R1706" t="s">
        <v>3228</v>
      </c>
      <c r="T1706">
        <v>535.23242799645004</v>
      </c>
      <c r="U1706">
        <v>100</v>
      </c>
      <c r="V1706">
        <v>1.6232804059982</v>
      </c>
      <c r="W1706">
        <v>1.8056892156601001</v>
      </c>
      <c r="X1706">
        <v>1.6673131038744999</v>
      </c>
      <c r="Y1706">
        <v>535.23242799645004</v>
      </c>
      <c r="AB1706" t="e">
        <v>#N/A</v>
      </c>
      <c r="AC1706" t="e">
        <v>#N/A</v>
      </c>
    </row>
    <row r="1707" spans="1:29">
      <c r="A1707" t="s">
        <v>1661</v>
      </c>
      <c r="B1707" t="s">
        <v>8</v>
      </c>
      <c r="C1707">
        <v>5444862</v>
      </c>
      <c r="D1707" t="s">
        <v>1662</v>
      </c>
      <c r="E1707" t="str">
        <f t="shared" si="26"/>
        <v>Bogense Markjorder145b</v>
      </c>
      <c r="F1707">
        <v>2.25</v>
      </c>
      <c r="G1707" t="s">
        <v>3212</v>
      </c>
      <c r="H1707" t="s">
        <v>3212</v>
      </c>
      <c r="I1707" t="s">
        <v>3212</v>
      </c>
      <c r="M1707">
        <v>2769.5813008319178</v>
      </c>
      <c r="N1707">
        <v>786.33386152043965</v>
      </c>
      <c r="O1707">
        <v>3555.9151623523576</v>
      </c>
      <c r="P1707">
        <v>39316.693076021984</v>
      </c>
      <c r="Q1707">
        <v>-0.09</v>
      </c>
      <c r="R1707" t="s">
        <v>3228</v>
      </c>
      <c r="T1707">
        <v>88612.949391482005</v>
      </c>
      <c r="U1707">
        <v>100</v>
      </c>
      <c r="V1707">
        <v>0.97333747148514005</v>
      </c>
      <c r="W1707">
        <v>2.6177499294281001</v>
      </c>
      <c r="X1707">
        <v>2.2301434052408999</v>
      </c>
      <c r="Y1707">
        <v>88612.949391482005</v>
      </c>
      <c r="AB1707" t="e">
        <v>#N/A</v>
      </c>
      <c r="AC1707" t="e">
        <v>#N/A</v>
      </c>
    </row>
    <row r="1708" spans="1:29">
      <c r="A1708" t="s">
        <v>2450</v>
      </c>
      <c r="B1708" t="s">
        <v>15</v>
      </c>
      <c r="C1708">
        <v>10055583</v>
      </c>
      <c r="D1708" t="s">
        <v>3045</v>
      </c>
      <c r="E1708" t="str">
        <f t="shared" si="26"/>
        <v>Bogense Strand, Bogense Jorder3ag</v>
      </c>
      <c r="F1708">
        <v>2.25</v>
      </c>
      <c r="G1708" t="s">
        <v>3212</v>
      </c>
      <c r="H1708" t="s">
        <v>3212</v>
      </c>
      <c r="I1708" t="s">
        <v>3212</v>
      </c>
      <c r="M1708">
        <v>2769.5813008319178</v>
      </c>
      <c r="N1708">
        <v>786.33386152043965</v>
      </c>
      <c r="O1708">
        <v>3555.9151623523576</v>
      </c>
      <c r="P1708">
        <v>39316.693076021984</v>
      </c>
      <c r="Q1708">
        <v>0.96299999999999997</v>
      </c>
      <c r="R1708" t="s">
        <v>3228</v>
      </c>
      <c r="T1708">
        <v>1098.5589530049999</v>
      </c>
      <c r="U1708">
        <v>100</v>
      </c>
      <c r="V1708">
        <v>1.2844310998916999</v>
      </c>
      <c r="W1708">
        <v>1.7891830205917001</v>
      </c>
      <c r="X1708">
        <v>1.5719201634266999</v>
      </c>
      <c r="Y1708">
        <v>1098.5589530049999</v>
      </c>
      <c r="AB1708" t="e">
        <v>#N/A</v>
      </c>
      <c r="AC1708" t="e">
        <v>#N/A</v>
      </c>
    </row>
    <row r="1709" spans="1:29">
      <c r="A1709" t="s">
        <v>2511</v>
      </c>
      <c r="B1709" t="s">
        <v>15</v>
      </c>
      <c r="C1709">
        <v>10055584</v>
      </c>
      <c r="D1709" t="s">
        <v>3046</v>
      </c>
      <c r="E1709" t="str">
        <f t="shared" si="26"/>
        <v>Bogense Strand, Bogense Jorder3ah</v>
      </c>
      <c r="F1709">
        <v>2.25</v>
      </c>
      <c r="G1709" t="s">
        <v>3212</v>
      </c>
      <c r="H1709" t="s">
        <v>3212</v>
      </c>
      <c r="I1709" t="s">
        <v>3212</v>
      </c>
      <c r="M1709">
        <v>2769.5813008319178</v>
      </c>
      <c r="N1709">
        <v>786.33386152043965</v>
      </c>
      <c r="O1709">
        <v>3555.9151623523576</v>
      </c>
      <c r="P1709">
        <v>39316.693076021984</v>
      </c>
      <c r="Q1709">
        <v>0.59299999999999997</v>
      </c>
      <c r="R1709" t="s">
        <v>3228</v>
      </c>
      <c r="T1709">
        <v>535.20224449156001</v>
      </c>
      <c r="U1709">
        <v>100</v>
      </c>
      <c r="V1709">
        <v>1.5673487186432</v>
      </c>
      <c r="W1709">
        <v>1.7013955116271999</v>
      </c>
      <c r="X1709">
        <v>1.6115500291664</v>
      </c>
      <c r="Y1709">
        <v>535.20224449156001</v>
      </c>
      <c r="AB1709" t="e">
        <v>#N/A</v>
      </c>
      <c r="AC1709" t="e">
        <v>#N/A</v>
      </c>
    </row>
    <row r="1710" spans="1:29">
      <c r="A1710" t="s">
        <v>3043</v>
      </c>
      <c r="B1710" t="s">
        <v>15</v>
      </c>
      <c r="C1710">
        <v>10055582</v>
      </c>
      <c r="D1710" t="s">
        <v>3044</v>
      </c>
      <c r="E1710" t="str">
        <f t="shared" si="26"/>
        <v>Bogense Strand, Bogense Jorder3af</v>
      </c>
      <c r="F1710">
        <v>2.25</v>
      </c>
      <c r="G1710" t="s">
        <v>3212</v>
      </c>
      <c r="H1710" t="s">
        <v>3212</v>
      </c>
      <c r="I1710" t="s">
        <v>3212</v>
      </c>
      <c r="M1710">
        <v>2769.5813008319178</v>
      </c>
      <c r="N1710">
        <v>786.33386152043965</v>
      </c>
      <c r="O1710">
        <v>3555.9151623523576</v>
      </c>
      <c r="P1710">
        <v>39316.693076021984</v>
      </c>
      <c r="Q1710">
        <v>0.82799999999999996</v>
      </c>
      <c r="R1710" t="s">
        <v>3228</v>
      </c>
      <c r="T1710">
        <v>832.91833449632998</v>
      </c>
      <c r="U1710">
        <v>100</v>
      </c>
      <c r="V1710">
        <v>1.5153070688248</v>
      </c>
      <c r="W1710">
        <v>1.8473225831985001</v>
      </c>
      <c r="X1710">
        <v>1.6397243375777999</v>
      </c>
      <c r="Y1710">
        <v>832.91833449632998</v>
      </c>
      <c r="AB1710" t="e">
        <v>#N/A</v>
      </c>
      <c r="AC1710" t="e">
        <v>#N/A</v>
      </c>
    </row>
    <row r="1711" spans="1:29">
      <c r="A1711" t="s">
        <v>3154</v>
      </c>
      <c r="B1711" t="s">
        <v>15</v>
      </c>
      <c r="C1711">
        <v>100041738</v>
      </c>
      <c r="D1711" t="s">
        <v>3155</v>
      </c>
      <c r="E1711" t="str">
        <f t="shared" si="26"/>
        <v>Bogense Strand, Bogense Jorder3at</v>
      </c>
      <c r="F1711">
        <v>2.25</v>
      </c>
      <c r="G1711" t="s">
        <v>3212</v>
      </c>
      <c r="H1711" t="s">
        <v>3212</v>
      </c>
      <c r="I1711" t="s">
        <v>3212</v>
      </c>
      <c r="M1711">
        <v>2769.5813008319178</v>
      </c>
      <c r="N1711">
        <v>786.33386152043965</v>
      </c>
      <c r="O1711">
        <v>3555.9151623523576</v>
      </c>
      <c r="P1711">
        <v>39316.693076021984</v>
      </c>
      <c r="Q1711">
        <v>1.67</v>
      </c>
      <c r="R1711" t="s">
        <v>3228</v>
      </c>
      <c r="T1711">
        <v>2099.3250494868998</v>
      </c>
      <c r="U1711">
        <v>100</v>
      </c>
      <c r="V1711">
        <v>0.60788905620574996</v>
      </c>
      <c r="W1711">
        <v>1.3307955265044999</v>
      </c>
      <c r="X1711">
        <v>0.89031815748517995</v>
      </c>
      <c r="Y1711">
        <v>2099.3250494868998</v>
      </c>
      <c r="AB1711" t="e">
        <v>#N/A</v>
      </c>
      <c r="AC1711" t="e">
        <v>#N/A</v>
      </c>
    </row>
    <row r="1712" spans="1:29">
      <c r="A1712" t="s">
        <v>3041</v>
      </c>
      <c r="B1712" t="s">
        <v>15</v>
      </c>
      <c r="C1712">
        <v>10055581</v>
      </c>
      <c r="D1712" t="s">
        <v>3042</v>
      </c>
      <c r="E1712" t="str">
        <f t="shared" si="26"/>
        <v>Bogense Strand, Bogense Jorder3ae</v>
      </c>
      <c r="F1712">
        <v>2.25</v>
      </c>
      <c r="G1712" t="s">
        <v>3212</v>
      </c>
      <c r="H1712" t="s">
        <v>3212</v>
      </c>
      <c r="I1712" t="s">
        <v>3212</v>
      </c>
      <c r="M1712">
        <v>2769.5813008319178</v>
      </c>
      <c r="N1712">
        <v>786.33386152043965</v>
      </c>
      <c r="O1712">
        <v>3555.9151623523576</v>
      </c>
      <c r="P1712">
        <v>39316.693076021984</v>
      </c>
      <c r="Q1712">
        <v>0.879</v>
      </c>
      <c r="R1712" t="s">
        <v>3228</v>
      </c>
      <c r="T1712">
        <v>832.92313749236996</v>
      </c>
      <c r="U1712">
        <v>100</v>
      </c>
      <c r="V1712">
        <v>1.2944189310073999</v>
      </c>
      <c r="W1712">
        <v>2.1880643367767001</v>
      </c>
      <c r="X1712">
        <v>1.6275681482261</v>
      </c>
      <c r="Y1712">
        <v>832.92313749236996</v>
      </c>
      <c r="AB1712" t="e">
        <v>#N/A</v>
      </c>
      <c r="AC1712" t="e">
        <v>#N/A</v>
      </c>
    </row>
    <row r="1713" spans="1:29">
      <c r="A1713" t="s">
        <v>1292</v>
      </c>
      <c r="B1713" t="s">
        <v>15</v>
      </c>
      <c r="C1713">
        <v>10055580</v>
      </c>
      <c r="D1713" t="s">
        <v>3040</v>
      </c>
      <c r="E1713" t="str">
        <f t="shared" si="26"/>
        <v>Bogense Strand, Bogense Jorder3ad</v>
      </c>
      <c r="F1713">
        <v>2.25</v>
      </c>
      <c r="G1713" t="s">
        <v>3212</v>
      </c>
      <c r="H1713" t="s">
        <v>3212</v>
      </c>
      <c r="I1713" t="s">
        <v>3212</v>
      </c>
      <c r="M1713">
        <v>2769.5813008319178</v>
      </c>
      <c r="N1713">
        <v>786.33386152043965</v>
      </c>
      <c r="O1713">
        <v>3555.9151623523576</v>
      </c>
      <c r="P1713">
        <v>39316.693076021984</v>
      </c>
      <c r="Q1713">
        <v>0.79600000000000004</v>
      </c>
      <c r="R1713" t="s">
        <v>3228</v>
      </c>
      <c r="T1713">
        <v>832.93874499929996</v>
      </c>
      <c r="U1713">
        <v>100</v>
      </c>
      <c r="V1713">
        <v>1.5729209184646999</v>
      </c>
      <c r="W1713">
        <v>2.1377046108246001</v>
      </c>
      <c r="X1713">
        <v>1.6524328470230001</v>
      </c>
      <c r="Y1713">
        <v>832.93874499929996</v>
      </c>
      <c r="AB1713" t="e">
        <v>#N/A</v>
      </c>
      <c r="AC1713" t="e">
        <v>#N/A</v>
      </c>
    </row>
    <row r="1714" spans="1:29">
      <c r="A1714" t="s">
        <v>1294</v>
      </c>
      <c r="B1714" t="s">
        <v>15</v>
      </c>
      <c r="C1714">
        <v>10055579</v>
      </c>
      <c r="D1714" t="s">
        <v>3039</v>
      </c>
      <c r="E1714" t="str">
        <f t="shared" si="26"/>
        <v>Bogense Strand, Bogense Jorder3ac</v>
      </c>
      <c r="F1714">
        <v>2.25</v>
      </c>
      <c r="G1714" t="s">
        <v>3212</v>
      </c>
      <c r="H1714" t="s">
        <v>3212</v>
      </c>
      <c r="I1714" t="s">
        <v>3212</v>
      </c>
      <c r="M1714">
        <v>2769.5813008319178</v>
      </c>
      <c r="N1714">
        <v>786.33386152043965</v>
      </c>
      <c r="O1714">
        <v>3555.9151623523576</v>
      </c>
      <c r="P1714">
        <v>39316.693076021984</v>
      </c>
      <c r="Q1714">
        <v>0.94</v>
      </c>
      <c r="R1714" t="s">
        <v>3228</v>
      </c>
      <c r="T1714">
        <v>549.03154600466996</v>
      </c>
      <c r="U1714">
        <v>100</v>
      </c>
      <c r="V1714">
        <v>1.5792289972305</v>
      </c>
      <c r="W1714">
        <v>1.8713984489441</v>
      </c>
      <c r="X1714">
        <v>1.6632984175401999</v>
      </c>
      <c r="Y1714">
        <v>549.03154600466996</v>
      </c>
      <c r="AB1714" t="e">
        <v>#N/A</v>
      </c>
      <c r="AC1714" t="e">
        <v>#N/A</v>
      </c>
    </row>
    <row r="1715" spans="1:29">
      <c r="A1715" t="s">
        <v>3009</v>
      </c>
      <c r="B1715" t="s">
        <v>15</v>
      </c>
      <c r="C1715">
        <v>9976119</v>
      </c>
      <c r="D1715" t="s">
        <v>3010</v>
      </c>
      <c r="E1715" t="str">
        <f t="shared" si="26"/>
        <v>Bogense Strand, Bogense Jorder3aa</v>
      </c>
      <c r="F1715">
        <v>2.25</v>
      </c>
      <c r="G1715" t="s">
        <v>3212</v>
      </c>
      <c r="H1715" t="s">
        <v>3212</v>
      </c>
      <c r="I1715" t="s">
        <v>3212</v>
      </c>
      <c r="M1715">
        <v>2769.5813008319178</v>
      </c>
      <c r="N1715">
        <v>786.33386152043965</v>
      </c>
      <c r="O1715">
        <v>3555.9151623523576</v>
      </c>
      <c r="P1715">
        <v>39316.693076021984</v>
      </c>
      <c r="Q1715">
        <v>0.80200000000000005</v>
      </c>
      <c r="R1715" t="s">
        <v>3228</v>
      </c>
      <c r="T1715">
        <v>301.58258698914</v>
      </c>
      <c r="U1715">
        <v>100</v>
      </c>
      <c r="V1715">
        <v>1.6271704435348999</v>
      </c>
      <c r="W1715">
        <v>2.1269810199738002</v>
      </c>
      <c r="X1715">
        <v>1.7622685539722001</v>
      </c>
      <c r="Y1715">
        <v>301.58258698914</v>
      </c>
      <c r="AB1715" t="e">
        <v>#N/A</v>
      </c>
      <c r="AC1715" t="e">
        <v>#N/A</v>
      </c>
    </row>
    <row r="1716" spans="1:29">
      <c r="A1716" t="s">
        <v>3011</v>
      </c>
      <c r="B1716" t="s">
        <v>15</v>
      </c>
      <c r="C1716">
        <v>10030361</v>
      </c>
      <c r="D1716" t="s">
        <v>3012</v>
      </c>
      <c r="E1716" t="str">
        <f t="shared" si="26"/>
        <v>Bogense Strand, Bogense Jorder3ab</v>
      </c>
      <c r="F1716">
        <v>2.25</v>
      </c>
      <c r="G1716" t="s">
        <v>3212</v>
      </c>
      <c r="H1716" t="s">
        <v>3212</v>
      </c>
      <c r="I1716" t="s">
        <v>3212</v>
      </c>
      <c r="M1716">
        <v>2769.5813008319178</v>
      </c>
      <c r="N1716">
        <v>786.33386152043965</v>
      </c>
      <c r="O1716">
        <v>3555.9151623523576</v>
      </c>
      <c r="P1716">
        <v>39316.693076021984</v>
      </c>
      <c r="Q1716">
        <v>0.82599999999999996</v>
      </c>
      <c r="R1716" t="s">
        <v>3228</v>
      </c>
      <c r="T1716">
        <v>898.51338798465997</v>
      </c>
      <c r="U1716">
        <v>100</v>
      </c>
      <c r="V1716">
        <v>1.5700821876526001</v>
      </c>
      <c r="W1716">
        <v>1.9318509101868</v>
      </c>
      <c r="X1716">
        <v>1.6593584429376</v>
      </c>
      <c r="Y1716">
        <v>898.51338798465997</v>
      </c>
      <c r="AB1716" t="e">
        <v>#N/A</v>
      </c>
      <c r="AC1716" t="e">
        <v>#N/A</v>
      </c>
    </row>
    <row r="1717" spans="1:29">
      <c r="A1717" t="s">
        <v>3055</v>
      </c>
      <c r="B1717" t="s">
        <v>15</v>
      </c>
      <c r="C1717">
        <v>10055590</v>
      </c>
      <c r="D1717" t="s">
        <v>3056</v>
      </c>
      <c r="E1717" t="str">
        <f t="shared" si="26"/>
        <v>Bogense Strand, Bogense Jorder3ao</v>
      </c>
      <c r="F1717">
        <v>2.25</v>
      </c>
      <c r="G1717" t="s">
        <v>3212</v>
      </c>
      <c r="H1717" t="s">
        <v>3212</v>
      </c>
      <c r="I1717" t="s">
        <v>3212</v>
      </c>
      <c r="M1717">
        <v>2769.5813008319178</v>
      </c>
      <c r="N1717">
        <v>786.33386152043965</v>
      </c>
      <c r="O1717">
        <v>3555.9151623523576</v>
      </c>
      <c r="P1717">
        <v>39316.693076021984</v>
      </c>
      <c r="Q1717">
        <v>0.82</v>
      </c>
      <c r="R1717" t="s">
        <v>3228</v>
      </c>
      <c r="T1717">
        <v>535.20565449201001</v>
      </c>
      <c r="U1717">
        <v>100</v>
      </c>
      <c r="V1717">
        <v>1.5968916416168</v>
      </c>
      <c r="W1717">
        <v>1.7348283529282</v>
      </c>
      <c r="X1717">
        <v>1.6472380798056001</v>
      </c>
      <c r="Y1717">
        <v>535.20565449201001</v>
      </c>
      <c r="AB1717" t="e">
        <v>#N/A</v>
      </c>
      <c r="AC1717" t="e">
        <v>#N/A</v>
      </c>
    </row>
    <row r="1718" spans="1:29">
      <c r="A1718" t="s">
        <v>3053</v>
      </c>
      <c r="B1718" t="s">
        <v>15</v>
      </c>
      <c r="C1718">
        <v>10055589</v>
      </c>
      <c r="D1718" t="s">
        <v>3054</v>
      </c>
      <c r="E1718" t="str">
        <f t="shared" si="26"/>
        <v>Bogense Strand, Bogense Jorder3an</v>
      </c>
      <c r="F1718">
        <v>2.25</v>
      </c>
      <c r="G1718" t="s">
        <v>3212</v>
      </c>
      <c r="H1718" t="s">
        <v>3212</v>
      </c>
      <c r="I1718" t="s">
        <v>3212</v>
      </c>
      <c r="M1718">
        <v>2769.5813008319178</v>
      </c>
      <c r="N1718">
        <v>786.33386152043965</v>
      </c>
      <c r="O1718">
        <v>3555.9151623523576</v>
      </c>
      <c r="P1718">
        <v>39316.693076021984</v>
      </c>
      <c r="Q1718">
        <v>0.82</v>
      </c>
      <c r="R1718" t="s">
        <v>3228</v>
      </c>
      <c r="T1718">
        <v>535.19619549845004</v>
      </c>
      <c r="U1718">
        <v>100</v>
      </c>
      <c r="V1718">
        <v>1.5760749578476001</v>
      </c>
      <c r="W1718">
        <v>1.6658599376678001</v>
      </c>
      <c r="X1718">
        <v>1.605682634308</v>
      </c>
      <c r="Y1718">
        <v>535.19619549845004</v>
      </c>
      <c r="AB1718" t="e">
        <v>#N/A</v>
      </c>
      <c r="AC1718" t="e">
        <v>#N/A</v>
      </c>
    </row>
    <row r="1719" spans="1:29">
      <c r="A1719" t="s">
        <v>3057</v>
      </c>
      <c r="B1719" t="s">
        <v>15</v>
      </c>
      <c r="C1719">
        <v>10055591</v>
      </c>
      <c r="D1719" t="s">
        <v>3058</v>
      </c>
      <c r="E1719" t="str">
        <f t="shared" si="26"/>
        <v>Bogense Strand, Bogense Jorder3ap</v>
      </c>
      <c r="F1719">
        <v>2.25</v>
      </c>
      <c r="G1719" t="s">
        <v>3212</v>
      </c>
      <c r="H1719" t="s">
        <v>3212</v>
      </c>
      <c r="I1719" t="s">
        <v>3212</v>
      </c>
      <c r="M1719">
        <v>2769.5813008319178</v>
      </c>
      <c r="N1719">
        <v>786.33386152043965</v>
      </c>
      <c r="O1719">
        <v>3555.9151623523576</v>
      </c>
      <c r="P1719">
        <v>39316.693076021984</v>
      </c>
      <c r="Q1719">
        <v>0.97399999999999998</v>
      </c>
      <c r="R1719" t="s">
        <v>3228</v>
      </c>
      <c r="T1719">
        <v>1403.7213065039</v>
      </c>
      <c r="U1719">
        <v>100</v>
      </c>
      <c r="V1719">
        <v>1.585431933403</v>
      </c>
      <c r="W1719">
        <v>1.9866261482239</v>
      </c>
      <c r="X1719">
        <v>1.7077963147527999</v>
      </c>
      <c r="Y1719">
        <v>1403.7213065039</v>
      </c>
      <c r="AB1719" t="e">
        <v>#N/A</v>
      </c>
      <c r="AC1719" t="e">
        <v>#N/A</v>
      </c>
    </row>
    <row r="1720" spans="1:29">
      <c r="A1720" t="s">
        <v>1649</v>
      </c>
      <c r="B1720" t="s">
        <v>15</v>
      </c>
      <c r="C1720">
        <v>9428439</v>
      </c>
      <c r="D1720" t="s">
        <v>1650</v>
      </c>
      <c r="E1720" t="str">
        <f t="shared" si="26"/>
        <v>Bogense Strand, Bogense Jorder64a</v>
      </c>
      <c r="F1720">
        <v>1.25</v>
      </c>
      <c r="G1720" t="s">
        <v>3212</v>
      </c>
      <c r="H1720" t="s">
        <v>3212</v>
      </c>
      <c r="M1720">
        <v>1538.6562782399542</v>
      </c>
      <c r="N1720">
        <v>436.85214528913315</v>
      </c>
      <c r="O1720">
        <v>1975.5084235290874</v>
      </c>
      <c r="P1720">
        <v>21842.607264456656</v>
      </c>
      <c r="T1720">
        <v>10672.557336541</v>
      </c>
      <c r="U1720">
        <v>100</v>
      </c>
      <c r="V1720">
        <v>0.79366219043732</v>
      </c>
      <c r="W1720">
        <v>2.4827568531035999</v>
      </c>
      <c r="X1720">
        <v>1.5495298454636</v>
      </c>
      <c r="Y1720">
        <v>10672.557336538999</v>
      </c>
      <c r="AB1720" t="e">
        <v>#N/A</v>
      </c>
      <c r="AC1720" t="e">
        <v>#N/A</v>
      </c>
    </row>
    <row r="1721" spans="1:29">
      <c r="A1721" t="s">
        <v>1651</v>
      </c>
      <c r="B1721" t="s">
        <v>15</v>
      </c>
      <c r="C1721">
        <v>9428439</v>
      </c>
      <c r="D1721" t="s">
        <v>1650</v>
      </c>
      <c r="E1721" t="str">
        <f t="shared" si="26"/>
        <v>Bogense Strand, Bogense Jorder64b</v>
      </c>
      <c r="F1721">
        <v>1</v>
      </c>
      <c r="G1721" t="s">
        <v>3214</v>
      </c>
      <c r="M1721">
        <v>1230.9250225919634</v>
      </c>
      <c r="N1721">
        <v>349.48171623130651</v>
      </c>
      <c r="O1721">
        <v>1580.40673882327</v>
      </c>
      <c r="P1721">
        <v>17474.085811565325</v>
      </c>
      <c r="T1721">
        <v>8558.8113229888004</v>
      </c>
      <c r="U1721">
        <v>100</v>
      </c>
      <c r="V1721">
        <v>1.2300764322280999</v>
      </c>
      <c r="W1721">
        <v>2.1702964305878001</v>
      </c>
      <c r="X1721">
        <v>1.7373938236116999</v>
      </c>
      <c r="Y1721">
        <v>8558.8113229927003</v>
      </c>
      <c r="AB1721" t="e">
        <v>#N/A</v>
      </c>
      <c r="AC1721" t="e">
        <v>#N/A</v>
      </c>
    </row>
    <row r="1722" spans="1:29">
      <c r="A1722" t="s">
        <v>3156</v>
      </c>
      <c r="B1722" t="s">
        <v>15</v>
      </c>
      <c r="C1722">
        <v>100041739</v>
      </c>
      <c r="D1722" t="s">
        <v>3157</v>
      </c>
      <c r="E1722" t="str">
        <f t="shared" si="26"/>
        <v>Bogense Strand, Bogense Jorder3au</v>
      </c>
      <c r="F1722">
        <v>1.3900999999999999</v>
      </c>
      <c r="G1722" t="s">
        <v>3212</v>
      </c>
      <c r="H1722" t="s">
        <v>3212</v>
      </c>
      <c r="K1722" t="s">
        <v>3213</v>
      </c>
      <c r="L1722">
        <v>0.1401</v>
      </c>
      <c r="M1722">
        <v>1711.1088739050881</v>
      </c>
      <c r="N1722">
        <v>485.81453373313911</v>
      </c>
      <c r="O1722">
        <v>2196.9234076382272</v>
      </c>
      <c r="P1722">
        <v>24290.726686656955</v>
      </c>
      <c r="T1722">
        <v>2819.3334074954</v>
      </c>
      <c r="U1722">
        <v>100</v>
      </c>
      <c r="V1722">
        <v>0.75812661647796997</v>
      </c>
      <c r="W1722">
        <v>1.6371581554412999</v>
      </c>
      <c r="X1722">
        <v>1.0777029097463</v>
      </c>
      <c r="Y1722">
        <v>2819.3334074951999</v>
      </c>
      <c r="AB1722" t="e">
        <v>#N/A</v>
      </c>
      <c r="AC1722" t="e">
        <v>#N/A</v>
      </c>
    </row>
    <row r="1723" spans="1:29">
      <c r="A1723" t="s">
        <v>1321</v>
      </c>
      <c r="B1723" t="s">
        <v>15</v>
      </c>
      <c r="C1723">
        <v>9862153</v>
      </c>
      <c r="D1723" t="s">
        <v>2951</v>
      </c>
      <c r="E1723" t="str">
        <f t="shared" si="26"/>
        <v>Bogense Strand, Bogense Jorder3q</v>
      </c>
      <c r="F1723">
        <v>2.25</v>
      </c>
      <c r="G1723" t="s">
        <v>3212</v>
      </c>
      <c r="H1723" t="s">
        <v>3212</v>
      </c>
      <c r="I1723" t="s">
        <v>3212</v>
      </c>
      <c r="M1723">
        <v>2769.5813008319178</v>
      </c>
      <c r="N1723">
        <v>786.33386152043965</v>
      </c>
      <c r="O1723">
        <v>3555.9151623523576</v>
      </c>
      <c r="P1723">
        <v>39316.693076021984</v>
      </c>
      <c r="Q1723">
        <v>1.3740000000000001</v>
      </c>
      <c r="R1723" t="s">
        <v>3228</v>
      </c>
      <c r="T1723">
        <v>6881.9657390049997</v>
      </c>
      <c r="U1723">
        <v>100</v>
      </c>
      <c r="V1723">
        <v>0.64752489328384</v>
      </c>
      <c r="W1723">
        <v>1.2184065580368</v>
      </c>
      <c r="X1723">
        <v>0.97364030405073998</v>
      </c>
      <c r="Y1723">
        <v>6881.9657390049997</v>
      </c>
      <c r="AB1723" t="e">
        <v>#N/A</v>
      </c>
      <c r="AC1723" t="e">
        <v>#N/A</v>
      </c>
    </row>
    <row r="1724" spans="1:29">
      <c r="A1724" t="s">
        <v>3086</v>
      </c>
      <c r="B1724" t="s">
        <v>15</v>
      </c>
      <c r="C1724">
        <v>100011112</v>
      </c>
      <c r="D1724" t="s">
        <v>3087</v>
      </c>
      <c r="E1724" t="str">
        <f t="shared" si="26"/>
        <v>Bogense Strand, Bogense Jorder3aq</v>
      </c>
      <c r="F1724">
        <v>2.25</v>
      </c>
      <c r="G1724" t="s">
        <v>3212</v>
      </c>
      <c r="H1724" t="s">
        <v>3212</v>
      </c>
      <c r="I1724" t="s">
        <v>3212</v>
      </c>
      <c r="M1724">
        <v>2769.5813008319178</v>
      </c>
      <c r="N1724">
        <v>786.33386152043965</v>
      </c>
      <c r="O1724">
        <v>3555.9151623523576</v>
      </c>
      <c r="P1724">
        <v>39316.693076021984</v>
      </c>
      <c r="Q1724">
        <v>1.663</v>
      </c>
      <c r="R1724" t="s">
        <v>3228</v>
      </c>
      <c r="T1724">
        <v>6731.6028594878999</v>
      </c>
      <c r="U1724">
        <v>100</v>
      </c>
      <c r="V1724">
        <v>0.61398690938949996</v>
      </c>
      <c r="W1724">
        <v>1.2166192531586</v>
      </c>
      <c r="X1724">
        <v>0.84761483669281001</v>
      </c>
      <c r="Y1724">
        <v>6731.6028594878999</v>
      </c>
      <c r="AB1724" t="e">
        <v>#N/A</v>
      </c>
      <c r="AC1724" t="e">
        <v>#N/A</v>
      </c>
    </row>
    <row r="1725" spans="1:29">
      <c r="A1725" t="s">
        <v>2701</v>
      </c>
      <c r="B1725" t="s">
        <v>15</v>
      </c>
      <c r="C1725">
        <v>5444964</v>
      </c>
      <c r="D1725" t="s">
        <v>2702</v>
      </c>
      <c r="E1725" t="str">
        <f t="shared" si="26"/>
        <v>Bogense Strand, Bogense Jorder3f</v>
      </c>
      <c r="F1725">
        <v>2.5499999999999998</v>
      </c>
      <c r="G1725" t="s">
        <v>3212</v>
      </c>
      <c r="H1725" t="s">
        <v>3212</v>
      </c>
      <c r="I1725" t="s">
        <v>3212</v>
      </c>
      <c r="J1725" t="s">
        <v>3212</v>
      </c>
      <c r="M1725">
        <v>3138.8588076095066</v>
      </c>
      <c r="N1725">
        <v>891.17837638983156</v>
      </c>
      <c r="O1725">
        <v>4030.0371839993381</v>
      </c>
      <c r="P1725">
        <v>44558.918819491577</v>
      </c>
      <c r="Q1725">
        <v>1.4530000000000001</v>
      </c>
      <c r="R1725">
        <v>0.68500000000000005</v>
      </c>
      <c r="T1725">
        <v>1064.8566500024999</v>
      </c>
      <c r="U1725">
        <v>100</v>
      </c>
      <c r="V1725">
        <v>0.81984072923660001</v>
      </c>
      <c r="W1725">
        <v>1.3348958492278999</v>
      </c>
      <c r="X1725">
        <v>1.0988122773847</v>
      </c>
      <c r="Y1725">
        <v>1064.8566500024999</v>
      </c>
      <c r="AB1725" t="e">
        <v>#N/A</v>
      </c>
      <c r="AC1725" t="e">
        <v>#N/A</v>
      </c>
    </row>
    <row r="1726" spans="1:29">
      <c r="A1726" t="s">
        <v>3160</v>
      </c>
      <c r="B1726" t="s">
        <v>15</v>
      </c>
      <c r="C1726">
        <v>100041741</v>
      </c>
      <c r="D1726" t="s">
        <v>3161</v>
      </c>
      <c r="E1726" t="str">
        <f t="shared" si="26"/>
        <v>Bogense Strand, Bogense Jorder3ax</v>
      </c>
      <c r="F1726">
        <v>1.44695</v>
      </c>
      <c r="G1726" t="s">
        <v>3212</v>
      </c>
      <c r="H1726" t="s">
        <v>3212</v>
      </c>
      <c r="K1726" t="s">
        <v>3213</v>
      </c>
      <c r="L1726">
        <v>0.19695000000000001</v>
      </c>
      <c r="M1726">
        <v>1781.0869614394414</v>
      </c>
      <c r="N1726">
        <v>505.68256930088893</v>
      </c>
      <c r="O1726">
        <v>2286.7695307403305</v>
      </c>
      <c r="P1726">
        <v>25284.128465044447</v>
      </c>
      <c r="T1726">
        <v>2756.7066399905002</v>
      </c>
      <c r="U1726">
        <v>100</v>
      </c>
      <c r="V1726">
        <v>0.76327824592589999</v>
      </c>
      <c r="W1726">
        <v>1.9741150140762</v>
      </c>
      <c r="X1726">
        <v>1.2254913596564001</v>
      </c>
      <c r="Y1726">
        <v>2756.7066399887999</v>
      </c>
      <c r="AB1726" t="e">
        <v>#N/A</v>
      </c>
      <c r="AC1726" t="e">
        <v>#N/A</v>
      </c>
    </row>
    <row r="1727" spans="1:29">
      <c r="A1727" t="s">
        <v>1325</v>
      </c>
      <c r="B1727" t="s">
        <v>15</v>
      </c>
      <c r="C1727">
        <v>9862154</v>
      </c>
      <c r="D1727" t="s">
        <v>2952</v>
      </c>
      <c r="E1727" t="str">
        <f t="shared" si="26"/>
        <v>Bogense Strand, Bogense Jorder3r</v>
      </c>
      <c r="F1727">
        <v>1.25</v>
      </c>
      <c r="G1727" t="s">
        <v>3212</v>
      </c>
      <c r="H1727" t="s">
        <v>3212</v>
      </c>
      <c r="M1727">
        <v>1538.6562782399542</v>
      </c>
      <c r="N1727">
        <v>436.85214528913315</v>
      </c>
      <c r="O1727">
        <v>1975.5084235290874</v>
      </c>
      <c r="P1727">
        <v>21842.607264456656</v>
      </c>
      <c r="T1727">
        <v>3544.8882385275001</v>
      </c>
      <c r="U1727">
        <v>100</v>
      </c>
      <c r="V1727">
        <v>0.73184293508529996</v>
      </c>
      <c r="W1727">
        <v>1.4222627878189</v>
      </c>
      <c r="X1727">
        <v>0.99956759062323997</v>
      </c>
      <c r="Y1727">
        <v>3544.8882385234001</v>
      </c>
      <c r="AB1727" t="e">
        <v>#N/A</v>
      </c>
      <c r="AC1727" t="e">
        <v>#N/A</v>
      </c>
    </row>
    <row r="1728" spans="1:29">
      <c r="A1728" t="s">
        <v>2832</v>
      </c>
      <c r="B1728" t="s">
        <v>15</v>
      </c>
      <c r="C1728">
        <v>7889206</v>
      </c>
      <c r="D1728" t="s">
        <v>2833</v>
      </c>
      <c r="E1728" t="str">
        <f t="shared" si="26"/>
        <v>Bogense Strand, Bogense Jorder3g</v>
      </c>
      <c r="F1728">
        <v>2.5499999999999998</v>
      </c>
      <c r="G1728" t="s">
        <v>3212</v>
      </c>
      <c r="H1728" t="s">
        <v>3212</v>
      </c>
      <c r="I1728" t="s">
        <v>3212</v>
      </c>
      <c r="J1728" t="s">
        <v>3212</v>
      </c>
      <c r="M1728">
        <v>3138.8588076095066</v>
      </c>
      <c r="N1728">
        <v>891.17837638983156</v>
      </c>
      <c r="O1728">
        <v>4030.0371839993381</v>
      </c>
      <c r="P1728">
        <v>44558.918819491577</v>
      </c>
      <c r="Q1728">
        <v>0.877</v>
      </c>
      <c r="R1728">
        <v>-0.121</v>
      </c>
      <c r="T1728">
        <v>7873.2755299947003</v>
      </c>
      <c r="U1728">
        <v>100</v>
      </c>
      <c r="V1728">
        <v>0.68505799770355003</v>
      </c>
      <c r="W1728">
        <v>2.3479743003845002</v>
      </c>
      <c r="X1728">
        <v>1.4489480488263999</v>
      </c>
      <c r="Y1728">
        <v>7873.2755299947003</v>
      </c>
      <c r="AB1728" t="e">
        <v>#N/A</v>
      </c>
      <c r="AC1728" t="e">
        <v>#N/A</v>
      </c>
    </row>
    <row r="1729" spans="1:29">
      <c r="A1729" t="s">
        <v>2883</v>
      </c>
      <c r="B1729" t="s">
        <v>8</v>
      </c>
      <c r="C1729">
        <v>9071902</v>
      </c>
      <c r="D1729" t="s">
        <v>2884</v>
      </c>
      <c r="E1729" t="str">
        <f t="shared" si="26"/>
        <v>Bogense Markjorder145n</v>
      </c>
      <c r="F1729">
        <v>2.25</v>
      </c>
      <c r="G1729" t="s">
        <v>3212</v>
      </c>
      <c r="H1729" t="s">
        <v>3212</v>
      </c>
      <c r="I1729" t="s">
        <v>3212</v>
      </c>
      <c r="M1729">
        <v>2769.5813008319178</v>
      </c>
      <c r="N1729">
        <v>786.33386152043965</v>
      </c>
      <c r="O1729">
        <v>3555.9151623523576</v>
      </c>
      <c r="P1729">
        <v>39316.693076021984</v>
      </c>
      <c r="Q1729">
        <v>-0.248</v>
      </c>
      <c r="R1729" t="s">
        <v>3228</v>
      </c>
      <c r="T1729">
        <v>13330.847278486999</v>
      </c>
      <c r="U1729">
        <v>100</v>
      </c>
      <c r="V1729">
        <v>1.6876229047775</v>
      </c>
      <c r="W1729">
        <v>2.6980729103088001</v>
      </c>
      <c r="X1729">
        <v>2.5121388574328001</v>
      </c>
      <c r="Y1729">
        <v>13330.847278486999</v>
      </c>
      <c r="AB1729" t="e">
        <v>#N/A</v>
      </c>
      <c r="AC1729" t="e">
        <v>#N/A</v>
      </c>
    </row>
    <row r="1730" spans="1:29">
      <c r="A1730" t="s">
        <v>814</v>
      </c>
      <c r="B1730" t="s">
        <v>24</v>
      </c>
      <c r="C1730">
        <v>8148765</v>
      </c>
      <c r="D1730" t="s">
        <v>815</v>
      </c>
      <c r="E1730" t="str">
        <f t="shared" ref="E1730:E1793" si="27">CONCATENATE(B1730,A1730)</f>
        <v>Bogense Bygrunde294c</v>
      </c>
      <c r="F1730">
        <v>1.25</v>
      </c>
      <c r="G1730" t="s">
        <v>3212</v>
      </c>
      <c r="H1730" t="s">
        <v>3212</v>
      </c>
      <c r="M1730">
        <v>1538.6562782399542</v>
      </c>
      <c r="N1730">
        <v>436.85214528913315</v>
      </c>
      <c r="O1730">
        <v>1975.5084235290874</v>
      </c>
      <c r="P1730">
        <v>21842.607264456656</v>
      </c>
      <c r="Q1730">
        <v>3.113</v>
      </c>
      <c r="R1730" t="s">
        <v>3228</v>
      </c>
      <c r="T1730">
        <v>3669.2502340205001</v>
      </c>
      <c r="U1730">
        <v>100</v>
      </c>
      <c r="V1730">
        <v>5.6141953915357999E-2</v>
      </c>
      <c r="W1730">
        <v>0.99520546197891002</v>
      </c>
      <c r="X1730">
        <v>0.29087299267276001</v>
      </c>
      <c r="Y1730">
        <v>3669.2502340205001</v>
      </c>
      <c r="AB1730" t="e">
        <v>#N/A</v>
      </c>
      <c r="AC1730" t="e">
        <v>#N/A</v>
      </c>
    </row>
    <row r="1731" spans="1:29">
      <c r="A1731" t="s">
        <v>1943</v>
      </c>
      <c r="B1731" t="s">
        <v>8</v>
      </c>
      <c r="C1731">
        <v>5444182</v>
      </c>
      <c r="D1731" t="s">
        <v>1944</v>
      </c>
      <c r="E1731" t="str">
        <f t="shared" si="27"/>
        <v>Bogense Markjorder28l</v>
      </c>
      <c r="F1731">
        <v>2.25</v>
      </c>
      <c r="G1731" t="s">
        <v>3212</v>
      </c>
      <c r="H1731" t="s">
        <v>3212</v>
      </c>
      <c r="I1731" t="s">
        <v>3212</v>
      </c>
      <c r="M1731">
        <v>2769.5813008319178</v>
      </c>
      <c r="N1731">
        <v>786.33386152043965</v>
      </c>
      <c r="O1731">
        <v>3555.9151623523576</v>
      </c>
      <c r="P1731">
        <v>39316.693076021984</v>
      </c>
      <c r="Q1731">
        <v>0.94899999999999995</v>
      </c>
      <c r="R1731" t="s">
        <v>3228</v>
      </c>
      <c r="T1731">
        <v>1361.8472950084999</v>
      </c>
      <c r="U1731">
        <v>100</v>
      </c>
      <c r="V1731">
        <v>1.2111521959305001</v>
      </c>
      <c r="W1731">
        <v>1.7422930002213</v>
      </c>
      <c r="X1731">
        <v>1.4802767161665</v>
      </c>
      <c r="Y1731">
        <v>1361.8472950084999</v>
      </c>
      <c r="AB1731" t="e">
        <v>#N/A</v>
      </c>
      <c r="AC1731" t="e">
        <v>#N/A</v>
      </c>
    </row>
    <row r="1732" spans="1:29">
      <c r="A1732" t="s">
        <v>1955</v>
      </c>
      <c r="B1732" t="s">
        <v>8</v>
      </c>
      <c r="C1732">
        <v>5444539</v>
      </c>
      <c r="D1732" t="s">
        <v>1956</v>
      </c>
      <c r="E1732" t="str">
        <f t="shared" si="27"/>
        <v>Bogense Markjorder72g</v>
      </c>
      <c r="F1732">
        <v>2.25</v>
      </c>
      <c r="G1732" t="s">
        <v>3212</v>
      </c>
      <c r="H1732" t="s">
        <v>3212</v>
      </c>
      <c r="I1732" t="s">
        <v>3212</v>
      </c>
      <c r="M1732">
        <v>2769.5813008319178</v>
      </c>
      <c r="N1732">
        <v>786.33386152043965</v>
      </c>
      <c r="O1732">
        <v>3555.9151623523576</v>
      </c>
      <c r="P1732">
        <v>39316.693076021984</v>
      </c>
      <c r="Q1732">
        <v>1.31</v>
      </c>
      <c r="R1732" t="s">
        <v>3228</v>
      </c>
      <c r="T1732">
        <v>459.30373548672998</v>
      </c>
      <c r="U1732">
        <v>100</v>
      </c>
      <c r="V1732">
        <v>1.0942424535751001</v>
      </c>
      <c r="W1732">
        <v>1.3368934392928999</v>
      </c>
      <c r="X1732">
        <v>1.1957046299765</v>
      </c>
      <c r="Y1732">
        <v>459.30373548672998</v>
      </c>
      <c r="AB1732" t="e">
        <v>#N/A</v>
      </c>
      <c r="AC1732" t="e">
        <v>#N/A</v>
      </c>
    </row>
    <row r="1733" spans="1:29">
      <c r="A1733" t="s">
        <v>1957</v>
      </c>
      <c r="B1733" t="s">
        <v>8</v>
      </c>
      <c r="C1733">
        <v>5444538</v>
      </c>
      <c r="D1733" t="s">
        <v>1958</v>
      </c>
      <c r="E1733" t="str">
        <f t="shared" si="27"/>
        <v>Bogense Markjorder72f</v>
      </c>
      <c r="F1733">
        <v>2.25</v>
      </c>
      <c r="G1733" t="s">
        <v>3212</v>
      </c>
      <c r="H1733" t="s">
        <v>3212</v>
      </c>
      <c r="I1733" t="s">
        <v>3212</v>
      </c>
      <c r="M1733">
        <v>2769.5813008319178</v>
      </c>
      <c r="N1733">
        <v>786.33386152043965</v>
      </c>
      <c r="O1733">
        <v>3555.9151623523576</v>
      </c>
      <c r="P1733">
        <v>39316.693076021984</v>
      </c>
      <c r="Q1733">
        <v>1.327</v>
      </c>
      <c r="R1733" t="s">
        <v>3228</v>
      </c>
      <c r="T1733">
        <v>309.60159999640001</v>
      </c>
      <c r="U1733">
        <v>100</v>
      </c>
      <c r="V1733">
        <v>1.0763695240021001</v>
      </c>
      <c r="W1733">
        <v>1.3041964769362999</v>
      </c>
      <c r="X1733">
        <v>1.1548267895321001</v>
      </c>
      <c r="Y1733">
        <v>309.60159999640001</v>
      </c>
      <c r="AB1733" t="e">
        <v>#N/A</v>
      </c>
      <c r="AC1733" t="e">
        <v>#N/A</v>
      </c>
    </row>
    <row r="1734" spans="1:29">
      <c r="A1734" t="s">
        <v>1959</v>
      </c>
      <c r="B1734" t="s">
        <v>8</v>
      </c>
      <c r="C1734">
        <v>5444537</v>
      </c>
      <c r="D1734" t="s">
        <v>1960</v>
      </c>
      <c r="E1734" t="str">
        <f t="shared" si="27"/>
        <v>Bogense Markjorder72e</v>
      </c>
      <c r="F1734">
        <v>2.25</v>
      </c>
      <c r="G1734" t="s">
        <v>3212</v>
      </c>
      <c r="H1734" t="s">
        <v>3212</v>
      </c>
      <c r="I1734" t="s">
        <v>3212</v>
      </c>
      <c r="M1734">
        <v>2769.5813008319178</v>
      </c>
      <c r="N1734">
        <v>786.33386152043965</v>
      </c>
      <c r="O1734">
        <v>3555.9151623523576</v>
      </c>
      <c r="P1734">
        <v>39316.693076021984</v>
      </c>
      <c r="Q1734">
        <v>1.329</v>
      </c>
      <c r="R1734" t="s">
        <v>3228</v>
      </c>
      <c r="T1734">
        <v>309.65681300427002</v>
      </c>
      <c r="U1734">
        <v>100</v>
      </c>
      <c r="V1734">
        <v>1.0741616487503001</v>
      </c>
      <c r="W1734">
        <v>1.2825387716293</v>
      </c>
      <c r="X1734">
        <v>1.1356803673617999</v>
      </c>
      <c r="Y1734">
        <v>309.65681300427002</v>
      </c>
      <c r="AB1734" t="e">
        <v>#N/A</v>
      </c>
      <c r="AC1734" t="e">
        <v>#N/A</v>
      </c>
    </row>
    <row r="1735" spans="1:29">
      <c r="A1735" t="s">
        <v>1961</v>
      </c>
      <c r="B1735" t="s">
        <v>8</v>
      </c>
      <c r="C1735">
        <v>5444536</v>
      </c>
      <c r="D1735" t="s">
        <v>1962</v>
      </c>
      <c r="E1735" t="str">
        <f t="shared" si="27"/>
        <v>Bogense Markjorder72d</v>
      </c>
      <c r="F1735">
        <v>2.25</v>
      </c>
      <c r="G1735" t="s">
        <v>3212</v>
      </c>
      <c r="H1735" t="s">
        <v>3212</v>
      </c>
      <c r="I1735" t="s">
        <v>3212</v>
      </c>
      <c r="M1735">
        <v>2769.5813008319178</v>
      </c>
      <c r="N1735">
        <v>786.33386152043965</v>
      </c>
      <c r="O1735">
        <v>3555.9151623523576</v>
      </c>
      <c r="P1735">
        <v>39316.693076021984</v>
      </c>
      <c r="Q1735">
        <v>1.3360000000000001</v>
      </c>
      <c r="R1735" t="s">
        <v>3228</v>
      </c>
      <c r="T1735">
        <v>375.80031849258</v>
      </c>
      <c r="U1735">
        <v>100</v>
      </c>
      <c r="V1735">
        <v>1.0326334238052</v>
      </c>
      <c r="W1735">
        <v>1.2825387716293</v>
      </c>
      <c r="X1735">
        <v>1.1254930834132</v>
      </c>
      <c r="Y1735">
        <v>375.80031849258</v>
      </c>
      <c r="AB1735" t="e">
        <v>#N/A</v>
      </c>
      <c r="AC1735" t="e">
        <v>#N/A</v>
      </c>
    </row>
    <row r="1736" spans="1:29">
      <c r="A1736" t="s">
        <v>1945</v>
      </c>
      <c r="B1736" t="s">
        <v>8</v>
      </c>
      <c r="C1736">
        <v>5444544</v>
      </c>
      <c r="D1736" t="s">
        <v>1946</v>
      </c>
      <c r="E1736" t="str">
        <f t="shared" si="27"/>
        <v>Bogense Markjorder72m</v>
      </c>
      <c r="F1736">
        <v>2.25</v>
      </c>
      <c r="G1736" t="s">
        <v>3212</v>
      </c>
      <c r="H1736" t="s">
        <v>3212</v>
      </c>
      <c r="I1736" t="s">
        <v>3212</v>
      </c>
      <c r="M1736">
        <v>2769.5813008319178</v>
      </c>
      <c r="N1736">
        <v>786.33386152043965</v>
      </c>
      <c r="O1736">
        <v>3555.9151623523576</v>
      </c>
      <c r="P1736">
        <v>39316.693076021984</v>
      </c>
      <c r="Q1736">
        <v>1.1919999999999999</v>
      </c>
      <c r="R1736" t="s">
        <v>3228</v>
      </c>
      <c r="T1736">
        <v>497.62007200081001</v>
      </c>
      <c r="U1736">
        <v>100</v>
      </c>
      <c r="V1736">
        <v>1.2669787406921</v>
      </c>
      <c r="W1736">
        <v>1.4935441017151001</v>
      </c>
      <c r="X1736">
        <v>1.3533781098712001</v>
      </c>
      <c r="Y1736">
        <v>497.62007200081001</v>
      </c>
      <c r="AB1736" t="e">
        <v>#N/A</v>
      </c>
      <c r="AC1736" t="e">
        <v>#N/A</v>
      </c>
    </row>
    <row r="1737" spans="1:29">
      <c r="A1737" t="s">
        <v>1947</v>
      </c>
      <c r="B1737" t="s">
        <v>8</v>
      </c>
      <c r="C1737">
        <v>5444181</v>
      </c>
      <c r="D1737" t="s">
        <v>1948</v>
      </c>
      <c r="E1737" t="str">
        <f t="shared" si="27"/>
        <v>Bogense Markjorder28k</v>
      </c>
      <c r="F1737">
        <v>2.25</v>
      </c>
      <c r="G1737" t="s">
        <v>3212</v>
      </c>
      <c r="H1737" t="s">
        <v>3212</v>
      </c>
      <c r="I1737" t="s">
        <v>3212</v>
      </c>
      <c r="M1737">
        <v>2769.5813008319178</v>
      </c>
      <c r="N1737">
        <v>786.33386152043965</v>
      </c>
      <c r="O1737">
        <v>3555.9151623523576</v>
      </c>
      <c r="P1737">
        <v>39316.693076021984</v>
      </c>
      <c r="Q1737">
        <v>0.91300000000000003</v>
      </c>
      <c r="R1737" t="s">
        <v>3228</v>
      </c>
      <c r="T1737">
        <v>1055.6015714948001</v>
      </c>
      <c r="U1737">
        <v>100</v>
      </c>
      <c r="V1737">
        <v>1.2709739208221</v>
      </c>
      <c r="W1737">
        <v>1.5368596315384</v>
      </c>
      <c r="X1737">
        <v>1.4115988816086</v>
      </c>
      <c r="Y1737">
        <v>1055.6015714948001</v>
      </c>
      <c r="AB1737" t="e">
        <v>#N/A</v>
      </c>
      <c r="AC1737" t="e">
        <v>#N/A</v>
      </c>
    </row>
    <row r="1738" spans="1:29">
      <c r="A1738" t="s">
        <v>1949</v>
      </c>
      <c r="B1738" t="s">
        <v>8</v>
      </c>
      <c r="C1738">
        <v>5444543</v>
      </c>
      <c r="D1738" t="s">
        <v>1950</v>
      </c>
      <c r="E1738" t="str">
        <f t="shared" si="27"/>
        <v>Bogense Markjorder72l</v>
      </c>
      <c r="F1738">
        <v>2.25</v>
      </c>
      <c r="G1738" t="s">
        <v>3212</v>
      </c>
      <c r="H1738" t="s">
        <v>3212</v>
      </c>
      <c r="I1738" t="s">
        <v>3212</v>
      </c>
      <c r="M1738">
        <v>2769.5813008319178</v>
      </c>
      <c r="N1738">
        <v>786.33386152043965</v>
      </c>
      <c r="O1738">
        <v>3555.9151623523576</v>
      </c>
      <c r="P1738">
        <v>39316.693076021984</v>
      </c>
      <c r="Q1738">
        <v>1.2</v>
      </c>
      <c r="R1738" t="s">
        <v>3228</v>
      </c>
      <c r="T1738">
        <v>309.03853901182998</v>
      </c>
      <c r="U1738">
        <v>100</v>
      </c>
      <c r="V1738">
        <v>1.2640349864960001</v>
      </c>
      <c r="W1738">
        <v>1.4655783176421999</v>
      </c>
      <c r="X1738">
        <v>1.3197293849217999</v>
      </c>
      <c r="Y1738">
        <v>309.03853901182998</v>
      </c>
      <c r="AB1738" t="e">
        <v>#N/A</v>
      </c>
      <c r="AC1738" t="e">
        <v>#N/A</v>
      </c>
    </row>
    <row r="1739" spans="1:29">
      <c r="A1739" t="s">
        <v>1951</v>
      </c>
      <c r="B1739" t="s">
        <v>8</v>
      </c>
      <c r="C1739">
        <v>5444542</v>
      </c>
      <c r="D1739" t="s">
        <v>1952</v>
      </c>
      <c r="E1739" t="str">
        <f t="shared" si="27"/>
        <v>Bogense Markjorder72k</v>
      </c>
      <c r="F1739">
        <v>2.25</v>
      </c>
      <c r="G1739" t="s">
        <v>3212</v>
      </c>
      <c r="H1739" t="s">
        <v>3212</v>
      </c>
      <c r="I1739" t="s">
        <v>3212</v>
      </c>
      <c r="M1739">
        <v>2769.5813008319178</v>
      </c>
      <c r="N1739">
        <v>786.33386152043965</v>
      </c>
      <c r="O1739">
        <v>3555.9151623523576</v>
      </c>
      <c r="P1739">
        <v>39316.693076021984</v>
      </c>
      <c r="Q1739">
        <v>1.2130000000000001</v>
      </c>
      <c r="R1739" t="s">
        <v>3228</v>
      </c>
      <c r="T1739">
        <v>309.45251848869998</v>
      </c>
      <c r="U1739">
        <v>100</v>
      </c>
      <c r="V1739">
        <v>1.2538369894028001</v>
      </c>
      <c r="W1739">
        <v>1.4416075944900999</v>
      </c>
      <c r="X1739">
        <v>1.3046140946724001</v>
      </c>
      <c r="Y1739">
        <v>309.45251848869998</v>
      </c>
      <c r="AB1739" t="e">
        <v>#N/A</v>
      </c>
      <c r="AC1739" t="e">
        <v>#N/A</v>
      </c>
    </row>
    <row r="1740" spans="1:29">
      <c r="A1740" t="s">
        <v>1604</v>
      </c>
      <c r="B1740" t="s">
        <v>8</v>
      </c>
      <c r="C1740">
        <v>5444482</v>
      </c>
      <c r="D1740" t="s">
        <v>1605</v>
      </c>
      <c r="E1740" t="str">
        <f t="shared" si="27"/>
        <v>Bogense Markjorder52a</v>
      </c>
      <c r="F1740">
        <v>2.25</v>
      </c>
      <c r="G1740" t="s">
        <v>3212</v>
      </c>
      <c r="H1740" t="s">
        <v>3212</v>
      </c>
      <c r="I1740" t="s">
        <v>3212</v>
      </c>
      <c r="M1740">
        <v>2769.5813008319178</v>
      </c>
      <c r="N1740">
        <v>786.33386152043965</v>
      </c>
      <c r="O1740">
        <v>3555.9151623523576</v>
      </c>
      <c r="P1740">
        <v>39316.693076021984</v>
      </c>
      <c r="Q1740">
        <v>1.3740000000000001</v>
      </c>
      <c r="R1740" t="s">
        <v>3228</v>
      </c>
      <c r="T1740">
        <v>2478.8813375064001</v>
      </c>
      <c r="U1740">
        <v>100</v>
      </c>
      <c r="V1740">
        <v>0.73825615644455</v>
      </c>
      <c r="W1740">
        <v>1.3347907066344999</v>
      </c>
      <c r="X1740">
        <v>1.0532035746595001</v>
      </c>
      <c r="Y1740">
        <v>2478.8813375064001</v>
      </c>
      <c r="AB1740" t="e">
        <v>#N/A</v>
      </c>
      <c r="AC1740" t="e">
        <v>#N/A</v>
      </c>
    </row>
    <row r="1741" spans="1:29">
      <c r="A1741" t="s">
        <v>1953</v>
      </c>
      <c r="B1741" t="s">
        <v>8</v>
      </c>
      <c r="C1741">
        <v>5444541</v>
      </c>
      <c r="D1741" t="s">
        <v>1954</v>
      </c>
      <c r="E1741" t="str">
        <f t="shared" si="27"/>
        <v>Bogense Markjorder72i</v>
      </c>
      <c r="F1741">
        <v>2.25</v>
      </c>
      <c r="G1741" t="s">
        <v>3212</v>
      </c>
      <c r="H1741" t="s">
        <v>3212</v>
      </c>
      <c r="I1741" t="s">
        <v>3212</v>
      </c>
      <c r="M1741">
        <v>2769.5813008319178</v>
      </c>
      <c r="N1741">
        <v>786.33386152043965</v>
      </c>
      <c r="O1741">
        <v>3555.9151623523576</v>
      </c>
      <c r="P1741">
        <v>39316.693076021984</v>
      </c>
      <c r="Q1741">
        <v>1.198</v>
      </c>
      <c r="R1741" t="s">
        <v>3228</v>
      </c>
      <c r="T1741">
        <v>469.30522601438997</v>
      </c>
      <c r="U1741">
        <v>100</v>
      </c>
      <c r="V1741">
        <v>1.1775090694427</v>
      </c>
      <c r="W1741">
        <v>1.3955585956573</v>
      </c>
      <c r="X1741">
        <v>1.2622918828328</v>
      </c>
      <c r="Y1741">
        <v>469.30522601438997</v>
      </c>
      <c r="AB1741" t="e">
        <v>#N/A</v>
      </c>
      <c r="AC1741" t="e">
        <v>#N/A</v>
      </c>
    </row>
    <row r="1742" spans="1:29">
      <c r="A1742" t="s">
        <v>1963</v>
      </c>
      <c r="B1742" t="s">
        <v>24</v>
      </c>
      <c r="C1742">
        <v>5443439</v>
      </c>
      <c r="D1742" t="s">
        <v>1964</v>
      </c>
      <c r="E1742" t="str">
        <f t="shared" si="27"/>
        <v>Bogense Bygrunde273g</v>
      </c>
      <c r="F1742">
        <v>1</v>
      </c>
      <c r="G1742" t="s">
        <v>3212</v>
      </c>
      <c r="M1742">
        <v>1230.9250225919634</v>
      </c>
      <c r="N1742">
        <v>349.48171623130651</v>
      </c>
      <c r="O1742">
        <v>1580.40673882327</v>
      </c>
      <c r="P1742">
        <v>17474.085811565325</v>
      </c>
      <c r="Q1742" t="e">
        <v>#N/A</v>
      </c>
      <c r="R1742" t="e">
        <v>#N/A</v>
      </c>
      <c r="T1742">
        <v>1125.2221444887</v>
      </c>
      <c r="U1742">
        <v>0</v>
      </c>
      <c r="V1742">
        <v>0</v>
      </c>
      <c r="W1742">
        <v>0</v>
      </c>
      <c r="X1742">
        <v>0</v>
      </c>
      <c r="Y1742">
        <v>0</v>
      </c>
      <c r="AB1742" t="e">
        <v>#N/A</v>
      </c>
      <c r="AC1742" t="e">
        <v>#N/A</v>
      </c>
    </row>
    <row r="1743" spans="1:29">
      <c r="A1743" t="s">
        <v>1979</v>
      </c>
      <c r="B1743" t="s">
        <v>8</v>
      </c>
      <c r="C1743">
        <v>5443741</v>
      </c>
      <c r="D1743" t="s">
        <v>1980</v>
      </c>
      <c r="E1743" t="str">
        <f t="shared" si="27"/>
        <v>Bogense Markjorder8y</v>
      </c>
      <c r="F1743">
        <v>1</v>
      </c>
      <c r="G1743" t="s">
        <v>3212</v>
      </c>
      <c r="M1743">
        <v>1230.9250225919634</v>
      </c>
      <c r="N1743">
        <v>349.48171623130651</v>
      </c>
      <c r="O1743">
        <v>1580.40673882327</v>
      </c>
      <c r="P1743">
        <v>17474.085811565325</v>
      </c>
      <c r="Q1743" t="e">
        <v>#N/A</v>
      </c>
      <c r="R1743" t="e">
        <v>#N/A</v>
      </c>
      <c r="T1743">
        <v>734.20800899640994</v>
      </c>
      <c r="U1743">
        <v>0</v>
      </c>
      <c r="V1743">
        <v>0</v>
      </c>
      <c r="W1743">
        <v>0</v>
      </c>
      <c r="X1743">
        <v>0</v>
      </c>
      <c r="Y1743">
        <v>0</v>
      </c>
      <c r="AB1743" t="e">
        <v>#N/A</v>
      </c>
      <c r="AC1743" t="e">
        <v>#N/A</v>
      </c>
    </row>
    <row r="1744" spans="1:29">
      <c r="A1744" t="s">
        <v>1981</v>
      </c>
      <c r="B1744" t="s">
        <v>8</v>
      </c>
      <c r="C1744">
        <v>5443739</v>
      </c>
      <c r="D1744" t="s">
        <v>1982</v>
      </c>
      <c r="E1744" t="str">
        <f t="shared" si="27"/>
        <v>Bogense Markjorder8v</v>
      </c>
      <c r="F1744">
        <v>1</v>
      </c>
      <c r="G1744" t="s">
        <v>3212</v>
      </c>
      <c r="M1744">
        <v>1230.9250225919634</v>
      </c>
      <c r="N1744">
        <v>349.48171623130651</v>
      </c>
      <c r="O1744">
        <v>1580.40673882327</v>
      </c>
      <c r="P1744">
        <v>17474.085811565325</v>
      </c>
      <c r="Q1744" t="e">
        <v>#N/A</v>
      </c>
      <c r="R1744" t="e">
        <v>#N/A</v>
      </c>
      <c r="T1744">
        <v>583.03325199605001</v>
      </c>
      <c r="U1744">
        <v>0</v>
      </c>
      <c r="V1744">
        <v>0</v>
      </c>
      <c r="W1744">
        <v>0</v>
      </c>
      <c r="X1744">
        <v>0</v>
      </c>
      <c r="Y1744">
        <v>0</v>
      </c>
      <c r="AB1744" t="e">
        <v>#N/A</v>
      </c>
      <c r="AC1744" t="e">
        <v>#N/A</v>
      </c>
    </row>
    <row r="1745" spans="1:29">
      <c r="A1745" t="s">
        <v>1983</v>
      </c>
      <c r="B1745" t="s">
        <v>8</v>
      </c>
      <c r="C1745">
        <v>5443746</v>
      </c>
      <c r="D1745" t="s">
        <v>1984</v>
      </c>
      <c r="E1745" t="str">
        <f t="shared" si="27"/>
        <v>Bogense Markjorder8ab</v>
      </c>
      <c r="F1745">
        <v>1</v>
      </c>
      <c r="G1745" t="s">
        <v>3212</v>
      </c>
      <c r="M1745">
        <v>1230.9250225919634</v>
      </c>
      <c r="N1745">
        <v>349.48171623130651</v>
      </c>
      <c r="O1745">
        <v>1580.40673882327</v>
      </c>
      <c r="P1745">
        <v>17474.085811565325</v>
      </c>
      <c r="Q1745" t="e">
        <v>#N/A</v>
      </c>
      <c r="R1745" t="e">
        <v>#N/A</v>
      </c>
      <c r="T1745">
        <v>938.56359001211001</v>
      </c>
      <c r="U1745">
        <v>0</v>
      </c>
      <c r="V1745">
        <v>0</v>
      </c>
      <c r="W1745">
        <v>0</v>
      </c>
      <c r="X1745">
        <v>0</v>
      </c>
      <c r="Y1745">
        <v>0</v>
      </c>
      <c r="AB1745" t="e">
        <v>#N/A</v>
      </c>
      <c r="AC1745" t="e">
        <v>#N/A</v>
      </c>
    </row>
    <row r="1746" spans="1:29">
      <c r="A1746" t="s">
        <v>1985</v>
      </c>
      <c r="B1746" t="s">
        <v>8</v>
      </c>
      <c r="C1746">
        <v>5443719</v>
      </c>
      <c r="D1746" t="s">
        <v>1986</v>
      </c>
      <c r="E1746" t="str">
        <f t="shared" si="27"/>
        <v>Bogense Markjorder8a</v>
      </c>
      <c r="F1746">
        <v>1</v>
      </c>
      <c r="G1746" t="s">
        <v>3212</v>
      </c>
      <c r="M1746">
        <v>1230.9250225919634</v>
      </c>
      <c r="N1746">
        <v>349.48171623130651</v>
      </c>
      <c r="O1746">
        <v>1580.40673882327</v>
      </c>
      <c r="P1746">
        <v>17474.085811565325</v>
      </c>
      <c r="Q1746" t="e">
        <v>#N/A</v>
      </c>
      <c r="R1746" t="e">
        <v>#N/A</v>
      </c>
      <c r="T1746">
        <v>629.78685900639005</v>
      </c>
      <c r="U1746">
        <v>0</v>
      </c>
      <c r="V1746">
        <v>0</v>
      </c>
      <c r="W1746">
        <v>0</v>
      </c>
      <c r="X1746">
        <v>0</v>
      </c>
      <c r="Y1746">
        <v>0</v>
      </c>
      <c r="AB1746" t="e">
        <v>#N/A</v>
      </c>
      <c r="AC1746" t="e">
        <v>#N/A</v>
      </c>
    </row>
    <row r="1747" spans="1:29">
      <c r="A1747" t="s">
        <v>1987</v>
      </c>
      <c r="B1747" t="s">
        <v>8</v>
      </c>
      <c r="C1747">
        <v>5443737</v>
      </c>
      <c r="D1747" t="s">
        <v>1988</v>
      </c>
      <c r="E1747" t="str">
        <f t="shared" si="27"/>
        <v>Bogense Markjorder8t</v>
      </c>
      <c r="F1747">
        <v>1</v>
      </c>
      <c r="G1747" t="s">
        <v>3212</v>
      </c>
      <c r="M1747">
        <v>1230.9250225919634</v>
      </c>
      <c r="N1747">
        <v>349.48171623130651</v>
      </c>
      <c r="O1747">
        <v>1580.40673882327</v>
      </c>
      <c r="P1747">
        <v>17474.085811565325</v>
      </c>
      <c r="Q1747" t="e">
        <v>#N/A</v>
      </c>
      <c r="R1747" t="e">
        <v>#N/A</v>
      </c>
      <c r="T1747">
        <v>568.94589150029003</v>
      </c>
      <c r="U1747">
        <v>0</v>
      </c>
      <c r="V1747">
        <v>0</v>
      </c>
      <c r="W1747">
        <v>0</v>
      </c>
      <c r="X1747">
        <v>0</v>
      </c>
      <c r="Y1747">
        <v>0</v>
      </c>
      <c r="AB1747" t="e">
        <v>#N/A</v>
      </c>
      <c r="AC1747" t="e">
        <v>#N/A</v>
      </c>
    </row>
    <row r="1748" spans="1:29">
      <c r="A1748" t="s">
        <v>1989</v>
      </c>
      <c r="B1748" t="s">
        <v>8</v>
      </c>
      <c r="C1748">
        <v>5443566</v>
      </c>
      <c r="D1748" t="s">
        <v>1990</v>
      </c>
      <c r="E1748" t="str">
        <f t="shared" si="27"/>
        <v>Bogense Markjorder1f</v>
      </c>
      <c r="F1748">
        <v>1</v>
      </c>
      <c r="G1748" t="s">
        <v>3212</v>
      </c>
      <c r="M1748">
        <v>1230.9250225919634</v>
      </c>
      <c r="N1748">
        <v>349.48171623130651</v>
      </c>
      <c r="O1748">
        <v>1580.40673882327</v>
      </c>
      <c r="P1748">
        <v>17474.085811565325</v>
      </c>
      <c r="Q1748" t="e">
        <v>#N/A</v>
      </c>
      <c r="R1748" t="e">
        <v>#N/A</v>
      </c>
      <c r="T1748">
        <v>582.31206398815004</v>
      </c>
      <c r="U1748">
        <v>0</v>
      </c>
      <c r="V1748">
        <v>0</v>
      </c>
      <c r="W1748">
        <v>0</v>
      </c>
      <c r="X1748">
        <v>0</v>
      </c>
      <c r="Y1748">
        <v>0</v>
      </c>
      <c r="AB1748" t="e">
        <v>#N/A</v>
      </c>
      <c r="AC1748" t="e">
        <v>#N/A</v>
      </c>
    </row>
    <row r="1749" spans="1:29">
      <c r="A1749" t="s">
        <v>1991</v>
      </c>
      <c r="B1749" t="s">
        <v>8</v>
      </c>
      <c r="C1749">
        <v>5443735</v>
      </c>
      <c r="D1749" t="s">
        <v>1992</v>
      </c>
      <c r="E1749" t="str">
        <f t="shared" si="27"/>
        <v>Bogense Markjorder8r</v>
      </c>
      <c r="F1749">
        <v>1</v>
      </c>
      <c r="G1749" t="s">
        <v>3212</v>
      </c>
      <c r="M1749">
        <v>1230.9250225919634</v>
      </c>
      <c r="N1749">
        <v>349.48171623130651</v>
      </c>
      <c r="O1749">
        <v>1580.40673882327</v>
      </c>
      <c r="P1749">
        <v>17474.085811565325</v>
      </c>
      <c r="Q1749" t="e">
        <v>#N/A</v>
      </c>
      <c r="R1749" t="e">
        <v>#N/A</v>
      </c>
      <c r="T1749">
        <v>690.43692201159001</v>
      </c>
      <c r="U1749">
        <v>0</v>
      </c>
      <c r="V1749">
        <v>0</v>
      </c>
      <c r="W1749">
        <v>0</v>
      </c>
      <c r="X1749">
        <v>0</v>
      </c>
      <c r="Y1749">
        <v>0</v>
      </c>
      <c r="AB1749" t="e">
        <v>#N/A</v>
      </c>
      <c r="AC1749" t="e">
        <v>#N/A</v>
      </c>
    </row>
    <row r="1750" spans="1:29">
      <c r="A1750" t="s">
        <v>1995</v>
      </c>
      <c r="B1750" t="s">
        <v>8</v>
      </c>
      <c r="C1750">
        <v>5443579</v>
      </c>
      <c r="D1750" t="s">
        <v>1994</v>
      </c>
      <c r="E1750" t="str">
        <f t="shared" si="27"/>
        <v>Bogense Markjorder1t</v>
      </c>
      <c r="F1750">
        <v>1</v>
      </c>
      <c r="G1750" t="s">
        <v>3212</v>
      </c>
      <c r="M1750">
        <v>1230.9250225919634</v>
      </c>
      <c r="N1750">
        <v>349.48171623130651</v>
      </c>
      <c r="O1750">
        <v>1580.40673882327</v>
      </c>
      <c r="P1750">
        <v>17474.085811565325</v>
      </c>
      <c r="T1750">
        <v>139.11271350025001</v>
      </c>
      <c r="U1750">
        <v>0</v>
      </c>
      <c r="V1750">
        <v>0</v>
      </c>
      <c r="W1750">
        <v>0</v>
      </c>
      <c r="X1750">
        <v>0</v>
      </c>
      <c r="Y1750">
        <v>0</v>
      </c>
      <c r="AB1750" t="e">
        <v>#N/A</v>
      </c>
      <c r="AC1750" t="e">
        <v>#N/A</v>
      </c>
    </row>
    <row r="1751" spans="1:29">
      <c r="A1751" t="s">
        <v>1993</v>
      </c>
      <c r="B1751" t="s">
        <v>8</v>
      </c>
      <c r="C1751">
        <v>5443578</v>
      </c>
      <c r="D1751" t="s">
        <v>1994</v>
      </c>
      <c r="E1751" t="str">
        <f t="shared" si="27"/>
        <v>Bogense Markjorder1s</v>
      </c>
      <c r="F1751">
        <v>1</v>
      </c>
      <c r="G1751" t="s">
        <v>3212</v>
      </c>
      <c r="M1751">
        <v>1230.9250225919634</v>
      </c>
      <c r="N1751">
        <v>349.48171623130651</v>
      </c>
      <c r="O1751">
        <v>1580.40673882327</v>
      </c>
      <c r="P1751">
        <v>17474.085811565325</v>
      </c>
      <c r="Q1751" t="e">
        <v>#N/A</v>
      </c>
      <c r="R1751" t="e">
        <v>#N/A</v>
      </c>
      <c r="T1751">
        <v>448.18216949005</v>
      </c>
      <c r="U1751">
        <v>0</v>
      </c>
      <c r="V1751">
        <v>0</v>
      </c>
      <c r="W1751">
        <v>0</v>
      </c>
      <c r="X1751">
        <v>0</v>
      </c>
      <c r="Y1751">
        <v>0</v>
      </c>
      <c r="AB1751" t="e">
        <v>#N/A</v>
      </c>
      <c r="AC1751" t="e">
        <v>#N/A</v>
      </c>
    </row>
    <row r="1752" spans="1:29">
      <c r="A1752" t="s">
        <v>1998</v>
      </c>
      <c r="B1752" t="s">
        <v>8</v>
      </c>
      <c r="C1752">
        <v>5443733</v>
      </c>
      <c r="D1752" t="s">
        <v>1997</v>
      </c>
      <c r="E1752" t="str">
        <f t="shared" si="27"/>
        <v>Bogense Markjorder8p</v>
      </c>
      <c r="F1752">
        <v>1</v>
      </c>
      <c r="G1752" t="s">
        <v>3212</v>
      </c>
      <c r="M1752">
        <v>1230.9250225919634</v>
      </c>
      <c r="N1752">
        <v>349.48171623130651</v>
      </c>
      <c r="O1752">
        <v>1580.40673882327</v>
      </c>
      <c r="P1752">
        <v>17474.085811565325</v>
      </c>
      <c r="T1752">
        <v>169.22457599153</v>
      </c>
      <c r="U1752">
        <v>0</v>
      </c>
      <c r="V1752">
        <v>0</v>
      </c>
      <c r="W1752">
        <v>0</v>
      </c>
      <c r="X1752">
        <v>0</v>
      </c>
      <c r="Y1752">
        <v>0</v>
      </c>
      <c r="AB1752" t="e">
        <v>#N/A</v>
      </c>
      <c r="AC1752" t="e">
        <v>#N/A</v>
      </c>
    </row>
    <row r="1753" spans="1:29">
      <c r="A1753" t="s">
        <v>1996</v>
      </c>
      <c r="B1753" t="s">
        <v>8</v>
      </c>
      <c r="C1753">
        <v>5443731</v>
      </c>
      <c r="D1753" t="s">
        <v>1997</v>
      </c>
      <c r="E1753" t="str">
        <f t="shared" si="27"/>
        <v>Bogense Markjorder8n</v>
      </c>
      <c r="F1753">
        <v>1</v>
      </c>
      <c r="G1753" t="s">
        <v>3212</v>
      </c>
      <c r="M1753">
        <v>1230.9250225919634</v>
      </c>
      <c r="N1753">
        <v>349.48171623130651</v>
      </c>
      <c r="O1753">
        <v>1580.40673882327</v>
      </c>
      <c r="P1753">
        <v>17474.085811565325</v>
      </c>
      <c r="Q1753" t="e">
        <v>#N/A</v>
      </c>
      <c r="R1753" t="e">
        <v>#N/A</v>
      </c>
      <c r="T1753">
        <v>542.01760448592995</v>
      </c>
      <c r="U1753">
        <v>0</v>
      </c>
      <c r="V1753">
        <v>0</v>
      </c>
      <c r="W1753">
        <v>0</v>
      </c>
      <c r="X1753">
        <v>0</v>
      </c>
      <c r="Y1753">
        <v>0</v>
      </c>
      <c r="AB1753" t="e">
        <v>#N/A</v>
      </c>
      <c r="AC1753" t="e">
        <v>#N/A</v>
      </c>
    </row>
    <row r="1754" spans="1:29">
      <c r="A1754" t="s">
        <v>1999</v>
      </c>
      <c r="B1754" t="s">
        <v>8</v>
      </c>
      <c r="C1754">
        <v>5443581</v>
      </c>
      <c r="D1754" t="s">
        <v>2000</v>
      </c>
      <c r="E1754" t="str">
        <f t="shared" si="27"/>
        <v>Bogense Markjorder1v</v>
      </c>
      <c r="F1754">
        <v>1</v>
      </c>
      <c r="G1754" t="s">
        <v>3212</v>
      </c>
      <c r="M1754">
        <v>1230.9250225919634</v>
      </c>
      <c r="N1754">
        <v>349.48171623130651</v>
      </c>
      <c r="O1754">
        <v>1580.40673882327</v>
      </c>
      <c r="P1754">
        <v>17474.085811565325</v>
      </c>
      <c r="Q1754" t="e">
        <v>#N/A</v>
      </c>
      <c r="R1754" t="e">
        <v>#N/A</v>
      </c>
      <c r="T1754">
        <v>610.05683500499003</v>
      </c>
      <c r="U1754">
        <v>0</v>
      </c>
      <c r="V1754">
        <v>0</v>
      </c>
      <c r="W1754">
        <v>0</v>
      </c>
      <c r="X1754">
        <v>0</v>
      </c>
      <c r="Y1754">
        <v>0</v>
      </c>
      <c r="AB1754" t="e">
        <v>#N/A</v>
      </c>
      <c r="AC1754" t="e">
        <v>#N/A</v>
      </c>
    </row>
    <row r="1755" spans="1:29">
      <c r="A1755" t="s">
        <v>2001</v>
      </c>
      <c r="B1755" t="s">
        <v>8</v>
      </c>
      <c r="C1755">
        <v>5443730</v>
      </c>
      <c r="D1755" t="s">
        <v>2002</v>
      </c>
      <c r="E1755" t="str">
        <f t="shared" si="27"/>
        <v>Bogense Markjorder8m</v>
      </c>
      <c r="F1755">
        <v>1</v>
      </c>
      <c r="G1755" t="s">
        <v>3212</v>
      </c>
      <c r="M1755">
        <v>1230.9250225919634</v>
      </c>
      <c r="N1755">
        <v>349.48171623130651</v>
      </c>
      <c r="O1755">
        <v>1580.40673882327</v>
      </c>
      <c r="P1755">
        <v>17474.085811565325</v>
      </c>
      <c r="Q1755" t="e">
        <v>#N/A</v>
      </c>
      <c r="R1755" t="e">
        <v>#N/A</v>
      </c>
      <c r="T1755">
        <v>1092.9602810106001</v>
      </c>
      <c r="U1755">
        <v>0</v>
      </c>
      <c r="V1755">
        <v>0</v>
      </c>
      <c r="W1755">
        <v>0</v>
      </c>
      <c r="X1755">
        <v>0</v>
      </c>
      <c r="Y1755">
        <v>0</v>
      </c>
      <c r="AB1755" t="e">
        <v>#N/A</v>
      </c>
      <c r="AC1755" t="e">
        <v>#N/A</v>
      </c>
    </row>
    <row r="1756" spans="1:29">
      <c r="A1756" t="s">
        <v>2003</v>
      </c>
      <c r="B1756" t="s">
        <v>8</v>
      </c>
      <c r="C1756">
        <v>5443606</v>
      </c>
      <c r="D1756" t="s">
        <v>2004</v>
      </c>
      <c r="E1756" t="str">
        <f t="shared" si="27"/>
        <v>Bogense Markjorder1au</v>
      </c>
      <c r="F1756">
        <v>1</v>
      </c>
      <c r="G1756" t="s">
        <v>3212</v>
      </c>
      <c r="M1756">
        <v>1230.9250225919634</v>
      </c>
      <c r="N1756">
        <v>349.48171623130651</v>
      </c>
      <c r="O1756">
        <v>1580.40673882327</v>
      </c>
      <c r="P1756">
        <v>17474.085811565325</v>
      </c>
      <c r="Q1756" t="e">
        <v>#N/A</v>
      </c>
      <c r="R1756" t="e">
        <v>#N/A</v>
      </c>
      <c r="T1756">
        <v>546.25337350377004</v>
      </c>
      <c r="U1756">
        <v>0</v>
      </c>
      <c r="V1756">
        <v>0</v>
      </c>
      <c r="W1756">
        <v>0</v>
      </c>
      <c r="X1756">
        <v>0</v>
      </c>
      <c r="Y1756">
        <v>0</v>
      </c>
      <c r="AB1756" t="e">
        <v>#N/A</v>
      </c>
      <c r="AC1756" t="e">
        <v>#N/A</v>
      </c>
    </row>
    <row r="1757" spans="1:29">
      <c r="A1757" t="s">
        <v>2005</v>
      </c>
      <c r="B1757" t="s">
        <v>8</v>
      </c>
      <c r="C1757">
        <v>5443729</v>
      </c>
      <c r="D1757" t="s">
        <v>2006</v>
      </c>
      <c r="E1757" t="str">
        <f t="shared" si="27"/>
        <v>Bogense Markjorder8l</v>
      </c>
      <c r="F1757">
        <v>1</v>
      </c>
      <c r="G1757" t="s">
        <v>3212</v>
      </c>
      <c r="M1757">
        <v>1230.9250225919634</v>
      </c>
      <c r="N1757">
        <v>349.48171623130651</v>
      </c>
      <c r="O1757">
        <v>1580.40673882327</v>
      </c>
      <c r="P1757">
        <v>17474.085811565325</v>
      </c>
      <c r="Q1757" t="e">
        <v>#N/A</v>
      </c>
      <c r="R1757" t="e">
        <v>#N/A</v>
      </c>
      <c r="T1757">
        <v>645.19490700356005</v>
      </c>
      <c r="U1757">
        <v>0</v>
      </c>
      <c r="V1757">
        <v>0</v>
      </c>
      <c r="W1757">
        <v>0</v>
      </c>
      <c r="X1757">
        <v>0</v>
      </c>
      <c r="Y1757">
        <v>0</v>
      </c>
      <c r="AB1757" t="e">
        <v>#N/A</v>
      </c>
      <c r="AC1757" t="e">
        <v>#N/A</v>
      </c>
    </row>
    <row r="1758" spans="1:29">
      <c r="A1758" t="s">
        <v>2007</v>
      </c>
      <c r="B1758" t="s">
        <v>8</v>
      </c>
      <c r="C1758">
        <v>5443582</v>
      </c>
      <c r="D1758" t="s">
        <v>2008</v>
      </c>
      <c r="E1758" t="str">
        <f t="shared" si="27"/>
        <v>Bogense Markjorder1x</v>
      </c>
      <c r="F1758">
        <v>1</v>
      </c>
      <c r="G1758" t="s">
        <v>3212</v>
      </c>
      <c r="M1758">
        <v>1230.9250225919634</v>
      </c>
      <c r="N1758">
        <v>349.48171623130651</v>
      </c>
      <c r="O1758">
        <v>1580.40673882327</v>
      </c>
      <c r="P1758">
        <v>17474.085811565325</v>
      </c>
      <c r="Q1758" t="e">
        <v>#N/A</v>
      </c>
      <c r="R1758" t="e">
        <v>#N/A</v>
      </c>
      <c r="T1758">
        <v>529.19129450075002</v>
      </c>
      <c r="U1758">
        <v>0</v>
      </c>
      <c r="V1758">
        <v>0</v>
      </c>
      <c r="W1758">
        <v>0</v>
      </c>
      <c r="X1758">
        <v>0</v>
      </c>
      <c r="Y1758">
        <v>0</v>
      </c>
      <c r="AB1758" t="e">
        <v>#N/A</v>
      </c>
      <c r="AC1758" t="e">
        <v>#N/A</v>
      </c>
    </row>
    <row r="1759" spans="1:29">
      <c r="A1759" t="s">
        <v>2009</v>
      </c>
      <c r="B1759" t="s">
        <v>8</v>
      </c>
      <c r="C1759">
        <v>5443727</v>
      </c>
      <c r="D1759" t="s">
        <v>2010</v>
      </c>
      <c r="E1759" t="str">
        <f t="shared" si="27"/>
        <v>Bogense Markjorder8i</v>
      </c>
      <c r="F1759">
        <v>1</v>
      </c>
      <c r="G1759" t="s">
        <v>3212</v>
      </c>
      <c r="M1759">
        <v>1230.9250225919634</v>
      </c>
      <c r="N1759">
        <v>349.48171623130651</v>
      </c>
      <c r="O1759">
        <v>1580.40673882327</v>
      </c>
      <c r="P1759">
        <v>17474.085811565325</v>
      </c>
      <c r="Q1759" t="e">
        <v>#N/A</v>
      </c>
      <c r="R1759" t="e">
        <v>#N/A</v>
      </c>
      <c r="T1759">
        <v>662.82954048388001</v>
      </c>
      <c r="U1759">
        <v>0</v>
      </c>
      <c r="V1759">
        <v>0</v>
      </c>
      <c r="W1759">
        <v>0</v>
      </c>
      <c r="X1759">
        <v>0</v>
      </c>
      <c r="Y1759">
        <v>0</v>
      </c>
      <c r="AB1759" t="e">
        <v>#N/A</v>
      </c>
      <c r="AC1759" t="e">
        <v>#N/A</v>
      </c>
    </row>
    <row r="1760" spans="1:29">
      <c r="A1760" t="s">
        <v>2011</v>
      </c>
      <c r="B1760" t="s">
        <v>8</v>
      </c>
      <c r="C1760">
        <v>5443725</v>
      </c>
      <c r="D1760" t="s">
        <v>2012</v>
      </c>
      <c r="E1760" t="str">
        <f t="shared" si="27"/>
        <v>Bogense Markjorder8g</v>
      </c>
      <c r="F1760">
        <v>1</v>
      </c>
      <c r="G1760" t="s">
        <v>3212</v>
      </c>
      <c r="M1760">
        <v>1230.9250225919634</v>
      </c>
      <c r="N1760">
        <v>349.48171623130651</v>
      </c>
      <c r="O1760">
        <v>1580.40673882327</v>
      </c>
      <c r="P1760">
        <v>17474.085811565325</v>
      </c>
      <c r="Q1760" t="e">
        <v>#N/A</v>
      </c>
      <c r="R1760" t="e">
        <v>#N/A</v>
      </c>
      <c r="T1760">
        <v>797.97319699683999</v>
      </c>
      <c r="U1760">
        <v>0</v>
      </c>
      <c r="V1760">
        <v>0</v>
      </c>
      <c r="W1760">
        <v>0</v>
      </c>
      <c r="X1760">
        <v>0</v>
      </c>
      <c r="Y1760">
        <v>0</v>
      </c>
      <c r="AB1760" t="e">
        <v>#N/A</v>
      </c>
      <c r="AC1760" t="e">
        <v>#N/A</v>
      </c>
    </row>
    <row r="1761" spans="1:29">
      <c r="A1761" t="s">
        <v>483</v>
      </c>
      <c r="B1761" t="s">
        <v>8</v>
      </c>
      <c r="C1761">
        <v>5443565</v>
      </c>
      <c r="D1761" t="s">
        <v>2013</v>
      </c>
      <c r="E1761" t="str">
        <f t="shared" si="27"/>
        <v>Bogense Markjorder1e</v>
      </c>
      <c r="F1761">
        <v>1</v>
      </c>
      <c r="G1761" t="s">
        <v>3212</v>
      </c>
      <c r="M1761">
        <v>1230.9250225919634</v>
      </c>
      <c r="N1761">
        <v>349.48171623130651</v>
      </c>
      <c r="O1761">
        <v>1580.40673882327</v>
      </c>
      <c r="P1761">
        <v>17474.085811565325</v>
      </c>
      <c r="Q1761" t="e">
        <v>#N/A</v>
      </c>
      <c r="R1761" t="e">
        <v>#N/A</v>
      </c>
      <c r="T1761">
        <v>476.38848350314998</v>
      </c>
      <c r="U1761">
        <v>0</v>
      </c>
      <c r="V1761">
        <v>0</v>
      </c>
      <c r="W1761">
        <v>0</v>
      </c>
      <c r="X1761">
        <v>0</v>
      </c>
      <c r="Y1761">
        <v>0</v>
      </c>
      <c r="AB1761" t="e">
        <v>#N/A</v>
      </c>
      <c r="AC1761" t="e">
        <v>#N/A</v>
      </c>
    </row>
    <row r="1762" spans="1:29">
      <c r="A1762" t="s">
        <v>1967</v>
      </c>
      <c r="B1762" t="s">
        <v>8</v>
      </c>
      <c r="C1762">
        <v>5443728</v>
      </c>
      <c r="D1762" t="s">
        <v>1968</v>
      </c>
      <c r="E1762" t="str">
        <f t="shared" si="27"/>
        <v>Bogense Markjorder8k</v>
      </c>
      <c r="F1762">
        <v>1</v>
      </c>
      <c r="G1762" t="s">
        <v>3212</v>
      </c>
      <c r="M1762">
        <v>1230.9250225919634</v>
      </c>
      <c r="N1762">
        <v>349.48171623130651</v>
      </c>
      <c r="O1762">
        <v>1580.40673882327</v>
      </c>
      <c r="P1762">
        <v>17474.085811565325</v>
      </c>
      <c r="Q1762" t="e">
        <v>#N/A</v>
      </c>
      <c r="R1762" t="e">
        <v>#N/A</v>
      </c>
      <c r="T1762">
        <v>601.89519100963003</v>
      </c>
      <c r="U1762">
        <v>0</v>
      </c>
      <c r="V1762">
        <v>0</v>
      </c>
      <c r="W1762">
        <v>0</v>
      </c>
      <c r="X1762">
        <v>0</v>
      </c>
      <c r="Y1762">
        <v>0</v>
      </c>
      <c r="AB1762" t="e">
        <v>#N/A</v>
      </c>
      <c r="AC1762" t="e">
        <v>#N/A</v>
      </c>
    </row>
    <row r="1763" spans="1:29">
      <c r="A1763" t="s">
        <v>2014</v>
      </c>
      <c r="B1763" t="s">
        <v>8</v>
      </c>
      <c r="C1763">
        <v>5443568</v>
      </c>
      <c r="D1763" t="s">
        <v>2015</v>
      </c>
      <c r="E1763" t="str">
        <f t="shared" si="27"/>
        <v>Bogense Markjorder1h</v>
      </c>
      <c r="F1763">
        <v>1</v>
      </c>
      <c r="G1763" t="s">
        <v>3212</v>
      </c>
      <c r="M1763">
        <v>1230.9250225919634</v>
      </c>
      <c r="N1763">
        <v>349.48171623130651</v>
      </c>
      <c r="O1763">
        <v>1580.40673882327</v>
      </c>
      <c r="P1763">
        <v>17474.085811565325</v>
      </c>
      <c r="Q1763" t="e">
        <v>#N/A</v>
      </c>
      <c r="R1763" t="e">
        <v>#N/A</v>
      </c>
      <c r="T1763">
        <v>279.6230874986</v>
      </c>
      <c r="U1763">
        <v>0</v>
      </c>
      <c r="V1763">
        <v>0</v>
      </c>
      <c r="W1763">
        <v>0</v>
      </c>
      <c r="X1763">
        <v>0</v>
      </c>
      <c r="Y1763">
        <v>0</v>
      </c>
      <c r="AB1763" t="e">
        <v>#N/A</v>
      </c>
      <c r="AC1763" t="e">
        <v>#N/A</v>
      </c>
    </row>
    <row r="1764" spans="1:29">
      <c r="A1764" t="s">
        <v>484</v>
      </c>
      <c r="B1764" t="s">
        <v>8</v>
      </c>
      <c r="C1764">
        <v>5443570</v>
      </c>
      <c r="D1764" t="s">
        <v>2016</v>
      </c>
      <c r="E1764" t="str">
        <f t="shared" si="27"/>
        <v>Bogense Markjorder1k</v>
      </c>
      <c r="F1764">
        <v>1</v>
      </c>
      <c r="G1764" t="s">
        <v>3212</v>
      </c>
      <c r="M1764">
        <v>1230.9250225919634</v>
      </c>
      <c r="N1764">
        <v>349.48171623130651</v>
      </c>
      <c r="O1764">
        <v>1580.40673882327</v>
      </c>
      <c r="P1764">
        <v>17474.085811565325</v>
      </c>
      <c r="Q1764" t="e">
        <v>#N/A</v>
      </c>
      <c r="R1764" t="e">
        <v>#N/A</v>
      </c>
      <c r="T1764">
        <v>556.36799899411005</v>
      </c>
      <c r="U1764">
        <v>0</v>
      </c>
      <c r="V1764">
        <v>0</v>
      </c>
      <c r="W1764">
        <v>0</v>
      </c>
      <c r="X1764">
        <v>0</v>
      </c>
      <c r="Y1764">
        <v>0</v>
      </c>
      <c r="AB1764" t="e">
        <v>#N/A</v>
      </c>
      <c r="AC1764" t="e">
        <v>#N/A</v>
      </c>
    </row>
    <row r="1765" spans="1:29">
      <c r="A1765" t="s">
        <v>475</v>
      </c>
      <c r="B1765" t="s">
        <v>8</v>
      </c>
      <c r="C1765">
        <v>5443571</v>
      </c>
      <c r="D1765" t="s">
        <v>2017</v>
      </c>
      <c r="E1765" t="str">
        <f t="shared" si="27"/>
        <v>Bogense Markjorder1l</v>
      </c>
      <c r="F1765">
        <v>1</v>
      </c>
      <c r="G1765" t="s">
        <v>3212</v>
      </c>
      <c r="M1765">
        <v>1230.9250225919634</v>
      </c>
      <c r="N1765">
        <v>349.48171623130651</v>
      </c>
      <c r="O1765">
        <v>1580.40673882327</v>
      </c>
      <c r="P1765">
        <v>17474.085811565325</v>
      </c>
      <c r="Q1765" t="e">
        <v>#N/A</v>
      </c>
      <c r="R1765" t="e">
        <v>#N/A</v>
      </c>
      <c r="T1765">
        <v>537.43600349781002</v>
      </c>
      <c r="U1765">
        <v>0</v>
      </c>
      <c r="V1765">
        <v>0</v>
      </c>
      <c r="W1765">
        <v>0</v>
      </c>
      <c r="X1765">
        <v>0</v>
      </c>
      <c r="Y1765">
        <v>0</v>
      </c>
      <c r="AB1765" t="e">
        <v>#N/A</v>
      </c>
      <c r="AC1765" t="e">
        <v>#N/A</v>
      </c>
    </row>
    <row r="1766" spans="1:29">
      <c r="A1766" t="s">
        <v>1159</v>
      </c>
      <c r="B1766" t="s">
        <v>8</v>
      </c>
      <c r="C1766">
        <v>5443572</v>
      </c>
      <c r="D1766" t="s">
        <v>2018</v>
      </c>
      <c r="E1766" t="str">
        <f t="shared" si="27"/>
        <v>Bogense Markjorder1m</v>
      </c>
      <c r="F1766">
        <v>1</v>
      </c>
      <c r="G1766" t="s">
        <v>3212</v>
      </c>
      <c r="M1766">
        <v>1230.9250225919634</v>
      </c>
      <c r="N1766">
        <v>349.48171623130651</v>
      </c>
      <c r="O1766">
        <v>1580.40673882327</v>
      </c>
      <c r="P1766">
        <v>17474.085811565325</v>
      </c>
      <c r="Q1766" t="e">
        <v>#N/A</v>
      </c>
      <c r="R1766" t="e">
        <v>#N/A</v>
      </c>
      <c r="T1766">
        <v>670.92044651862</v>
      </c>
      <c r="U1766">
        <v>0</v>
      </c>
      <c r="V1766">
        <v>0</v>
      </c>
      <c r="W1766">
        <v>0</v>
      </c>
      <c r="X1766">
        <v>0</v>
      </c>
      <c r="Y1766">
        <v>0</v>
      </c>
      <c r="AB1766" t="e">
        <v>#N/A</v>
      </c>
      <c r="AC1766" t="e">
        <v>#N/A</v>
      </c>
    </row>
    <row r="1767" spans="1:29">
      <c r="A1767" t="s">
        <v>476</v>
      </c>
      <c r="B1767" t="s">
        <v>8</v>
      </c>
      <c r="C1767">
        <v>5443573</v>
      </c>
      <c r="D1767" t="s">
        <v>2019</v>
      </c>
      <c r="E1767" t="str">
        <f t="shared" si="27"/>
        <v>Bogense Markjorder1n</v>
      </c>
      <c r="F1767">
        <v>1</v>
      </c>
      <c r="G1767" t="s">
        <v>3212</v>
      </c>
      <c r="M1767">
        <v>1230.9250225919634</v>
      </c>
      <c r="N1767">
        <v>349.48171623130651</v>
      </c>
      <c r="O1767">
        <v>1580.40673882327</v>
      </c>
      <c r="P1767">
        <v>17474.085811565325</v>
      </c>
      <c r="Q1767" t="e">
        <v>#N/A</v>
      </c>
      <c r="R1767" t="e">
        <v>#N/A</v>
      </c>
      <c r="T1767">
        <v>708.06050848400002</v>
      </c>
      <c r="U1767">
        <v>0</v>
      </c>
      <c r="V1767">
        <v>0</v>
      </c>
      <c r="W1767">
        <v>0</v>
      </c>
      <c r="X1767">
        <v>0</v>
      </c>
      <c r="Y1767">
        <v>0</v>
      </c>
      <c r="AB1767" t="e">
        <v>#N/A</v>
      </c>
      <c r="AC1767" t="e">
        <v>#N/A</v>
      </c>
    </row>
    <row r="1768" spans="1:29">
      <c r="A1768" t="s">
        <v>1688</v>
      </c>
      <c r="B1768" t="s">
        <v>8</v>
      </c>
      <c r="C1768">
        <v>5443721</v>
      </c>
      <c r="D1768" t="s">
        <v>1969</v>
      </c>
      <c r="E1768" t="str">
        <f t="shared" si="27"/>
        <v>Bogense Markjorder8c</v>
      </c>
      <c r="F1768">
        <v>1</v>
      </c>
      <c r="G1768" t="s">
        <v>3212</v>
      </c>
      <c r="M1768">
        <v>1230.9250225919634</v>
      </c>
      <c r="N1768">
        <v>349.48171623130651</v>
      </c>
      <c r="O1768">
        <v>1580.40673882327</v>
      </c>
      <c r="P1768">
        <v>17474.085811565325</v>
      </c>
      <c r="Q1768" t="e">
        <v>#N/A</v>
      </c>
      <c r="R1768" t="e">
        <v>#N/A</v>
      </c>
      <c r="T1768">
        <v>456.93282001455998</v>
      </c>
      <c r="U1768">
        <v>0</v>
      </c>
      <c r="V1768">
        <v>0</v>
      </c>
      <c r="W1768">
        <v>0</v>
      </c>
      <c r="X1768">
        <v>0</v>
      </c>
      <c r="Y1768">
        <v>0</v>
      </c>
      <c r="AB1768" t="e">
        <v>#N/A</v>
      </c>
      <c r="AC1768" t="e">
        <v>#N/A</v>
      </c>
    </row>
    <row r="1769" spans="1:29">
      <c r="A1769" t="s">
        <v>2021</v>
      </c>
      <c r="B1769" t="s">
        <v>8</v>
      </c>
      <c r="C1769">
        <v>5443580</v>
      </c>
      <c r="D1769" t="s">
        <v>2020</v>
      </c>
      <c r="E1769" t="str">
        <f t="shared" si="27"/>
        <v>Bogense Markjorder1u</v>
      </c>
      <c r="F1769">
        <v>1</v>
      </c>
      <c r="G1769" t="s">
        <v>3212</v>
      </c>
      <c r="M1769">
        <v>1230.9250225919634</v>
      </c>
      <c r="N1769">
        <v>349.48171623130651</v>
      </c>
      <c r="O1769">
        <v>1580.40673882327</v>
      </c>
      <c r="P1769">
        <v>17474.085811565325</v>
      </c>
      <c r="T1769">
        <v>268.66809050052001</v>
      </c>
      <c r="U1769">
        <v>0</v>
      </c>
      <c r="V1769">
        <v>0</v>
      </c>
      <c r="W1769">
        <v>0</v>
      </c>
      <c r="X1769">
        <v>0</v>
      </c>
      <c r="Y1769">
        <v>0</v>
      </c>
      <c r="AB1769" t="e">
        <v>#N/A</v>
      </c>
      <c r="AC1769" t="e">
        <v>#N/A</v>
      </c>
    </row>
    <row r="1770" spans="1:29">
      <c r="A1770" t="s">
        <v>1573</v>
      </c>
      <c r="B1770" t="s">
        <v>8</v>
      </c>
      <c r="C1770">
        <v>5443575</v>
      </c>
      <c r="D1770" t="s">
        <v>2020</v>
      </c>
      <c r="E1770" t="str">
        <f t="shared" si="27"/>
        <v>Bogense Markjorder1p</v>
      </c>
      <c r="F1770">
        <v>1</v>
      </c>
      <c r="G1770" t="s">
        <v>3212</v>
      </c>
      <c r="M1770">
        <v>1230.9250225919634</v>
      </c>
      <c r="N1770">
        <v>349.48171623130651</v>
      </c>
      <c r="O1770">
        <v>1580.40673882327</v>
      </c>
      <c r="P1770">
        <v>17474.085811565325</v>
      </c>
      <c r="Q1770" t="s">
        <v>3213</v>
      </c>
      <c r="R1770" t="s">
        <v>3228</v>
      </c>
      <c r="T1770">
        <v>739.27727250277997</v>
      </c>
      <c r="U1770">
        <v>0</v>
      </c>
      <c r="V1770">
        <v>0</v>
      </c>
      <c r="W1770">
        <v>0</v>
      </c>
      <c r="X1770">
        <v>0</v>
      </c>
      <c r="Y1770">
        <v>0</v>
      </c>
      <c r="AB1770" t="e">
        <v>#N/A</v>
      </c>
      <c r="AC1770" t="e">
        <v>#N/A</v>
      </c>
    </row>
    <row r="1771" spans="1:29">
      <c r="A1771" t="s">
        <v>2022</v>
      </c>
      <c r="B1771" t="s">
        <v>8</v>
      </c>
      <c r="C1771">
        <v>5443576</v>
      </c>
      <c r="D1771" t="s">
        <v>2023</v>
      </c>
      <c r="E1771" t="str">
        <f t="shared" si="27"/>
        <v>Bogense Markjorder1q</v>
      </c>
      <c r="F1771">
        <v>1</v>
      </c>
      <c r="G1771" t="s">
        <v>3212</v>
      </c>
      <c r="M1771">
        <v>1230.9250225919634</v>
      </c>
      <c r="N1771">
        <v>349.48171623130651</v>
      </c>
      <c r="O1771">
        <v>1580.40673882327</v>
      </c>
      <c r="P1771">
        <v>17474.085811565325</v>
      </c>
      <c r="Q1771" t="e">
        <v>#N/A</v>
      </c>
      <c r="R1771" t="e">
        <v>#N/A</v>
      </c>
      <c r="T1771">
        <v>739.30966900348005</v>
      </c>
      <c r="U1771">
        <v>0</v>
      </c>
      <c r="V1771">
        <v>0</v>
      </c>
      <c r="W1771">
        <v>0</v>
      </c>
      <c r="X1771">
        <v>0</v>
      </c>
      <c r="Y1771">
        <v>0</v>
      </c>
      <c r="AB1771" t="e">
        <v>#N/A</v>
      </c>
      <c r="AC1771" t="e">
        <v>#N/A</v>
      </c>
    </row>
    <row r="1772" spans="1:29">
      <c r="A1772" t="s">
        <v>477</v>
      </c>
      <c r="B1772" t="s">
        <v>8</v>
      </c>
      <c r="C1772">
        <v>5443577</v>
      </c>
      <c r="D1772" t="s">
        <v>2024</v>
      </c>
      <c r="E1772" t="str">
        <f t="shared" si="27"/>
        <v>Bogense Markjorder1r</v>
      </c>
      <c r="F1772">
        <v>1</v>
      </c>
      <c r="G1772" t="s">
        <v>3212</v>
      </c>
      <c r="M1772">
        <v>1230.9250225919634</v>
      </c>
      <c r="N1772">
        <v>349.48171623130651</v>
      </c>
      <c r="O1772">
        <v>1580.40673882327</v>
      </c>
      <c r="P1772">
        <v>17474.085811565325</v>
      </c>
      <c r="Q1772" t="e">
        <v>#N/A</v>
      </c>
      <c r="R1772" t="e">
        <v>#N/A</v>
      </c>
      <c r="T1772">
        <v>1183.4889360001</v>
      </c>
      <c r="U1772">
        <v>0</v>
      </c>
      <c r="V1772">
        <v>0</v>
      </c>
      <c r="W1772">
        <v>0</v>
      </c>
      <c r="X1772">
        <v>0</v>
      </c>
      <c r="Y1772">
        <v>0</v>
      </c>
      <c r="AB1772" t="e">
        <v>#N/A</v>
      </c>
      <c r="AC1772" t="e">
        <v>#N/A</v>
      </c>
    </row>
    <row r="1773" spans="1:29">
      <c r="A1773" t="s">
        <v>478</v>
      </c>
      <c r="B1773" t="s">
        <v>8</v>
      </c>
      <c r="C1773">
        <v>5443583</v>
      </c>
      <c r="D1773" t="s">
        <v>2025</v>
      </c>
      <c r="E1773" t="str">
        <f t="shared" si="27"/>
        <v>Bogense Markjorder1y</v>
      </c>
      <c r="F1773">
        <v>1</v>
      </c>
      <c r="G1773" t="s">
        <v>3212</v>
      </c>
      <c r="M1773">
        <v>1230.9250225919634</v>
      </c>
      <c r="N1773">
        <v>349.48171623130651</v>
      </c>
      <c r="O1773">
        <v>1580.40673882327</v>
      </c>
      <c r="P1773">
        <v>17474.085811565325</v>
      </c>
      <c r="Q1773" t="e">
        <v>#N/A</v>
      </c>
      <c r="R1773" t="e">
        <v>#N/A</v>
      </c>
      <c r="T1773">
        <v>810.69321449682002</v>
      </c>
      <c r="U1773">
        <v>0</v>
      </c>
      <c r="V1773">
        <v>0</v>
      </c>
      <c r="W1773">
        <v>0</v>
      </c>
      <c r="X1773">
        <v>0</v>
      </c>
      <c r="Y1773">
        <v>0</v>
      </c>
      <c r="AB1773" t="e">
        <v>#N/A</v>
      </c>
      <c r="AC1773" t="e">
        <v>#N/A</v>
      </c>
    </row>
    <row r="1774" spans="1:29">
      <c r="A1774" t="s">
        <v>479</v>
      </c>
      <c r="B1774" t="s">
        <v>8</v>
      </c>
      <c r="C1774">
        <v>5443584</v>
      </c>
      <c r="D1774" t="s">
        <v>2026</v>
      </c>
      <c r="E1774" t="str">
        <f t="shared" si="27"/>
        <v>Bogense Markjorder1z</v>
      </c>
      <c r="F1774">
        <v>1</v>
      </c>
      <c r="G1774" t="s">
        <v>3212</v>
      </c>
      <c r="M1774">
        <v>1230.9250225919634</v>
      </c>
      <c r="N1774">
        <v>349.48171623130651</v>
      </c>
      <c r="O1774">
        <v>1580.40673882327</v>
      </c>
      <c r="P1774">
        <v>17474.085811565325</v>
      </c>
      <c r="Q1774" t="e">
        <v>#N/A</v>
      </c>
      <c r="R1774" t="e">
        <v>#N/A</v>
      </c>
      <c r="T1774">
        <v>608.35868150119995</v>
      </c>
      <c r="U1774">
        <v>0</v>
      </c>
      <c r="V1774">
        <v>0</v>
      </c>
      <c r="W1774">
        <v>0</v>
      </c>
      <c r="X1774">
        <v>0</v>
      </c>
      <c r="Y1774">
        <v>0</v>
      </c>
      <c r="AB1774" t="e">
        <v>#N/A</v>
      </c>
      <c r="AC1774" t="e">
        <v>#N/A</v>
      </c>
    </row>
    <row r="1775" spans="1:29">
      <c r="A1775" t="s">
        <v>1970</v>
      </c>
      <c r="B1775" t="s">
        <v>8</v>
      </c>
      <c r="C1775">
        <v>5443732</v>
      </c>
      <c r="D1775" t="s">
        <v>1971</v>
      </c>
      <c r="E1775" t="str">
        <f t="shared" si="27"/>
        <v>Bogense Markjorder8o</v>
      </c>
      <c r="F1775">
        <v>1</v>
      </c>
      <c r="G1775" t="s">
        <v>3212</v>
      </c>
      <c r="M1775">
        <v>1230.9250225919634</v>
      </c>
      <c r="N1775">
        <v>349.48171623130651</v>
      </c>
      <c r="O1775">
        <v>1580.40673882327</v>
      </c>
      <c r="P1775">
        <v>17474.085811565325</v>
      </c>
      <c r="Q1775" t="e">
        <v>#N/A</v>
      </c>
      <c r="R1775" t="e">
        <v>#N/A</v>
      </c>
      <c r="T1775">
        <v>671.59173950836998</v>
      </c>
      <c r="U1775">
        <v>0</v>
      </c>
      <c r="V1775">
        <v>0</v>
      </c>
      <c r="W1775">
        <v>0</v>
      </c>
      <c r="X1775">
        <v>0</v>
      </c>
      <c r="Y1775">
        <v>0</v>
      </c>
      <c r="AB1775" t="e">
        <v>#N/A</v>
      </c>
      <c r="AC1775" t="e">
        <v>#N/A</v>
      </c>
    </row>
    <row r="1776" spans="1:29">
      <c r="A1776" t="s">
        <v>2027</v>
      </c>
      <c r="B1776" t="s">
        <v>8</v>
      </c>
      <c r="C1776">
        <v>5443585</v>
      </c>
      <c r="D1776" t="s">
        <v>2028</v>
      </c>
      <c r="E1776" t="str">
        <f t="shared" si="27"/>
        <v>Bogense Markjorder1æ</v>
      </c>
      <c r="F1776">
        <v>1</v>
      </c>
      <c r="G1776" t="s">
        <v>3212</v>
      </c>
      <c r="M1776">
        <v>1230.9250225919634</v>
      </c>
      <c r="N1776">
        <v>349.48171623130651</v>
      </c>
      <c r="O1776">
        <v>1580.40673882327</v>
      </c>
      <c r="P1776">
        <v>17474.085811565325</v>
      </c>
      <c r="Q1776" t="e">
        <v>#N/A</v>
      </c>
      <c r="R1776" t="e">
        <v>#N/A</v>
      </c>
      <c r="T1776">
        <v>628.13934849369002</v>
      </c>
      <c r="U1776">
        <v>0</v>
      </c>
      <c r="V1776">
        <v>0</v>
      </c>
      <c r="W1776">
        <v>0</v>
      </c>
      <c r="X1776">
        <v>0</v>
      </c>
      <c r="Y1776">
        <v>0</v>
      </c>
      <c r="AB1776" t="e">
        <v>#N/A</v>
      </c>
      <c r="AC1776" t="e">
        <v>#N/A</v>
      </c>
    </row>
    <row r="1777" spans="1:29">
      <c r="A1777" t="s">
        <v>2029</v>
      </c>
      <c r="B1777" t="s">
        <v>8</v>
      </c>
      <c r="C1777">
        <v>5443605</v>
      </c>
      <c r="D1777" t="s">
        <v>2030</v>
      </c>
      <c r="E1777" t="str">
        <f t="shared" si="27"/>
        <v>Bogense Markjorder1at</v>
      </c>
      <c r="F1777">
        <v>1</v>
      </c>
      <c r="G1777" t="s">
        <v>3212</v>
      </c>
      <c r="M1777">
        <v>1230.9250225919634</v>
      </c>
      <c r="N1777">
        <v>349.48171623130651</v>
      </c>
      <c r="O1777">
        <v>1580.40673882327</v>
      </c>
      <c r="P1777">
        <v>17474.085811565325</v>
      </c>
      <c r="Q1777" t="e">
        <v>#N/A</v>
      </c>
      <c r="R1777" t="e">
        <v>#N/A</v>
      </c>
      <c r="T1777">
        <v>639.13876350021997</v>
      </c>
      <c r="U1777">
        <v>5.0232000000000001</v>
      </c>
      <c r="V1777">
        <v>1.2300765141844999E-2</v>
      </c>
      <c r="W1777">
        <v>5.5195741355418999E-2</v>
      </c>
      <c r="X1777">
        <v>3.4738271031529003E-2</v>
      </c>
      <c r="Y1777">
        <v>32.105218368143049</v>
      </c>
      <c r="AB1777" t="e">
        <v>#N/A</v>
      </c>
      <c r="AC1777" t="e">
        <v>#N/A</v>
      </c>
    </row>
    <row r="1778" spans="1:29">
      <c r="A1778" t="s">
        <v>1165</v>
      </c>
      <c r="B1778" t="s">
        <v>8</v>
      </c>
      <c r="C1778">
        <v>5443722</v>
      </c>
      <c r="D1778" t="s">
        <v>1972</v>
      </c>
      <c r="E1778" t="str">
        <f t="shared" si="27"/>
        <v>Bogense Markjorder8d</v>
      </c>
      <c r="F1778">
        <v>1</v>
      </c>
      <c r="G1778" t="s">
        <v>3212</v>
      </c>
      <c r="M1778">
        <v>1230.9250225919634</v>
      </c>
      <c r="N1778">
        <v>349.48171623130651</v>
      </c>
      <c r="O1778">
        <v>1580.40673882327</v>
      </c>
      <c r="P1778">
        <v>17474.085811565325</v>
      </c>
      <c r="Q1778" t="e">
        <v>#N/A</v>
      </c>
      <c r="R1778" t="e">
        <v>#N/A</v>
      </c>
      <c r="T1778">
        <v>522.69515199302998</v>
      </c>
      <c r="U1778">
        <v>0</v>
      </c>
      <c r="V1778">
        <v>0</v>
      </c>
      <c r="W1778">
        <v>0</v>
      </c>
      <c r="X1778">
        <v>0</v>
      </c>
      <c r="Y1778">
        <v>0</v>
      </c>
      <c r="AB1778" t="e">
        <v>#N/A</v>
      </c>
      <c r="AC1778" t="e">
        <v>#N/A</v>
      </c>
    </row>
    <row r="1779" spans="1:29">
      <c r="A1779" t="s">
        <v>1973</v>
      </c>
      <c r="B1779" t="s">
        <v>8</v>
      </c>
      <c r="C1779">
        <v>5443734</v>
      </c>
      <c r="D1779" t="s">
        <v>1974</v>
      </c>
      <c r="E1779" t="str">
        <f t="shared" si="27"/>
        <v>Bogense Markjorder8q</v>
      </c>
      <c r="F1779">
        <v>1</v>
      </c>
      <c r="G1779" t="s">
        <v>3212</v>
      </c>
      <c r="M1779">
        <v>1230.9250225919634</v>
      </c>
      <c r="N1779">
        <v>349.48171623130651</v>
      </c>
      <c r="O1779">
        <v>1580.40673882327</v>
      </c>
      <c r="P1779">
        <v>17474.085811565325</v>
      </c>
      <c r="Q1779" t="e">
        <v>#N/A</v>
      </c>
      <c r="R1779" t="e">
        <v>#N/A</v>
      </c>
      <c r="T1779">
        <v>605.89943600428001</v>
      </c>
      <c r="U1779">
        <v>0</v>
      </c>
      <c r="V1779">
        <v>0</v>
      </c>
      <c r="W1779">
        <v>0</v>
      </c>
      <c r="X1779">
        <v>0</v>
      </c>
      <c r="Y1779">
        <v>0</v>
      </c>
      <c r="AB1779" t="e">
        <v>#N/A</v>
      </c>
      <c r="AC1779" t="e">
        <v>#N/A</v>
      </c>
    </row>
    <row r="1780" spans="1:29">
      <c r="A1780" t="s">
        <v>1975</v>
      </c>
      <c r="B1780" t="s">
        <v>8</v>
      </c>
      <c r="C1780">
        <v>5443740</v>
      </c>
      <c r="D1780" t="s">
        <v>1976</v>
      </c>
      <c r="E1780" t="str">
        <f t="shared" si="27"/>
        <v>Bogense Markjorder8x</v>
      </c>
      <c r="F1780">
        <v>1</v>
      </c>
      <c r="G1780" t="s">
        <v>3212</v>
      </c>
      <c r="M1780">
        <v>1230.9250225919634</v>
      </c>
      <c r="N1780">
        <v>349.48171623130651</v>
      </c>
      <c r="O1780">
        <v>1580.40673882327</v>
      </c>
      <c r="P1780">
        <v>17474.085811565325</v>
      </c>
      <c r="Q1780" t="e">
        <v>#N/A</v>
      </c>
      <c r="R1780" t="e">
        <v>#N/A</v>
      </c>
      <c r="T1780">
        <v>609.89114599895004</v>
      </c>
      <c r="U1780">
        <v>0</v>
      </c>
      <c r="V1780">
        <v>0</v>
      </c>
      <c r="W1780">
        <v>0</v>
      </c>
      <c r="X1780">
        <v>0</v>
      </c>
      <c r="Y1780">
        <v>0</v>
      </c>
      <c r="AB1780" t="e">
        <v>#N/A</v>
      </c>
      <c r="AC1780" t="e">
        <v>#N/A</v>
      </c>
    </row>
    <row r="1781" spans="1:29">
      <c r="A1781" t="s">
        <v>1977</v>
      </c>
      <c r="B1781" t="s">
        <v>8</v>
      </c>
      <c r="C1781">
        <v>5443738</v>
      </c>
      <c r="D1781" t="s">
        <v>1978</v>
      </c>
      <c r="E1781" t="str">
        <f t="shared" si="27"/>
        <v>Bogense Markjorder8u</v>
      </c>
      <c r="F1781">
        <v>1</v>
      </c>
      <c r="G1781" t="s">
        <v>3212</v>
      </c>
      <c r="M1781">
        <v>1230.9250225919634</v>
      </c>
      <c r="N1781">
        <v>349.48171623130651</v>
      </c>
      <c r="O1781">
        <v>1580.40673882327</v>
      </c>
      <c r="P1781">
        <v>17474.085811565325</v>
      </c>
      <c r="Q1781" t="e">
        <v>#N/A</v>
      </c>
      <c r="R1781" t="e">
        <v>#N/A</v>
      </c>
      <c r="T1781">
        <v>494.21740049559997</v>
      </c>
      <c r="U1781">
        <v>0</v>
      </c>
      <c r="V1781">
        <v>0</v>
      </c>
      <c r="W1781">
        <v>0</v>
      </c>
      <c r="X1781">
        <v>0</v>
      </c>
      <c r="Y1781">
        <v>0</v>
      </c>
      <c r="AB1781" t="e">
        <v>#N/A</v>
      </c>
      <c r="AC1781" t="e">
        <v>#N/A</v>
      </c>
    </row>
    <row r="1782" spans="1:29">
      <c r="A1782" t="s">
        <v>2033</v>
      </c>
      <c r="B1782" t="s">
        <v>8</v>
      </c>
      <c r="C1782">
        <v>5443609</v>
      </c>
      <c r="D1782" t="s">
        <v>2034</v>
      </c>
      <c r="E1782" t="str">
        <f t="shared" si="27"/>
        <v>Bogense Markjorder1ay</v>
      </c>
      <c r="F1782">
        <v>1</v>
      </c>
      <c r="G1782" t="s">
        <v>3212</v>
      </c>
      <c r="M1782">
        <v>1230.9250225919634</v>
      </c>
      <c r="N1782">
        <v>349.48171623130651</v>
      </c>
      <c r="O1782">
        <v>1580.40673882327</v>
      </c>
      <c r="P1782">
        <v>17474.085811565325</v>
      </c>
      <c r="Q1782" t="e">
        <v>#N/A</v>
      </c>
      <c r="R1782" t="e">
        <v>#N/A</v>
      </c>
      <c r="T1782">
        <v>509.25057450199</v>
      </c>
      <c r="U1782">
        <v>0</v>
      </c>
      <c r="V1782">
        <v>0</v>
      </c>
      <c r="W1782">
        <v>0</v>
      </c>
      <c r="X1782">
        <v>0</v>
      </c>
      <c r="Y1782">
        <v>0</v>
      </c>
      <c r="AB1782" t="e">
        <v>#N/A</v>
      </c>
      <c r="AC1782" t="e">
        <v>#N/A</v>
      </c>
    </row>
    <row r="1783" spans="1:29">
      <c r="A1783" t="s">
        <v>2043</v>
      </c>
      <c r="B1783" t="s">
        <v>8</v>
      </c>
      <c r="C1783">
        <v>5443614</v>
      </c>
      <c r="D1783" t="s">
        <v>2044</v>
      </c>
      <c r="E1783" t="str">
        <f t="shared" si="27"/>
        <v>Bogense Markjorder1bb</v>
      </c>
      <c r="F1783">
        <v>1.55</v>
      </c>
      <c r="G1783" t="s">
        <v>3212</v>
      </c>
      <c r="H1783" t="s">
        <v>3212</v>
      </c>
      <c r="J1783" t="s">
        <v>3212</v>
      </c>
      <c r="M1783">
        <v>1907.9337850175434</v>
      </c>
      <c r="N1783">
        <v>541.69666015852511</v>
      </c>
      <c r="O1783">
        <v>2449.6304451760684</v>
      </c>
      <c r="P1783">
        <v>27084.833007926252</v>
      </c>
      <c r="Q1783">
        <v>3.0289999999999999</v>
      </c>
      <c r="R1783">
        <v>0.71699999999999997</v>
      </c>
      <c r="T1783">
        <v>885.93719499037002</v>
      </c>
      <c r="U1783">
        <v>43.355499999999999</v>
      </c>
      <c r="V1783">
        <v>9.4621267635375001E-4</v>
      </c>
      <c r="W1783">
        <v>9.3359649181365995E-2</v>
      </c>
      <c r="X1783">
        <v>4.0814262697345997E-2</v>
      </c>
      <c r="Y1783">
        <v>384.10250057404983</v>
      </c>
      <c r="AB1783">
        <v>3.0289999999999999</v>
      </c>
      <c r="AC1783">
        <v>0.71699999999999997</v>
      </c>
    </row>
    <row r="1784" spans="1:29">
      <c r="A1784" t="s">
        <v>2045</v>
      </c>
      <c r="B1784" t="s">
        <v>8</v>
      </c>
      <c r="C1784">
        <v>5443615</v>
      </c>
      <c r="D1784" t="s">
        <v>2046</v>
      </c>
      <c r="E1784" t="str">
        <f t="shared" si="27"/>
        <v>Bogense Markjorder1bc</v>
      </c>
      <c r="F1784">
        <v>1</v>
      </c>
      <c r="G1784" t="s">
        <v>3212</v>
      </c>
      <c r="M1784">
        <v>1230.9250225919634</v>
      </c>
      <c r="N1784">
        <v>349.48171623130651</v>
      </c>
      <c r="O1784">
        <v>1580.40673882327</v>
      </c>
      <c r="P1784">
        <v>17474.085811565325</v>
      </c>
      <c r="Q1784">
        <v>2.6739999999999999</v>
      </c>
      <c r="R1784">
        <v>0</v>
      </c>
      <c r="T1784">
        <v>891.31652799912001</v>
      </c>
      <c r="U1784">
        <v>9.7052999999999994</v>
      </c>
      <c r="V1784">
        <v>3.0699344351888001E-2</v>
      </c>
      <c r="W1784">
        <v>0.22404213249683</v>
      </c>
      <c r="X1784">
        <v>0.10147905748869999</v>
      </c>
      <c r="Y1784">
        <v>86.504942991898588</v>
      </c>
      <c r="AB1784">
        <v>2.6739999999999999</v>
      </c>
      <c r="AC1784">
        <v>0</v>
      </c>
    </row>
    <row r="1785" spans="1:29">
      <c r="A1785" t="s">
        <v>2047</v>
      </c>
      <c r="B1785" t="s">
        <v>8</v>
      </c>
      <c r="C1785">
        <v>5443616</v>
      </c>
      <c r="D1785" t="s">
        <v>2048</v>
      </c>
      <c r="E1785" t="str">
        <f t="shared" si="27"/>
        <v>Bogense Markjorder1bd</v>
      </c>
      <c r="F1785">
        <v>1.25</v>
      </c>
      <c r="G1785" t="s">
        <v>3212</v>
      </c>
      <c r="H1785" t="s">
        <v>3212</v>
      </c>
      <c r="M1785">
        <v>1538.6562782399542</v>
      </c>
      <c r="N1785">
        <v>436.85214528913315</v>
      </c>
      <c r="O1785">
        <v>1975.5084235290874</v>
      </c>
      <c r="P1785">
        <v>21842.607264456656</v>
      </c>
      <c r="Q1785">
        <v>2.5499999999999998</v>
      </c>
      <c r="R1785" t="s">
        <v>3228</v>
      </c>
      <c r="T1785">
        <v>1001.5997274911</v>
      </c>
      <c r="U1785">
        <v>80.676299999999998</v>
      </c>
      <c r="V1785">
        <v>3.3643119037150997E-2</v>
      </c>
      <c r="W1785">
        <v>0.67422908544539994</v>
      </c>
      <c r="X1785">
        <v>0.24136353815617001</v>
      </c>
      <c r="Y1785">
        <v>808.05360094990226</v>
      </c>
      <c r="AB1785" t="e">
        <v>#N/A</v>
      </c>
      <c r="AC1785" t="e">
        <v>#N/A</v>
      </c>
    </row>
    <row r="1786" spans="1:29">
      <c r="A1786" t="s">
        <v>2035</v>
      </c>
      <c r="B1786" t="s">
        <v>8</v>
      </c>
      <c r="C1786">
        <v>5443610</v>
      </c>
      <c r="D1786" t="s">
        <v>2036</v>
      </c>
      <c r="E1786" t="str">
        <f t="shared" si="27"/>
        <v>Bogense Markjorder1az</v>
      </c>
      <c r="F1786">
        <v>1</v>
      </c>
      <c r="G1786" t="s">
        <v>3212</v>
      </c>
      <c r="M1786">
        <v>1230.9250225919634</v>
      </c>
      <c r="N1786">
        <v>349.48171623130651</v>
      </c>
      <c r="O1786">
        <v>1580.40673882327</v>
      </c>
      <c r="P1786">
        <v>17474.085811565325</v>
      </c>
      <c r="Q1786" t="e">
        <v>#N/A</v>
      </c>
      <c r="R1786" t="e">
        <v>#N/A</v>
      </c>
      <c r="T1786">
        <v>1185.3445400108001</v>
      </c>
      <c r="U1786">
        <v>17.749400000000001</v>
      </c>
      <c r="V1786">
        <v>3.1540423631668001E-2</v>
      </c>
      <c r="W1786">
        <v>0.24517421424388999</v>
      </c>
      <c r="X1786">
        <v>0.11133122237829</v>
      </c>
      <c r="Y1786">
        <v>210.39154378467697</v>
      </c>
      <c r="AB1786" t="e">
        <v>#N/A</v>
      </c>
      <c r="AC1786" t="e">
        <v>#N/A</v>
      </c>
    </row>
    <row r="1787" spans="1:29">
      <c r="A1787" t="s">
        <v>2037</v>
      </c>
      <c r="B1787" t="s">
        <v>8</v>
      </c>
      <c r="C1787">
        <v>5443611</v>
      </c>
      <c r="D1787" t="s">
        <v>2038</v>
      </c>
      <c r="E1787" t="str">
        <f t="shared" si="27"/>
        <v>Bogense Markjorder1aæ</v>
      </c>
      <c r="F1787">
        <v>1</v>
      </c>
      <c r="G1787" t="s">
        <v>3212</v>
      </c>
      <c r="M1787">
        <v>1230.9250225919634</v>
      </c>
      <c r="N1787">
        <v>349.48171623130651</v>
      </c>
      <c r="O1787">
        <v>1580.40673882327</v>
      </c>
      <c r="P1787">
        <v>17474.085811565325</v>
      </c>
      <c r="Q1787" t="e">
        <v>#N/A</v>
      </c>
      <c r="R1787" t="e">
        <v>#N/A</v>
      </c>
      <c r="T1787">
        <v>912.59613099169997</v>
      </c>
      <c r="U1787">
        <v>29.352399999999999</v>
      </c>
      <c r="V1787">
        <v>1.1880225501955E-2</v>
      </c>
      <c r="W1787">
        <v>0.37081024050713002</v>
      </c>
      <c r="X1787">
        <v>0.15813892422288001</v>
      </c>
      <c r="Y1787">
        <v>267.86886675320773</v>
      </c>
      <c r="AB1787" t="e">
        <v>#N/A</v>
      </c>
      <c r="AC1787" t="e">
        <v>#N/A</v>
      </c>
    </row>
    <row r="1788" spans="1:29">
      <c r="A1788" t="s">
        <v>2039</v>
      </c>
      <c r="B1788" t="s">
        <v>8</v>
      </c>
      <c r="C1788">
        <v>5443612</v>
      </c>
      <c r="D1788" t="s">
        <v>2040</v>
      </c>
      <c r="E1788" t="str">
        <f t="shared" si="27"/>
        <v>Bogense Markjorder1aø</v>
      </c>
      <c r="F1788">
        <v>1.55</v>
      </c>
      <c r="G1788" t="s">
        <v>3212</v>
      </c>
      <c r="H1788" t="s">
        <v>3212</v>
      </c>
      <c r="J1788" t="s">
        <v>3212</v>
      </c>
      <c r="M1788">
        <v>1907.9337850175434</v>
      </c>
      <c r="N1788">
        <v>541.69666015852511</v>
      </c>
      <c r="O1788">
        <v>2449.6304451760684</v>
      </c>
      <c r="P1788">
        <v>27084.833007926252</v>
      </c>
      <c r="Q1788">
        <v>3.1840000000000002</v>
      </c>
      <c r="R1788">
        <v>1.512</v>
      </c>
      <c r="T1788">
        <v>881.67899350732</v>
      </c>
      <c r="U1788">
        <v>47.344000000000001</v>
      </c>
      <c r="V1788">
        <v>1.2405899353324999E-2</v>
      </c>
      <c r="W1788">
        <v>0.37081024050713002</v>
      </c>
      <c r="X1788">
        <v>0.18990480274284999</v>
      </c>
      <c r="Y1788">
        <v>417.42210268610563</v>
      </c>
      <c r="AB1788">
        <v>3.1840000000000002</v>
      </c>
      <c r="AC1788">
        <v>1.512</v>
      </c>
    </row>
    <row r="1789" spans="1:29">
      <c r="A1789" t="s">
        <v>2041</v>
      </c>
      <c r="B1789" t="s">
        <v>8</v>
      </c>
      <c r="C1789">
        <v>5443613</v>
      </c>
      <c r="D1789" t="s">
        <v>2042</v>
      </c>
      <c r="E1789" t="str">
        <f t="shared" si="27"/>
        <v>Bogense Markjorder1ba</v>
      </c>
      <c r="F1789">
        <v>1.55</v>
      </c>
      <c r="G1789" t="s">
        <v>3212</v>
      </c>
      <c r="H1789" t="s">
        <v>3212</v>
      </c>
      <c r="J1789" t="s">
        <v>3212</v>
      </c>
      <c r="M1789">
        <v>1907.9337850175434</v>
      </c>
      <c r="N1789">
        <v>541.69666015852511</v>
      </c>
      <c r="O1789">
        <v>2449.6304451760684</v>
      </c>
      <c r="P1789">
        <v>27084.833007926252</v>
      </c>
      <c r="Q1789">
        <v>3.0059999999999998</v>
      </c>
      <c r="R1789">
        <v>1.5980000000000001</v>
      </c>
      <c r="T1789">
        <v>879.84828900021</v>
      </c>
      <c r="U1789">
        <v>49.224899999999998</v>
      </c>
      <c r="V1789">
        <v>8.3056446164846004E-3</v>
      </c>
      <c r="W1789">
        <v>0.23897126317024001</v>
      </c>
      <c r="X1789">
        <v>0.10613999237808</v>
      </c>
      <c r="Y1789">
        <v>433.10444041206438</v>
      </c>
      <c r="AB1789">
        <v>3.0059999999999998</v>
      </c>
      <c r="AC1789">
        <v>1.5980000000000001</v>
      </c>
    </row>
    <row r="1790" spans="1:29">
      <c r="A1790" t="s">
        <v>211</v>
      </c>
      <c r="B1790" t="s">
        <v>64</v>
      </c>
      <c r="C1790">
        <v>9960958</v>
      </c>
      <c r="D1790" t="s">
        <v>2049</v>
      </c>
      <c r="E1790" t="str">
        <f t="shared" si="27"/>
        <v>Skovby Nymark, Skovby39a</v>
      </c>
      <c r="F1790">
        <v>2.3028731914379499</v>
      </c>
      <c r="G1790" t="s">
        <v>3212</v>
      </c>
      <c r="K1790">
        <v>1.3028731914379501</v>
      </c>
      <c r="M1790">
        <v>2834.6642351971855</v>
      </c>
      <c r="N1790">
        <v>804.81207520680084</v>
      </c>
      <c r="O1790">
        <v>3639.4763104039862</v>
      </c>
      <c r="P1790">
        <v>40240.60376034004</v>
      </c>
      <c r="T1790">
        <v>17371.642552506</v>
      </c>
      <c r="U1790">
        <v>100</v>
      </c>
      <c r="V1790">
        <v>0.53135097026824996</v>
      </c>
      <c r="W1790">
        <v>2.7567381858825999</v>
      </c>
      <c r="X1790">
        <v>2.1939595233119</v>
      </c>
      <c r="Y1790">
        <v>17371.642552503999</v>
      </c>
      <c r="AB1790" t="e">
        <v>#N/A</v>
      </c>
      <c r="AC1790" t="e">
        <v>#N/A</v>
      </c>
    </row>
    <row r="1791" spans="1:29">
      <c r="A1791" t="s">
        <v>2050</v>
      </c>
      <c r="B1791" t="s">
        <v>919</v>
      </c>
      <c r="C1791">
        <v>7826950</v>
      </c>
      <c r="D1791" t="s">
        <v>2051</v>
      </c>
      <c r="E1791" t="str">
        <f t="shared" si="27"/>
        <v>Bogense Strand, Skovby45g</v>
      </c>
      <c r="F1791">
        <v>2.299242058260325</v>
      </c>
      <c r="G1791" t="s">
        <v>3212</v>
      </c>
      <c r="K1791">
        <v>1.299242058260325</v>
      </c>
      <c r="M1791">
        <v>2830.1945825084831</v>
      </c>
      <c r="N1791">
        <v>803.54306055202005</v>
      </c>
      <c r="O1791">
        <v>3633.7376430605032</v>
      </c>
      <c r="P1791">
        <v>40177.153027601002</v>
      </c>
      <c r="T1791">
        <v>17323.227443471002</v>
      </c>
      <c r="U1791">
        <v>100</v>
      </c>
      <c r="V1791">
        <v>1.8101048469543</v>
      </c>
      <c r="W1791">
        <v>3.2210130691528001</v>
      </c>
      <c r="X1791">
        <v>2.8180369389059998</v>
      </c>
      <c r="Y1791">
        <v>17323.227443447999</v>
      </c>
      <c r="AB1791" t="e">
        <v>#N/A</v>
      </c>
      <c r="AC1791" t="e">
        <v>#N/A</v>
      </c>
    </row>
    <row r="1792" spans="1:29">
      <c r="A1792" t="s">
        <v>1911</v>
      </c>
      <c r="B1792" t="s">
        <v>24</v>
      </c>
      <c r="C1792">
        <v>5443197</v>
      </c>
      <c r="D1792" t="s">
        <v>2068</v>
      </c>
      <c r="E1792" t="str">
        <f t="shared" si="27"/>
        <v>Bogense Bygrunde104</v>
      </c>
      <c r="F1792">
        <v>1</v>
      </c>
      <c r="G1792" t="s">
        <v>3212</v>
      </c>
      <c r="M1792">
        <v>1230.9250225919634</v>
      </c>
      <c r="N1792">
        <v>349.48171623130651</v>
      </c>
      <c r="O1792">
        <v>1580.40673882327</v>
      </c>
      <c r="P1792">
        <v>17474.085811565325</v>
      </c>
      <c r="Q1792" t="e">
        <v>#N/A</v>
      </c>
      <c r="R1792" t="e">
        <v>#N/A</v>
      </c>
      <c r="T1792">
        <v>101.97636650262</v>
      </c>
      <c r="U1792">
        <v>0</v>
      </c>
      <c r="V1792">
        <v>0</v>
      </c>
      <c r="W1792">
        <v>0</v>
      </c>
      <c r="X1792">
        <v>0</v>
      </c>
      <c r="Y1792">
        <v>0</v>
      </c>
      <c r="AB1792" t="e">
        <v>#N/A</v>
      </c>
      <c r="AC1792" t="e">
        <v>#N/A</v>
      </c>
    </row>
    <row r="1793" spans="1:29">
      <c r="A1793" t="s">
        <v>2069</v>
      </c>
      <c r="B1793" t="s">
        <v>24</v>
      </c>
      <c r="C1793">
        <v>5443177</v>
      </c>
      <c r="D1793" t="s">
        <v>2070</v>
      </c>
      <c r="E1793" t="str">
        <f t="shared" si="27"/>
        <v>Bogense Bygrunde91</v>
      </c>
      <c r="F1793">
        <v>1</v>
      </c>
      <c r="G1793" t="s">
        <v>3212</v>
      </c>
      <c r="M1793">
        <v>1230.9250225919634</v>
      </c>
      <c r="N1793">
        <v>349.48171623130651</v>
      </c>
      <c r="O1793">
        <v>1580.40673882327</v>
      </c>
      <c r="P1793">
        <v>17474.085811565325</v>
      </c>
      <c r="Q1793" t="e">
        <v>#N/A</v>
      </c>
      <c r="R1793" t="e">
        <v>#N/A</v>
      </c>
      <c r="T1793">
        <v>385.14989099637</v>
      </c>
      <c r="U1793">
        <v>0</v>
      </c>
      <c r="V1793">
        <v>0</v>
      </c>
      <c r="W1793">
        <v>0</v>
      </c>
      <c r="X1793">
        <v>0</v>
      </c>
      <c r="Y1793">
        <v>0</v>
      </c>
      <c r="AB1793" t="e">
        <v>#N/A</v>
      </c>
      <c r="AC1793" t="e">
        <v>#N/A</v>
      </c>
    </row>
    <row r="1794" spans="1:29">
      <c r="A1794" t="s">
        <v>2076</v>
      </c>
      <c r="B1794" t="s">
        <v>24</v>
      </c>
      <c r="C1794">
        <v>5443191</v>
      </c>
      <c r="D1794" t="s">
        <v>2077</v>
      </c>
      <c r="E1794" t="str">
        <f t="shared" ref="E1794:E1857" si="28">CONCATENATE(B1794,A1794)</f>
        <v>Bogense Bygrunde102</v>
      </c>
      <c r="F1794">
        <v>1</v>
      </c>
      <c r="G1794" t="s">
        <v>3212</v>
      </c>
      <c r="M1794">
        <v>1230.9250225919634</v>
      </c>
      <c r="N1794">
        <v>349.48171623130651</v>
      </c>
      <c r="O1794">
        <v>1580.40673882327</v>
      </c>
      <c r="P1794">
        <v>17474.085811565325</v>
      </c>
      <c r="Q1794" t="e">
        <v>#N/A</v>
      </c>
      <c r="R1794" t="e">
        <v>#N/A</v>
      </c>
      <c r="T1794">
        <v>43.133099000497999</v>
      </c>
      <c r="U1794">
        <v>0</v>
      </c>
      <c r="V1794">
        <v>0</v>
      </c>
      <c r="W1794">
        <v>0</v>
      </c>
      <c r="X1794">
        <v>0</v>
      </c>
      <c r="Y1794">
        <v>0</v>
      </c>
      <c r="AB1794" t="e">
        <v>#N/A</v>
      </c>
      <c r="AC1794" t="e">
        <v>#N/A</v>
      </c>
    </row>
    <row r="1795" spans="1:29">
      <c r="A1795" t="s">
        <v>1492</v>
      </c>
      <c r="B1795" t="s">
        <v>24</v>
      </c>
      <c r="C1795">
        <v>5443182</v>
      </c>
      <c r="D1795" t="s">
        <v>2078</v>
      </c>
      <c r="E1795" t="str">
        <f t="shared" si="28"/>
        <v>Bogense Bygrunde94</v>
      </c>
      <c r="F1795">
        <v>1</v>
      </c>
      <c r="G1795" t="s">
        <v>3212</v>
      </c>
      <c r="M1795">
        <v>1230.9250225919634</v>
      </c>
      <c r="N1795">
        <v>349.48171623130651</v>
      </c>
      <c r="O1795">
        <v>1580.40673882327</v>
      </c>
      <c r="P1795">
        <v>17474.085811565325</v>
      </c>
      <c r="Q1795" t="e">
        <v>#N/A</v>
      </c>
      <c r="R1795" t="e">
        <v>#N/A</v>
      </c>
      <c r="T1795">
        <v>308.03742000823001</v>
      </c>
      <c r="U1795">
        <v>0</v>
      </c>
      <c r="V1795">
        <v>0</v>
      </c>
      <c r="W1795">
        <v>0</v>
      </c>
      <c r="X1795">
        <v>0</v>
      </c>
      <c r="Y1795">
        <v>0</v>
      </c>
      <c r="AB1795" t="e">
        <v>#N/A</v>
      </c>
      <c r="AC1795" t="e">
        <v>#N/A</v>
      </c>
    </row>
    <row r="1796" spans="1:29">
      <c r="A1796" t="s">
        <v>2079</v>
      </c>
      <c r="B1796" t="s">
        <v>24</v>
      </c>
      <c r="C1796">
        <v>5443237</v>
      </c>
      <c r="D1796" t="s">
        <v>2080</v>
      </c>
      <c r="E1796" t="str">
        <f t="shared" si="28"/>
        <v>Bogense Bygrunde133</v>
      </c>
      <c r="F1796">
        <v>1</v>
      </c>
      <c r="G1796" t="s">
        <v>3212</v>
      </c>
      <c r="I1796" t="s">
        <v>3213</v>
      </c>
      <c r="M1796">
        <v>1230.9250225919634</v>
      </c>
      <c r="N1796">
        <v>349.48171623130651</v>
      </c>
      <c r="O1796">
        <v>1580.40673882327</v>
      </c>
      <c r="P1796">
        <v>17474.085811565325</v>
      </c>
      <c r="Q1796" t="e">
        <v>#N/A</v>
      </c>
      <c r="R1796" t="e">
        <v>#N/A</v>
      </c>
      <c r="T1796">
        <v>2321.5690335090999</v>
      </c>
      <c r="U1796">
        <v>0</v>
      </c>
      <c r="V1796">
        <v>0</v>
      </c>
      <c r="W1796">
        <v>0</v>
      </c>
      <c r="X1796">
        <v>0</v>
      </c>
      <c r="Y1796">
        <v>0</v>
      </c>
      <c r="AB1796" t="e">
        <v>#N/A</v>
      </c>
      <c r="AC1796" t="e">
        <v>#N/A</v>
      </c>
    </row>
    <row r="1797" spans="1:29">
      <c r="A1797" t="s">
        <v>2052</v>
      </c>
      <c r="B1797" t="s">
        <v>24</v>
      </c>
      <c r="C1797">
        <v>5443169</v>
      </c>
      <c r="D1797" t="s">
        <v>2053</v>
      </c>
      <c r="E1797" t="str">
        <f t="shared" si="28"/>
        <v>Bogense Bygrunde86b</v>
      </c>
      <c r="F1797">
        <v>1</v>
      </c>
      <c r="G1797" t="s">
        <v>3212</v>
      </c>
      <c r="M1797">
        <v>1230.9250225919634</v>
      </c>
      <c r="N1797">
        <v>349.48171623130651</v>
      </c>
      <c r="O1797">
        <v>1580.40673882327</v>
      </c>
      <c r="P1797">
        <v>17474.085811565325</v>
      </c>
      <c r="Q1797" t="e">
        <v>#N/A</v>
      </c>
      <c r="R1797" t="e">
        <v>#N/A</v>
      </c>
      <c r="T1797">
        <v>275.95369049569001</v>
      </c>
      <c r="U1797">
        <v>0</v>
      </c>
      <c r="V1797">
        <v>0</v>
      </c>
      <c r="W1797">
        <v>0</v>
      </c>
      <c r="X1797">
        <v>0</v>
      </c>
      <c r="Y1797">
        <v>0</v>
      </c>
      <c r="AB1797" t="e">
        <v>#N/A</v>
      </c>
      <c r="AC1797" t="e">
        <v>#N/A</v>
      </c>
    </row>
    <row r="1798" spans="1:29">
      <c r="A1798" t="s">
        <v>2081</v>
      </c>
      <c r="B1798" t="s">
        <v>24</v>
      </c>
      <c r="C1798">
        <v>5443183</v>
      </c>
      <c r="D1798" t="s">
        <v>2082</v>
      </c>
      <c r="E1798" t="str">
        <f t="shared" si="28"/>
        <v>Bogense Bygrunde95</v>
      </c>
      <c r="F1798">
        <v>1</v>
      </c>
      <c r="G1798" t="s">
        <v>3212</v>
      </c>
      <c r="M1798">
        <v>1230.9250225919634</v>
      </c>
      <c r="N1798">
        <v>349.48171623130651</v>
      </c>
      <c r="O1798">
        <v>1580.40673882327</v>
      </c>
      <c r="P1798">
        <v>17474.085811565325</v>
      </c>
      <c r="Q1798" t="e">
        <v>#N/A</v>
      </c>
      <c r="R1798" t="e">
        <v>#N/A</v>
      </c>
      <c r="T1798">
        <v>272.96895599741998</v>
      </c>
      <c r="U1798">
        <v>0</v>
      </c>
      <c r="V1798">
        <v>0</v>
      </c>
      <c r="W1798">
        <v>0</v>
      </c>
      <c r="X1798">
        <v>0</v>
      </c>
      <c r="Y1798">
        <v>0</v>
      </c>
      <c r="AB1798" t="e">
        <v>#N/A</v>
      </c>
      <c r="AC1798" t="e">
        <v>#N/A</v>
      </c>
    </row>
    <row r="1799" spans="1:29">
      <c r="A1799" t="s">
        <v>2085</v>
      </c>
      <c r="B1799" t="s">
        <v>24</v>
      </c>
      <c r="C1799">
        <v>5443434</v>
      </c>
      <c r="D1799" t="s">
        <v>2086</v>
      </c>
      <c r="E1799" t="str">
        <f t="shared" si="28"/>
        <v>Bogense Bygrunde273b</v>
      </c>
      <c r="F1799">
        <v>1</v>
      </c>
      <c r="G1799" t="s">
        <v>3212</v>
      </c>
      <c r="M1799">
        <v>1230.9250225919634</v>
      </c>
      <c r="N1799">
        <v>349.48171623130651</v>
      </c>
      <c r="O1799">
        <v>1580.40673882327</v>
      </c>
      <c r="P1799">
        <v>17474.085811565325</v>
      </c>
      <c r="Q1799" t="e">
        <v>#N/A</v>
      </c>
      <c r="R1799" t="e">
        <v>#N/A</v>
      </c>
      <c r="T1799">
        <v>3245.3126855007999</v>
      </c>
      <c r="U1799">
        <v>0</v>
      </c>
      <c r="V1799">
        <v>0</v>
      </c>
      <c r="W1799">
        <v>0</v>
      </c>
      <c r="X1799">
        <v>0</v>
      </c>
      <c r="Y1799">
        <v>0</v>
      </c>
      <c r="AB1799" t="e">
        <v>#N/A</v>
      </c>
      <c r="AC1799" t="e">
        <v>#N/A</v>
      </c>
    </row>
    <row r="1800" spans="1:29">
      <c r="A1800" t="s">
        <v>895</v>
      </c>
      <c r="B1800" t="s">
        <v>24</v>
      </c>
      <c r="C1800">
        <v>5443185</v>
      </c>
      <c r="D1800" t="s">
        <v>2087</v>
      </c>
      <c r="E1800" t="str">
        <f t="shared" si="28"/>
        <v>Bogense Bygrunde97a</v>
      </c>
      <c r="F1800">
        <v>1</v>
      </c>
      <c r="G1800" t="s">
        <v>3212</v>
      </c>
      <c r="M1800">
        <v>1230.9250225919634</v>
      </c>
      <c r="N1800">
        <v>349.48171623130651</v>
      </c>
      <c r="O1800">
        <v>1580.40673882327</v>
      </c>
      <c r="P1800">
        <v>17474.085811565325</v>
      </c>
      <c r="Q1800" t="e">
        <v>#N/A</v>
      </c>
      <c r="R1800" t="e">
        <v>#N/A</v>
      </c>
      <c r="T1800">
        <v>294.8702949895</v>
      </c>
      <c r="U1800">
        <v>0</v>
      </c>
      <c r="V1800">
        <v>0</v>
      </c>
      <c r="W1800">
        <v>0</v>
      </c>
      <c r="X1800">
        <v>0</v>
      </c>
      <c r="Y1800">
        <v>0</v>
      </c>
      <c r="AB1800" t="e">
        <v>#N/A</v>
      </c>
      <c r="AC1800" t="e">
        <v>#N/A</v>
      </c>
    </row>
    <row r="1801" spans="1:29">
      <c r="A1801" t="s">
        <v>2089</v>
      </c>
      <c r="B1801" t="s">
        <v>24</v>
      </c>
      <c r="C1801">
        <v>5443442</v>
      </c>
      <c r="D1801" t="s">
        <v>2088</v>
      </c>
      <c r="E1801" t="str">
        <f t="shared" si="28"/>
        <v>Bogense Bygrunde274</v>
      </c>
      <c r="F1801">
        <v>1</v>
      </c>
      <c r="G1801" t="s">
        <v>3212</v>
      </c>
      <c r="M1801">
        <v>1230.9250225919634</v>
      </c>
      <c r="N1801">
        <v>349.48171623130651</v>
      </c>
      <c r="O1801">
        <v>1580.40673882327</v>
      </c>
      <c r="P1801">
        <v>17474.085811565325</v>
      </c>
      <c r="Q1801" t="e">
        <v>#N/A</v>
      </c>
      <c r="R1801" t="e">
        <v>#N/A</v>
      </c>
      <c r="T1801">
        <v>85.922227501080002</v>
      </c>
      <c r="U1801">
        <v>0</v>
      </c>
      <c r="V1801">
        <v>0</v>
      </c>
      <c r="W1801">
        <v>0</v>
      </c>
      <c r="X1801">
        <v>0</v>
      </c>
      <c r="Y1801">
        <v>0</v>
      </c>
      <c r="AB1801" t="e">
        <v>#N/A</v>
      </c>
      <c r="AC1801" t="e">
        <v>#N/A</v>
      </c>
    </row>
    <row r="1802" spans="1:29">
      <c r="A1802" t="s">
        <v>1103</v>
      </c>
      <c r="B1802" t="s">
        <v>24</v>
      </c>
      <c r="C1802">
        <v>5443188</v>
      </c>
      <c r="D1802" t="s">
        <v>2092</v>
      </c>
      <c r="E1802" t="str">
        <f t="shared" si="28"/>
        <v>Bogense Bygrunde99</v>
      </c>
      <c r="F1802">
        <v>1</v>
      </c>
      <c r="G1802" t="s">
        <v>3212</v>
      </c>
      <c r="M1802">
        <v>1230.9250225919634</v>
      </c>
      <c r="N1802">
        <v>349.48171623130651</v>
      </c>
      <c r="O1802">
        <v>1580.40673882327</v>
      </c>
      <c r="P1802">
        <v>17474.085811565325</v>
      </c>
      <c r="Q1802" t="e">
        <v>#N/A</v>
      </c>
      <c r="R1802" t="e">
        <v>#N/A</v>
      </c>
      <c r="T1802">
        <v>238.00011201168999</v>
      </c>
      <c r="U1802">
        <v>0</v>
      </c>
      <c r="V1802">
        <v>0</v>
      </c>
      <c r="W1802">
        <v>0</v>
      </c>
      <c r="X1802">
        <v>0</v>
      </c>
      <c r="Y1802">
        <v>0</v>
      </c>
      <c r="AB1802" t="e">
        <v>#N/A</v>
      </c>
      <c r="AC1802" t="e">
        <v>#N/A</v>
      </c>
    </row>
    <row r="1803" spans="1:29">
      <c r="A1803" t="s">
        <v>1636</v>
      </c>
      <c r="B1803" t="s">
        <v>24</v>
      </c>
      <c r="C1803">
        <v>5443204</v>
      </c>
      <c r="D1803" t="s">
        <v>2054</v>
      </c>
      <c r="E1803" t="str">
        <f t="shared" si="28"/>
        <v>Bogense Bygrunde108c</v>
      </c>
      <c r="F1803">
        <v>1</v>
      </c>
      <c r="G1803" t="s">
        <v>3212</v>
      </c>
      <c r="M1803">
        <v>1230.9250225919634</v>
      </c>
      <c r="N1803">
        <v>349.48171623130651</v>
      </c>
      <c r="O1803">
        <v>1580.40673882327</v>
      </c>
      <c r="P1803">
        <v>17474.085811565325</v>
      </c>
      <c r="Q1803" t="s">
        <v>3213</v>
      </c>
      <c r="R1803" t="s">
        <v>3228</v>
      </c>
      <c r="T1803">
        <v>222.20544850306001</v>
      </c>
      <c r="U1803">
        <v>0</v>
      </c>
      <c r="V1803">
        <v>0</v>
      </c>
      <c r="W1803">
        <v>0</v>
      </c>
      <c r="X1803">
        <v>0</v>
      </c>
      <c r="Y1803">
        <v>0</v>
      </c>
      <c r="AB1803" t="e">
        <v>#N/A</v>
      </c>
      <c r="AC1803" t="e">
        <v>#N/A</v>
      </c>
    </row>
    <row r="1804" spans="1:29">
      <c r="A1804" t="s">
        <v>1084</v>
      </c>
      <c r="B1804" t="s">
        <v>24</v>
      </c>
      <c r="C1804">
        <v>5443189</v>
      </c>
      <c r="D1804" t="s">
        <v>2093</v>
      </c>
      <c r="E1804" t="str">
        <f t="shared" si="28"/>
        <v>Bogense Bygrunde100</v>
      </c>
      <c r="F1804">
        <v>1</v>
      </c>
      <c r="G1804" t="s">
        <v>3212</v>
      </c>
      <c r="M1804">
        <v>1230.9250225919634</v>
      </c>
      <c r="N1804">
        <v>349.48171623130651</v>
      </c>
      <c r="O1804">
        <v>1580.40673882327</v>
      </c>
      <c r="P1804">
        <v>17474.085811565325</v>
      </c>
      <c r="Q1804" t="e">
        <v>#N/A</v>
      </c>
      <c r="R1804" t="e">
        <v>#N/A</v>
      </c>
      <c r="T1804">
        <v>235.68746250254</v>
      </c>
      <c r="U1804">
        <v>0</v>
      </c>
      <c r="V1804">
        <v>0</v>
      </c>
      <c r="W1804">
        <v>0</v>
      </c>
      <c r="X1804">
        <v>0</v>
      </c>
      <c r="Y1804">
        <v>0</v>
      </c>
      <c r="AB1804" t="e">
        <v>#N/A</v>
      </c>
      <c r="AC1804" t="e">
        <v>#N/A</v>
      </c>
    </row>
    <row r="1805" spans="1:29">
      <c r="A1805" t="s">
        <v>2094</v>
      </c>
      <c r="B1805" t="s">
        <v>24</v>
      </c>
      <c r="C1805">
        <v>5443190</v>
      </c>
      <c r="D1805" t="s">
        <v>2095</v>
      </c>
      <c r="E1805" t="str">
        <f t="shared" si="28"/>
        <v>Bogense Bygrunde101</v>
      </c>
      <c r="F1805">
        <v>1</v>
      </c>
      <c r="G1805" t="s">
        <v>3212</v>
      </c>
      <c r="M1805">
        <v>1230.9250225919634</v>
      </c>
      <c r="N1805">
        <v>349.48171623130651</v>
      </c>
      <c r="O1805">
        <v>1580.40673882327</v>
      </c>
      <c r="P1805">
        <v>17474.085811565325</v>
      </c>
      <c r="Q1805" t="e">
        <v>#N/A</v>
      </c>
      <c r="R1805" t="e">
        <v>#N/A</v>
      </c>
      <c r="T1805">
        <v>164.04052250000001</v>
      </c>
      <c r="U1805">
        <v>0</v>
      </c>
      <c r="V1805">
        <v>0</v>
      </c>
      <c r="W1805">
        <v>0</v>
      </c>
      <c r="X1805">
        <v>0</v>
      </c>
      <c r="Y1805">
        <v>0</v>
      </c>
      <c r="AB1805" t="e">
        <v>#N/A</v>
      </c>
      <c r="AC1805" t="e">
        <v>#N/A</v>
      </c>
    </row>
    <row r="1806" spans="1:29">
      <c r="A1806" t="s">
        <v>2055</v>
      </c>
      <c r="B1806" t="s">
        <v>24</v>
      </c>
      <c r="C1806">
        <v>5443200</v>
      </c>
      <c r="D1806" t="s">
        <v>2056</v>
      </c>
      <c r="E1806" t="str">
        <f t="shared" si="28"/>
        <v>Bogense Bygrunde107a</v>
      </c>
      <c r="F1806">
        <v>1</v>
      </c>
      <c r="G1806" t="s">
        <v>3212</v>
      </c>
      <c r="M1806">
        <v>1230.9250225919634</v>
      </c>
      <c r="N1806">
        <v>349.48171623130651</v>
      </c>
      <c r="O1806">
        <v>1580.40673882327</v>
      </c>
      <c r="P1806">
        <v>17474.085811565325</v>
      </c>
      <c r="Q1806" t="e">
        <v>#N/A</v>
      </c>
      <c r="R1806" t="e">
        <v>#N/A</v>
      </c>
      <c r="T1806">
        <v>506.13680100038999</v>
      </c>
      <c r="U1806">
        <v>0</v>
      </c>
      <c r="V1806">
        <v>0</v>
      </c>
      <c r="W1806">
        <v>0</v>
      </c>
      <c r="X1806">
        <v>0</v>
      </c>
      <c r="Y1806">
        <v>0</v>
      </c>
      <c r="AB1806" t="e">
        <v>#N/A</v>
      </c>
      <c r="AC1806" t="e">
        <v>#N/A</v>
      </c>
    </row>
    <row r="1807" spans="1:29">
      <c r="A1807" t="s">
        <v>2058</v>
      </c>
      <c r="B1807" t="s">
        <v>24</v>
      </c>
      <c r="C1807">
        <v>5443173</v>
      </c>
      <c r="D1807" t="s">
        <v>2059</v>
      </c>
      <c r="E1807" t="str">
        <f t="shared" si="28"/>
        <v>Bogense Bygrunde88a</v>
      </c>
      <c r="F1807">
        <v>1</v>
      </c>
      <c r="G1807" t="s">
        <v>3212</v>
      </c>
      <c r="M1807">
        <v>1230.9250225919634</v>
      </c>
      <c r="N1807">
        <v>349.48171623130651</v>
      </c>
      <c r="O1807">
        <v>1580.40673882327</v>
      </c>
      <c r="P1807">
        <v>17474.085811565325</v>
      </c>
      <c r="Q1807" t="e">
        <v>#N/A</v>
      </c>
      <c r="R1807" t="e">
        <v>#N/A</v>
      </c>
      <c r="T1807">
        <v>247.41606549677999</v>
      </c>
      <c r="U1807">
        <v>0</v>
      </c>
      <c r="V1807">
        <v>0</v>
      </c>
      <c r="W1807">
        <v>0</v>
      </c>
      <c r="X1807">
        <v>0</v>
      </c>
      <c r="Y1807">
        <v>0</v>
      </c>
      <c r="AB1807" t="e">
        <v>#N/A</v>
      </c>
      <c r="AC1807" t="e">
        <v>#N/A</v>
      </c>
    </row>
    <row r="1808" spans="1:29">
      <c r="A1808" t="s">
        <v>2060</v>
      </c>
      <c r="B1808" t="s">
        <v>24</v>
      </c>
      <c r="C1808">
        <v>5443199</v>
      </c>
      <c r="D1808" t="s">
        <v>2061</v>
      </c>
      <c r="E1808" t="str">
        <f t="shared" si="28"/>
        <v>Bogense Bygrunde106</v>
      </c>
      <c r="F1808">
        <v>1</v>
      </c>
      <c r="G1808" t="s">
        <v>3212</v>
      </c>
      <c r="M1808">
        <v>1230.9250225919634</v>
      </c>
      <c r="N1808">
        <v>349.48171623130651</v>
      </c>
      <c r="O1808">
        <v>1580.40673882327</v>
      </c>
      <c r="P1808">
        <v>17474.085811565325</v>
      </c>
      <c r="Q1808" t="e">
        <v>#N/A</v>
      </c>
      <c r="R1808" t="e">
        <v>#N/A</v>
      </c>
      <c r="T1808">
        <v>51.066521000163</v>
      </c>
      <c r="U1808">
        <v>0</v>
      </c>
      <c r="V1808">
        <v>0</v>
      </c>
      <c r="W1808">
        <v>0</v>
      </c>
      <c r="X1808">
        <v>0</v>
      </c>
      <c r="Y1808">
        <v>0</v>
      </c>
      <c r="AB1808" t="e">
        <v>#N/A</v>
      </c>
      <c r="AC1808" t="e">
        <v>#N/A</v>
      </c>
    </row>
    <row r="1809" spans="1:29">
      <c r="A1809" t="s">
        <v>616</v>
      </c>
      <c r="B1809" t="s">
        <v>24</v>
      </c>
      <c r="C1809">
        <v>5443198</v>
      </c>
      <c r="D1809" t="s">
        <v>2065</v>
      </c>
      <c r="E1809" t="str">
        <f t="shared" si="28"/>
        <v>Bogense Bygrunde105</v>
      </c>
      <c r="F1809">
        <v>1</v>
      </c>
      <c r="G1809" t="s">
        <v>3212</v>
      </c>
      <c r="M1809">
        <v>1230.9250225919634</v>
      </c>
      <c r="N1809">
        <v>349.48171623130651</v>
      </c>
      <c r="O1809">
        <v>1580.40673882327</v>
      </c>
      <c r="P1809">
        <v>17474.085811565325</v>
      </c>
      <c r="Q1809" t="e">
        <v>#N/A</v>
      </c>
      <c r="R1809" t="e">
        <v>#N/A</v>
      </c>
      <c r="T1809">
        <v>428.83543349228</v>
      </c>
      <c r="U1809">
        <v>0</v>
      </c>
      <c r="V1809">
        <v>0</v>
      </c>
      <c r="W1809">
        <v>0</v>
      </c>
      <c r="X1809">
        <v>0</v>
      </c>
      <c r="Y1809">
        <v>0</v>
      </c>
      <c r="AB1809" t="e">
        <v>#N/A</v>
      </c>
      <c r="AC1809" t="e">
        <v>#N/A</v>
      </c>
    </row>
    <row r="1810" spans="1:29">
      <c r="A1810" t="s">
        <v>2098</v>
      </c>
      <c r="B1810" t="s">
        <v>8</v>
      </c>
      <c r="C1810">
        <v>5444585</v>
      </c>
      <c r="D1810" t="s">
        <v>2099</v>
      </c>
      <c r="E1810" t="str">
        <f t="shared" si="28"/>
        <v>Bogense Markjorder81t</v>
      </c>
      <c r="F1810">
        <v>2.25</v>
      </c>
      <c r="G1810" t="s">
        <v>3212</v>
      </c>
      <c r="H1810" t="s">
        <v>3212</v>
      </c>
      <c r="I1810" t="s">
        <v>3212</v>
      </c>
      <c r="M1810">
        <v>2769.5813008319178</v>
      </c>
      <c r="N1810">
        <v>786.33386152043965</v>
      </c>
      <c r="O1810">
        <v>3555.9151623523576</v>
      </c>
      <c r="P1810">
        <v>39316.693076021984</v>
      </c>
      <c r="Q1810">
        <v>1.4610000000000001</v>
      </c>
      <c r="R1810" t="s">
        <v>3228</v>
      </c>
      <c r="T1810">
        <v>576.69170200476003</v>
      </c>
      <c r="U1810">
        <v>100</v>
      </c>
      <c r="V1810">
        <v>0.85600709915161</v>
      </c>
      <c r="W1810">
        <v>1.0387312173843</v>
      </c>
      <c r="X1810">
        <v>0.94470329103413997</v>
      </c>
      <c r="Y1810">
        <v>576.69170200476003</v>
      </c>
      <c r="AB1810" t="e">
        <v>#N/A</v>
      </c>
      <c r="AC1810" t="e">
        <v>#N/A</v>
      </c>
    </row>
    <row r="1811" spans="1:29">
      <c r="A1811" t="s">
        <v>2100</v>
      </c>
      <c r="B1811" t="s">
        <v>8</v>
      </c>
      <c r="C1811">
        <v>5444586</v>
      </c>
      <c r="D1811" t="s">
        <v>2101</v>
      </c>
      <c r="E1811" t="str">
        <f t="shared" si="28"/>
        <v>Bogense Markjorder81u</v>
      </c>
      <c r="F1811">
        <v>1.25</v>
      </c>
      <c r="G1811" t="s">
        <v>3212</v>
      </c>
      <c r="H1811" t="s">
        <v>3212</v>
      </c>
      <c r="K1811" t="s">
        <v>3213</v>
      </c>
      <c r="M1811">
        <v>1538.6562782399542</v>
      </c>
      <c r="N1811">
        <v>436.85214528913315</v>
      </c>
      <c r="O1811">
        <v>1975.5084235290874</v>
      </c>
      <c r="P1811">
        <v>21842.607264456656</v>
      </c>
      <c r="T1811">
        <v>533.48092249992999</v>
      </c>
      <c r="U1811">
        <v>100</v>
      </c>
      <c r="V1811">
        <v>0.99194628000259</v>
      </c>
      <c r="W1811">
        <v>1.2176705598830999</v>
      </c>
      <c r="X1811">
        <v>1.1079247674699999</v>
      </c>
      <c r="Y1811">
        <v>533.48092250193997</v>
      </c>
      <c r="AB1811" t="e">
        <v>#N/A</v>
      </c>
      <c r="AC1811" t="e">
        <v>#N/A</v>
      </c>
    </row>
    <row r="1812" spans="1:29">
      <c r="A1812" t="s">
        <v>2096</v>
      </c>
      <c r="B1812" t="s">
        <v>8</v>
      </c>
      <c r="C1812">
        <v>5444567</v>
      </c>
      <c r="D1812" t="s">
        <v>2097</v>
      </c>
      <c r="E1812" t="str">
        <f t="shared" si="28"/>
        <v>Bogense Markjorder81a</v>
      </c>
      <c r="F1812">
        <v>2.25</v>
      </c>
      <c r="G1812" t="s">
        <v>3212</v>
      </c>
      <c r="H1812" t="s">
        <v>3212</v>
      </c>
      <c r="I1812" t="s">
        <v>3212</v>
      </c>
      <c r="M1812">
        <v>2769.5813008319178</v>
      </c>
      <c r="N1812">
        <v>786.33386152043965</v>
      </c>
      <c r="O1812">
        <v>3555.9151623523576</v>
      </c>
      <c r="P1812">
        <v>39316.693076021984</v>
      </c>
      <c r="Q1812">
        <v>1.802</v>
      </c>
      <c r="R1812">
        <v>1.675</v>
      </c>
      <c r="T1812">
        <v>2894.1172875003999</v>
      </c>
      <c r="U1812">
        <v>100</v>
      </c>
      <c r="V1812">
        <v>0.64468622207642001</v>
      </c>
      <c r="W1812">
        <v>0.98910766839981001</v>
      </c>
      <c r="X1812">
        <v>0.8195286390905</v>
      </c>
      <c r="Y1812">
        <v>2894.1172875003999</v>
      </c>
      <c r="AB1812" t="e">
        <v>#N/A</v>
      </c>
      <c r="AC1812" t="e">
        <v>#N/A</v>
      </c>
    </row>
    <row r="1813" spans="1:29">
      <c r="A1813" t="s">
        <v>2848</v>
      </c>
      <c r="B1813" t="s">
        <v>8</v>
      </c>
      <c r="C1813">
        <v>5443776</v>
      </c>
      <c r="D1813" t="s">
        <v>2849</v>
      </c>
      <c r="E1813" t="str">
        <f t="shared" si="28"/>
        <v>Bogense Markjorder12q</v>
      </c>
      <c r="F1813">
        <v>2.25</v>
      </c>
      <c r="G1813" t="s">
        <v>3212</v>
      </c>
      <c r="H1813" t="s">
        <v>3212</v>
      </c>
      <c r="I1813" t="s">
        <v>3212</v>
      </c>
      <c r="M1813">
        <v>2769.5813008319178</v>
      </c>
      <c r="N1813">
        <v>786.33386152043965</v>
      </c>
      <c r="O1813">
        <v>3555.9151623523576</v>
      </c>
      <c r="P1813">
        <v>39316.693076021984</v>
      </c>
      <c r="Q1813">
        <v>2.0830000000000002</v>
      </c>
      <c r="R1813" t="s">
        <v>3228</v>
      </c>
      <c r="T1813">
        <v>1560.4424254917999</v>
      </c>
      <c r="U1813">
        <v>100</v>
      </c>
      <c r="V1813">
        <v>0.26136496663094</v>
      </c>
      <c r="W1813">
        <v>0.79008758068085005</v>
      </c>
      <c r="X1813">
        <v>0.43526043269072001</v>
      </c>
      <c r="Y1813">
        <v>1560.4424254917999</v>
      </c>
      <c r="AB1813" t="e">
        <v>#N/A</v>
      </c>
      <c r="AC1813" t="e">
        <v>#N/A</v>
      </c>
    </row>
    <row r="1814" spans="1:29">
      <c r="A1814" t="s">
        <v>812</v>
      </c>
      <c r="B1814" t="s">
        <v>24</v>
      </c>
      <c r="C1814">
        <v>8907362</v>
      </c>
      <c r="D1814" t="s">
        <v>813</v>
      </c>
      <c r="E1814" t="str">
        <f t="shared" si="28"/>
        <v>Bogense Bygrunde301</v>
      </c>
      <c r="F1814">
        <v>1</v>
      </c>
      <c r="G1814" t="s">
        <v>3212</v>
      </c>
      <c r="M1814">
        <v>1230.9250225919634</v>
      </c>
      <c r="N1814">
        <v>349.48171623130651</v>
      </c>
      <c r="O1814">
        <v>1580.40673882327</v>
      </c>
      <c r="P1814">
        <v>17474.085811565325</v>
      </c>
      <c r="Q1814">
        <v>2.4129999999999998</v>
      </c>
      <c r="R1814" t="s">
        <v>3228</v>
      </c>
      <c r="T1814">
        <v>581.02994149776998</v>
      </c>
      <c r="U1814">
        <v>26.171900000000001</v>
      </c>
      <c r="V1814">
        <v>2.2498834878206E-2</v>
      </c>
      <c r="W1814">
        <v>0.20049194991589001</v>
      </c>
      <c r="X1814">
        <v>0.1000525682532</v>
      </c>
      <c r="Y1814">
        <v>152.06657525885487</v>
      </c>
      <c r="AB1814" t="e">
        <v>#N/A</v>
      </c>
      <c r="AC1814" t="e">
        <v>#N/A</v>
      </c>
    </row>
    <row r="1815" spans="1:29">
      <c r="A1815" t="s">
        <v>2050</v>
      </c>
      <c r="B1815" t="s">
        <v>8</v>
      </c>
      <c r="C1815">
        <v>100013240</v>
      </c>
      <c r="D1815" t="s">
        <v>3093</v>
      </c>
      <c r="E1815" t="str">
        <f t="shared" si="28"/>
        <v>Bogense Markjorder45g</v>
      </c>
      <c r="F1815">
        <v>1.25</v>
      </c>
      <c r="G1815" t="s">
        <v>3212</v>
      </c>
      <c r="H1815" t="s">
        <v>3212</v>
      </c>
      <c r="I1815" t="s">
        <v>3213</v>
      </c>
      <c r="M1815">
        <v>1538.6562782399542</v>
      </c>
      <c r="N1815">
        <v>436.85214528913315</v>
      </c>
      <c r="O1815">
        <v>1975.5084235290874</v>
      </c>
      <c r="P1815">
        <v>21842.607264456656</v>
      </c>
      <c r="Q1815">
        <v>2.3980000000000001</v>
      </c>
      <c r="R1815" t="s">
        <v>3228</v>
      </c>
      <c r="T1815">
        <v>1374.5724710088</v>
      </c>
      <c r="U1815">
        <v>86.457300000000004</v>
      </c>
      <c r="V1815">
        <v>2.8491515666246001E-2</v>
      </c>
      <c r="W1815">
        <v>0.28933081030845997</v>
      </c>
      <c r="X1815">
        <v>0.15678141640814999</v>
      </c>
      <c r="Y1815">
        <v>1188.4182449774912</v>
      </c>
      <c r="AB1815" t="e">
        <v>#N/A</v>
      </c>
      <c r="AC1815" t="e">
        <v>#N/A</v>
      </c>
    </row>
    <row r="1816" spans="1:29">
      <c r="A1816" t="s">
        <v>3136</v>
      </c>
      <c r="B1816" t="s">
        <v>8</v>
      </c>
      <c r="C1816">
        <v>100013266</v>
      </c>
      <c r="D1816" t="s">
        <v>3137</v>
      </c>
      <c r="E1816" t="str">
        <f t="shared" si="28"/>
        <v>Bogense Markjorder45ag</v>
      </c>
      <c r="F1816">
        <v>1.25</v>
      </c>
      <c r="G1816" t="s">
        <v>3212</v>
      </c>
      <c r="H1816" t="s">
        <v>3212</v>
      </c>
      <c r="K1816">
        <v>0</v>
      </c>
      <c r="M1816">
        <v>1538.6562782399542</v>
      </c>
      <c r="N1816">
        <v>436.85214528913315</v>
      </c>
      <c r="O1816">
        <v>1975.5084235290874</v>
      </c>
      <c r="P1816">
        <v>21842.607264456656</v>
      </c>
      <c r="T1816">
        <v>999.10228400135998</v>
      </c>
      <c r="U1816">
        <v>77.762299999999996</v>
      </c>
      <c r="V1816">
        <v>1.0934012942016E-2</v>
      </c>
      <c r="W1816">
        <v>0.2182597219944</v>
      </c>
      <c r="X1816">
        <v>0.10465926825916</v>
      </c>
      <c r="Y1816">
        <v>776.92526785019004</v>
      </c>
      <c r="AB1816" t="e">
        <v>#N/A</v>
      </c>
      <c r="AC1816" t="e">
        <v>#N/A</v>
      </c>
    </row>
    <row r="1817" spans="1:29">
      <c r="A1817" t="s">
        <v>925</v>
      </c>
      <c r="B1817" t="s">
        <v>8</v>
      </c>
      <c r="C1817">
        <v>100013241</v>
      </c>
      <c r="D1817" t="s">
        <v>3094</v>
      </c>
      <c r="E1817" t="str">
        <f t="shared" si="28"/>
        <v>Bogense Markjorder45h</v>
      </c>
      <c r="F1817">
        <v>1.25</v>
      </c>
      <c r="G1817" t="s">
        <v>3212</v>
      </c>
      <c r="H1817" t="s">
        <v>3212</v>
      </c>
      <c r="I1817" t="s">
        <v>3213</v>
      </c>
      <c r="M1817">
        <v>1538.6562782399542</v>
      </c>
      <c r="N1817">
        <v>436.85214528913315</v>
      </c>
      <c r="O1817">
        <v>1975.5084235290874</v>
      </c>
      <c r="P1817">
        <v>21842.607264456656</v>
      </c>
      <c r="Q1817">
        <v>2.371</v>
      </c>
      <c r="R1817" t="s">
        <v>3228</v>
      </c>
      <c r="T1817">
        <v>1327.1254655033999</v>
      </c>
      <c r="U1817">
        <v>99.991200000000006</v>
      </c>
      <c r="V1817">
        <v>1.0513474233449E-2</v>
      </c>
      <c r="W1817">
        <v>0.14571675658225999</v>
      </c>
      <c r="X1817">
        <v>7.1946932753337994E-2</v>
      </c>
      <c r="Y1817">
        <v>1327.0086784624357</v>
      </c>
      <c r="AB1817" t="e">
        <v>#N/A</v>
      </c>
      <c r="AC1817" t="e">
        <v>#N/A</v>
      </c>
    </row>
    <row r="1818" spans="1:29">
      <c r="A1818" t="s">
        <v>3134</v>
      </c>
      <c r="B1818" t="s">
        <v>8</v>
      </c>
      <c r="C1818">
        <v>100013265</v>
      </c>
      <c r="D1818" t="s">
        <v>3135</v>
      </c>
      <c r="E1818" t="str">
        <f t="shared" si="28"/>
        <v>Bogense Markjorder45af</v>
      </c>
      <c r="F1818">
        <v>1</v>
      </c>
      <c r="G1818" t="s">
        <v>3212</v>
      </c>
      <c r="M1818">
        <v>1230.9250225919634</v>
      </c>
      <c r="N1818">
        <v>349.48171623130651</v>
      </c>
      <c r="O1818">
        <v>1580.40673882327</v>
      </c>
      <c r="P1818">
        <v>17474.085811565325</v>
      </c>
      <c r="Q1818" t="e">
        <v>#N/A</v>
      </c>
      <c r="R1818" t="e">
        <v>#N/A</v>
      </c>
      <c r="T1818">
        <v>1044.9276425148</v>
      </c>
      <c r="U1818">
        <v>11.600099999999999</v>
      </c>
      <c r="V1818">
        <v>7.1491627022623998E-3</v>
      </c>
      <c r="W1818">
        <v>3.9530664682388E-2</v>
      </c>
      <c r="X1818">
        <v>2.1165283837993001E-2</v>
      </c>
      <c r="Y1818">
        <v>121.21265145935931</v>
      </c>
      <c r="AB1818" t="e">
        <v>#N/A</v>
      </c>
      <c r="AC1818" t="e">
        <v>#N/A</v>
      </c>
    </row>
    <row r="1819" spans="1:29">
      <c r="A1819" t="s">
        <v>3095</v>
      </c>
      <c r="B1819" t="s">
        <v>8</v>
      </c>
      <c r="C1819">
        <v>100013242</v>
      </c>
      <c r="D1819" t="s">
        <v>3096</v>
      </c>
      <c r="E1819" t="str">
        <f t="shared" si="28"/>
        <v>Bogense Markjorder45i</v>
      </c>
      <c r="F1819">
        <v>1.25</v>
      </c>
      <c r="G1819" t="s">
        <v>3212</v>
      </c>
      <c r="H1819" t="s">
        <v>3212</v>
      </c>
      <c r="I1819" t="s">
        <v>3213</v>
      </c>
      <c r="M1819">
        <v>1538.6562782399542</v>
      </c>
      <c r="N1819">
        <v>436.85214528913315</v>
      </c>
      <c r="O1819">
        <v>1975.5084235290874</v>
      </c>
      <c r="P1819">
        <v>21842.607264456656</v>
      </c>
      <c r="Q1819">
        <v>2.6949999999999998</v>
      </c>
      <c r="R1819" t="s">
        <v>3228</v>
      </c>
      <c r="T1819">
        <v>1285.4415824983</v>
      </c>
      <c r="U1819">
        <v>47.365699999999997</v>
      </c>
      <c r="V1819">
        <v>9.5672616735101006E-3</v>
      </c>
      <c r="W1819">
        <v>0.14424486458301999</v>
      </c>
      <c r="X1819">
        <v>6.5704237151693004E-2</v>
      </c>
      <c r="Y1819">
        <v>608.85840364139733</v>
      </c>
      <c r="AB1819" t="e">
        <v>#N/A</v>
      </c>
      <c r="AC1819" t="e">
        <v>#N/A</v>
      </c>
    </row>
    <row r="1820" spans="1:29">
      <c r="A1820" t="s">
        <v>3097</v>
      </c>
      <c r="B1820" t="s">
        <v>8</v>
      </c>
      <c r="C1820">
        <v>100013243</v>
      </c>
      <c r="D1820" t="s">
        <v>3098</v>
      </c>
      <c r="E1820" t="str">
        <f t="shared" si="28"/>
        <v>Bogense Markjorder45k</v>
      </c>
      <c r="F1820">
        <v>1</v>
      </c>
      <c r="G1820" t="s">
        <v>3212</v>
      </c>
      <c r="M1820">
        <v>1230.9250225919634</v>
      </c>
      <c r="N1820">
        <v>349.48171623130651</v>
      </c>
      <c r="O1820">
        <v>1580.40673882327</v>
      </c>
      <c r="P1820">
        <v>17474.085811565325</v>
      </c>
      <c r="Q1820" t="e">
        <v>#N/A</v>
      </c>
      <c r="R1820" t="e">
        <v>#N/A</v>
      </c>
      <c r="T1820">
        <v>1348.7687199946999</v>
      </c>
      <c r="U1820">
        <v>0</v>
      </c>
      <c r="V1820">
        <v>0</v>
      </c>
      <c r="W1820">
        <v>0</v>
      </c>
      <c r="X1820">
        <v>0</v>
      </c>
      <c r="Y1820">
        <v>0</v>
      </c>
      <c r="AB1820" t="e">
        <v>#N/A</v>
      </c>
      <c r="AC1820" t="e">
        <v>#N/A</v>
      </c>
    </row>
    <row r="1821" spans="1:29">
      <c r="A1821" t="s">
        <v>3131</v>
      </c>
      <c r="B1821" t="s">
        <v>8</v>
      </c>
      <c r="C1821">
        <v>100013263</v>
      </c>
      <c r="D1821" t="s">
        <v>3132</v>
      </c>
      <c r="E1821" t="str">
        <f t="shared" si="28"/>
        <v>Bogense Markjorder45ad</v>
      </c>
      <c r="F1821">
        <v>1</v>
      </c>
      <c r="G1821" t="s">
        <v>3212</v>
      </c>
      <c r="M1821">
        <v>1230.9250225919634</v>
      </c>
      <c r="N1821">
        <v>349.48171623130651</v>
      </c>
      <c r="O1821">
        <v>1580.40673882327</v>
      </c>
      <c r="P1821">
        <v>17474.085811565325</v>
      </c>
      <c r="Q1821" t="e">
        <v>#N/A</v>
      </c>
      <c r="R1821" t="e">
        <v>#N/A</v>
      </c>
      <c r="T1821">
        <v>1121.8669020161999</v>
      </c>
      <c r="U1821">
        <v>0</v>
      </c>
      <c r="V1821">
        <v>0</v>
      </c>
      <c r="W1821">
        <v>0</v>
      </c>
      <c r="X1821">
        <v>0</v>
      </c>
      <c r="Y1821">
        <v>0</v>
      </c>
      <c r="AB1821" t="e">
        <v>#N/A</v>
      </c>
      <c r="AC1821" t="e">
        <v>#N/A</v>
      </c>
    </row>
    <row r="1822" spans="1:29">
      <c r="A1822" t="s">
        <v>3145</v>
      </c>
      <c r="B1822" t="s">
        <v>8</v>
      </c>
      <c r="C1822">
        <v>100013271</v>
      </c>
      <c r="D1822" t="s">
        <v>3146</v>
      </c>
      <c r="E1822" t="str">
        <f t="shared" si="28"/>
        <v>Bogense Markjorder45am</v>
      </c>
      <c r="F1822">
        <v>1.25</v>
      </c>
      <c r="G1822" t="s">
        <v>3212</v>
      </c>
      <c r="H1822" t="s">
        <v>3212</v>
      </c>
      <c r="K1822">
        <v>0</v>
      </c>
      <c r="M1822">
        <v>1538.6562782399542</v>
      </c>
      <c r="N1822">
        <v>436.85214528913315</v>
      </c>
      <c r="O1822">
        <v>1975.5084235290874</v>
      </c>
      <c r="P1822">
        <v>21842.607264456656</v>
      </c>
      <c r="T1822">
        <v>1196.4368004846999</v>
      </c>
      <c r="U1822">
        <v>100</v>
      </c>
      <c r="V1822">
        <v>0.66245400905608998</v>
      </c>
      <c r="W1822">
        <v>0.82352042198180997</v>
      </c>
      <c r="X1822">
        <v>0.74847457887839997</v>
      </c>
      <c r="Y1822">
        <v>1196.4368004886001</v>
      </c>
      <c r="AB1822" t="e">
        <v>#N/A</v>
      </c>
      <c r="AC1822" t="e">
        <v>#N/A</v>
      </c>
    </row>
    <row r="1823" spans="1:29">
      <c r="A1823" t="s">
        <v>3129</v>
      </c>
      <c r="B1823" t="s">
        <v>8</v>
      </c>
      <c r="C1823">
        <v>100013262</v>
      </c>
      <c r="D1823" t="s">
        <v>3130</v>
      </c>
      <c r="E1823" t="str">
        <f t="shared" si="28"/>
        <v>Bogense Markjorder45ac</v>
      </c>
      <c r="F1823">
        <v>1</v>
      </c>
      <c r="G1823" t="s">
        <v>3212</v>
      </c>
      <c r="M1823">
        <v>1230.9250225919634</v>
      </c>
      <c r="N1823">
        <v>349.48171623130651</v>
      </c>
      <c r="O1823">
        <v>1580.40673882327</v>
      </c>
      <c r="P1823">
        <v>17474.085811565325</v>
      </c>
      <c r="Q1823" t="e">
        <v>#N/A</v>
      </c>
      <c r="R1823" t="e">
        <v>#N/A</v>
      </c>
      <c r="T1823">
        <v>1221.0889099901001</v>
      </c>
      <c r="U1823">
        <v>6.1779000000000002</v>
      </c>
      <c r="V1823">
        <v>6.3080847030506004E-4</v>
      </c>
      <c r="W1823">
        <v>3.1960960477590998E-2</v>
      </c>
      <c r="X1823">
        <v>1.4782858928969E-2</v>
      </c>
      <c r="Y1823">
        <v>75.437651770278393</v>
      </c>
      <c r="AB1823" t="e">
        <v>#N/A</v>
      </c>
      <c r="AC1823" t="e">
        <v>#N/A</v>
      </c>
    </row>
    <row r="1824" spans="1:29">
      <c r="A1824" t="s">
        <v>3100</v>
      </c>
      <c r="B1824" t="s">
        <v>8</v>
      </c>
      <c r="C1824">
        <v>100013245</v>
      </c>
      <c r="D1824" t="s">
        <v>3101</v>
      </c>
      <c r="E1824" t="str">
        <f t="shared" si="28"/>
        <v>Bogense Markjorder45m</v>
      </c>
      <c r="F1824">
        <v>1</v>
      </c>
      <c r="G1824" t="s">
        <v>3212</v>
      </c>
      <c r="M1824">
        <v>1230.9250225919634</v>
      </c>
      <c r="N1824">
        <v>349.48171623130651</v>
      </c>
      <c r="O1824">
        <v>1580.40673882327</v>
      </c>
      <c r="P1824">
        <v>17474.085811565325</v>
      </c>
      <c r="Q1824" t="e">
        <v>#N/A</v>
      </c>
      <c r="R1824" t="e">
        <v>#N/A</v>
      </c>
      <c r="T1824">
        <v>1298.6443215018001</v>
      </c>
      <c r="U1824">
        <v>0</v>
      </c>
      <c r="V1824">
        <v>0</v>
      </c>
      <c r="W1824">
        <v>0</v>
      </c>
      <c r="X1824">
        <v>0</v>
      </c>
      <c r="Y1824">
        <v>0</v>
      </c>
      <c r="AB1824" t="e">
        <v>#N/A</v>
      </c>
      <c r="AC1824" t="e">
        <v>#N/A</v>
      </c>
    </row>
    <row r="1825" spans="1:29">
      <c r="A1825" t="s">
        <v>3127</v>
      </c>
      <c r="B1825" t="s">
        <v>8</v>
      </c>
      <c r="C1825">
        <v>100013261</v>
      </c>
      <c r="D1825" t="s">
        <v>3128</v>
      </c>
      <c r="E1825" t="str">
        <f t="shared" si="28"/>
        <v>Bogense Markjorder45ab</v>
      </c>
      <c r="F1825">
        <v>1.25</v>
      </c>
      <c r="G1825" t="s">
        <v>3212</v>
      </c>
      <c r="H1825" t="s">
        <v>3212</v>
      </c>
      <c r="M1825">
        <v>1538.6562782399542</v>
      </c>
      <c r="N1825">
        <v>436.85214528913315</v>
      </c>
      <c r="O1825">
        <v>1975.5084235290874</v>
      </c>
      <c r="P1825">
        <v>21842.607264456656</v>
      </c>
      <c r="Q1825">
        <v>2.6459999999999999</v>
      </c>
      <c r="R1825" t="e">
        <v>#N/A</v>
      </c>
      <c r="T1825">
        <v>1099.8123269968</v>
      </c>
      <c r="U1825">
        <v>55.035200000000003</v>
      </c>
      <c r="V1825">
        <v>6.4132194966078004E-3</v>
      </c>
      <c r="W1825">
        <v>0.12742330133915</v>
      </c>
      <c r="X1825">
        <v>5.0400734693901002E-2</v>
      </c>
      <c r="Y1825">
        <v>605.28391378734295</v>
      </c>
      <c r="AB1825">
        <v>2.6459999999999999</v>
      </c>
      <c r="AC1825">
        <v>0</v>
      </c>
    </row>
    <row r="1826" spans="1:29">
      <c r="A1826" t="s">
        <v>3102</v>
      </c>
      <c r="B1826" t="s">
        <v>8</v>
      </c>
      <c r="C1826">
        <v>100013246</v>
      </c>
      <c r="D1826" t="s">
        <v>3103</v>
      </c>
      <c r="E1826" t="str">
        <f t="shared" si="28"/>
        <v>Bogense Markjorder45n</v>
      </c>
      <c r="F1826">
        <v>1</v>
      </c>
      <c r="G1826" t="s">
        <v>3212</v>
      </c>
      <c r="M1826">
        <v>1230.9250225919634</v>
      </c>
      <c r="N1826">
        <v>349.48171623130651</v>
      </c>
      <c r="O1826">
        <v>1580.40673882327</v>
      </c>
      <c r="P1826">
        <v>17474.085811565325</v>
      </c>
      <c r="Q1826" t="e">
        <v>#N/A</v>
      </c>
      <c r="R1826" t="e">
        <v>#N/A</v>
      </c>
      <c r="T1826">
        <v>1142.102507009</v>
      </c>
      <c r="U1826">
        <v>0</v>
      </c>
      <c r="V1826">
        <v>0</v>
      </c>
      <c r="W1826">
        <v>0</v>
      </c>
      <c r="X1826">
        <v>0</v>
      </c>
      <c r="Y1826">
        <v>0</v>
      </c>
      <c r="AB1826" t="e">
        <v>#N/A</v>
      </c>
      <c r="AC1826" t="e">
        <v>#N/A</v>
      </c>
    </row>
    <row r="1827" spans="1:29">
      <c r="A1827" t="s">
        <v>3125</v>
      </c>
      <c r="B1827" t="s">
        <v>8</v>
      </c>
      <c r="C1827">
        <v>100013260</v>
      </c>
      <c r="D1827" t="s">
        <v>3126</v>
      </c>
      <c r="E1827" t="str">
        <f t="shared" si="28"/>
        <v>Bogense Markjorder45aa</v>
      </c>
      <c r="F1827">
        <v>1.25</v>
      </c>
      <c r="G1827" t="s">
        <v>3212</v>
      </c>
      <c r="H1827" t="s">
        <v>3212</v>
      </c>
      <c r="M1827">
        <v>1538.6562782399542</v>
      </c>
      <c r="N1827">
        <v>436.85214528913315</v>
      </c>
      <c r="O1827">
        <v>1975.5084235290874</v>
      </c>
      <c r="P1827">
        <v>21842.607264456656</v>
      </c>
      <c r="Q1827">
        <v>2.3929999999999998</v>
      </c>
      <c r="R1827" t="s">
        <v>3228</v>
      </c>
      <c r="T1827">
        <v>1335.7043369972</v>
      </c>
      <c r="U1827">
        <v>100</v>
      </c>
      <c r="V1827">
        <v>3.1960960477590998E-2</v>
      </c>
      <c r="W1827">
        <v>0.29080268740653997</v>
      </c>
      <c r="X1827">
        <v>0.17018728117858001</v>
      </c>
      <c r="Y1827">
        <v>1335.7043369972</v>
      </c>
      <c r="AB1827" t="e">
        <v>#N/A</v>
      </c>
      <c r="AC1827" t="e">
        <v>#N/A</v>
      </c>
    </row>
    <row r="1828" spans="1:29">
      <c r="A1828" t="s">
        <v>3104</v>
      </c>
      <c r="B1828" t="s">
        <v>8</v>
      </c>
      <c r="C1828">
        <v>100013247</v>
      </c>
      <c r="D1828" t="s">
        <v>3105</v>
      </c>
      <c r="E1828" t="str">
        <f t="shared" si="28"/>
        <v>Bogense Markjorder45o</v>
      </c>
      <c r="F1828">
        <v>1</v>
      </c>
      <c r="G1828" t="s">
        <v>3212</v>
      </c>
      <c r="M1828">
        <v>1230.9250225919634</v>
      </c>
      <c r="N1828">
        <v>349.48171623130651</v>
      </c>
      <c r="O1828">
        <v>1580.40673882327</v>
      </c>
      <c r="P1828">
        <v>17474.085811565325</v>
      </c>
      <c r="Q1828" t="e">
        <v>#N/A</v>
      </c>
      <c r="R1828" t="e">
        <v>#N/A</v>
      </c>
      <c r="T1828">
        <v>1049.4393494927999</v>
      </c>
      <c r="U1828">
        <v>0</v>
      </c>
      <c r="V1828">
        <v>0</v>
      </c>
      <c r="W1828">
        <v>0</v>
      </c>
      <c r="X1828">
        <v>0</v>
      </c>
      <c r="Y1828">
        <v>0</v>
      </c>
      <c r="AB1828" t="e">
        <v>#N/A</v>
      </c>
      <c r="AC1828" t="e">
        <v>#N/A</v>
      </c>
    </row>
    <row r="1829" spans="1:29">
      <c r="A1829" t="s">
        <v>3123</v>
      </c>
      <c r="B1829" t="s">
        <v>8</v>
      </c>
      <c r="C1829">
        <v>100013259</v>
      </c>
      <c r="D1829" t="s">
        <v>3124</v>
      </c>
      <c r="E1829" t="str">
        <f t="shared" si="28"/>
        <v>Bogense Markjorder45ø</v>
      </c>
      <c r="F1829">
        <v>1.25</v>
      </c>
      <c r="G1829" t="s">
        <v>3212</v>
      </c>
      <c r="H1829" t="s">
        <v>3212</v>
      </c>
      <c r="M1829">
        <v>1538.6562782399542</v>
      </c>
      <c r="N1829">
        <v>436.85214528913315</v>
      </c>
      <c r="O1829">
        <v>1975.5084235290874</v>
      </c>
      <c r="P1829">
        <v>21842.607264456656</v>
      </c>
      <c r="Q1829" t="e">
        <v>#N/A</v>
      </c>
      <c r="R1829" t="e">
        <v>#N/A</v>
      </c>
      <c r="T1829">
        <v>1146.0310114942999</v>
      </c>
      <c r="U1829">
        <v>74.238</v>
      </c>
      <c r="V1829">
        <v>1.5244537964463E-2</v>
      </c>
      <c r="W1829">
        <v>0.24654096364975001</v>
      </c>
      <c r="X1829">
        <v>9.7664983866453003E-2</v>
      </c>
      <c r="Y1829">
        <v>850.7905023131384</v>
      </c>
      <c r="AB1829" t="e">
        <v>#N/A</v>
      </c>
      <c r="AC1829" t="e">
        <v>#N/A</v>
      </c>
    </row>
    <row r="1830" spans="1:29">
      <c r="A1830" t="s">
        <v>3106</v>
      </c>
      <c r="B1830" t="s">
        <v>8</v>
      </c>
      <c r="C1830">
        <v>100013248</v>
      </c>
      <c r="D1830" t="s">
        <v>3107</v>
      </c>
      <c r="E1830" t="str">
        <f t="shared" si="28"/>
        <v>Bogense Markjorder45p</v>
      </c>
      <c r="F1830">
        <v>1</v>
      </c>
      <c r="G1830" t="s">
        <v>3212</v>
      </c>
      <c r="M1830">
        <v>1230.9250225919634</v>
      </c>
      <c r="N1830">
        <v>349.48171623130651</v>
      </c>
      <c r="O1830">
        <v>1580.40673882327</v>
      </c>
      <c r="P1830">
        <v>17474.085811565325</v>
      </c>
      <c r="Q1830" t="e">
        <v>#N/A</v>
      </c>
      <c r="R1830" t="e">
        <v>#N/A</v>
      </c>
      <c r="T1830">
        <v>1061.6684275043999</v>
      </c>
      <c r="U1830">
        <v>0</v>
      </c>
      <c r="V1830">
        <v>0</v>
      </c>
      <c r="W1830">
        <v>0</v>
      </c>
      <c r="X1830">
        <v>0</v>
      </c>
      <c r="Y1830">
        <v>0</v>
      </c>
      <c r="AB1830" t="e">
        <v>#N/A</v>
      </c>
      <c r="AC1830" t="e">
        <v>#N/A</v>
      </c>
    </row>
    <row r="1831" spans="1:29">
      <c r="A1831" t="s">
        <v>3108</v>
      </c>
      <c r="B1831" t="s">
        <v>8</v>
      </c>
      <c r="C1831">
        <v>100013249</v>
      </c>
      <c r="D1831" t="s">
        <v>3109</v>
      </c>
      <c r="E1831" t="str">
        <f t="shared" si="28"/>
        <v>Bogense Markjorder45q</v>
      </c>
      <c r="F1831">
        <v>1</v>
      </c>
      <c r="G1831" t="s">
        <v>3212</v>
      </c>
      <c r="M1831">
        <v>1230.9250225919634</v>
      </c>
      <c r="N1831">
        <v>349.48171623130651</v>
      </c>
      <c r="O1831">
        <v>1580.40673882327</v>
      </c>
      <c r="P1831">
        <v>17474.085811565325</v>
      </c>
      <c r="Q1831" t="e">
        <v>#N/A</v>
      </c>
      <c r="R1831" t="e">
        <v>#N/A</v>
      </c>
      <c r="T1831">
        <v>1138.0460950157001</v>
      </c>
      <c r="U1831">
        <v>0</v>
      </c>
      <c r="V1831">
        <v>0</v>
      </c>
      <c r="W1831">
        <v>0</v>
      </c>
      <c r="X1831">
        <v>0</v>
      </c>
      <c r="Y1831">
        <v>0</v>
      </c>
      <c r="AB1831" t="e">
        <v>#N/A</v>
      </c>
      <c r="AC1831" t="e">
        <v>#N/A</v>
      </c>
    </row>
    <row r="1832" spans="1:29">
      <c r="A1832" t="s">
        <v>922</v>
      </c>
      <c r="B1832" t="s">
        <v>8</v>
      </c>
      <c r="C1832">
        <v>100013236</v>
      </c>
      <c r="D1832" t="s">
        <v>3088</v>
      </c>
      <c r="E1832" t="str">
        <f t="shared" si="28"/>
        <v>Bogense Markjorder45c</v>
      </c>
      <c r="F1832">
        <v>1.25</v>
      </c>
      <c r="G1832" t="s">
        <v>3212</v>
      </c>
      <c r="H1832" t="s">
        <v>3212</v>
      </c>
      <c r="M1832">
        <v>1538.6562782399542</v>
      </c>
      <c r="N1832">
        <v>436.85214528913315</v>
      </c>
      <c r="O1832">
        <v>1975.5084235290874</v>
      </c>
      <c r="P1832">
        <v>21842.607264456656</v>
      </c>
      <c r="Q1832">
        <v>1.9430000000000001</v>
      </c>
      <c r="R1832" t="s">
        <v>3228</v>
      </c>
      <c r="T1832">
        <v>1299.1756620125</v>
      </c>
      <c r="U1832">
        <v>100</v>
      </c>
      <c r="V1832">
        <v>0.44209158420562999</v>
      </c>
      <c r="W1832">
        <v>1.0199121236801001</v>
      </c>
      <c r="X1832">
        <v>0.59959502398006004</v>
      </c>
      <c r="Y1832">
        <v>1299.1756620125</v>
      </c>
      <c r="AB1832" t="e">
        <v>#N/A</v>
      </c>
      <c r="AC1832" t="e">
        <v>#N/A</v>
      </c>
    </row>
    <row r="1833" spans="1:29">
      <c r="A1833" t="s">
        <v>3118</v>
      </c>
      <c r="B1833" t="s">
        <v>8</v>
      </c>
      <c r="C1833">
        <v>100013255</v>
      </c>
      <c r="D1833" t="s">
        <v>3119</v>
      </c>
      <c r="E1833" t="str">
        <f t="shared" si="28"/>
        <v>Bogense Markjorder45x</v>
      </c>
      <c r="F1833">
        <v>1.25</v>
      </c>
      <c r="G1833" t="s">
        <v>3212</v>
      </c>
      <c r="H1833" t="s">
        <v>3212</v>
      </c>
      <c r="M1833">
        <v>1538.6562782399542</v>
      </c>
      <c r="N1833">
        <v>436.85214528913315</v>
      </c>
      <c r="O1833">
        <v>1975.5084235290874</v>
      </c>
      <c r="P1833">
        <v>21842.607264456656</v>
      </c>
      <c r="Q1833" t="e">
        <v>#N/A</v>
      </c>
      <c r="R1833" t="e">
        <v>#N/A</v>
      </c>
      <c r="T1833">
        <v>1017.9380269901</v>
      </c>
      <c r="U1833">
        <v>100</v>
      </c>
      <c r="V1833">
        <v>0.57887190580367998</v>
      </c>
      <c r="W1833">
        <v>0.73278915882110995</v>
      </c>
      <c r="X1833">
        <v>0.65932944880143995</v>
      </c>
      <c r="Y1833">
        <v>1017.9380269901</v>
      </c>
      <c r="AB1833" t="e">
        <v>#N/A</v>
      </c>
      <c r="AC1833" t="e">
        <v>#N/A</v>
      </c>
    </row>
    <row r="1834" spans="1:29">
      <c r="A1834" t="s">
        <v>3112</v>
      </c>
      <c r="B1834" t="s">
        <v>8</v>
      </c>
      <c r="C1834">
        <v>100013252</v>
      </c>
      <c r="D1834" t="s">
        <v>3113</v>
      </c>
      <c r="E1834" t="str">
        <f t="shared" si="28"/>
        <v>Bogense Markjorder45t</v>
      </c>
      <c r="F1834">
        <v>1.25</v>
      </c>
      <c r="G1834" t="s">
        <v>3212</v>
      </c>
      <c r="H1834" t="s">
        <v>3212</v>
      </c>
      <c r="M1834">
        <v>1538.6562782399542</v>
      </c>
      <c r="N1834">
        <v>436.85214528913315</v>
      </c>
      <c r="O1834">
        <v>1975.5084235290874</v>
      </c>
      <c r="P1834">
        <v>21842.607264456656</v>
      </c>
      <c r="Q1834">
        <v>2.3839999999999999</v>
      </c>
      <c r="R1834" t="s">
        <v>3228</v>
      </c>
      <c r="T1834">
        <v>1031.0422989942001</v>
      </c>
      <c r="U1834">
        <v>98.771600000000007</v>
      </c>
      <c r="V1834">
        <v>2.659909054637E-2</v>
      </c>
      <c r="W1834">
        <v>0.38563424348830999</v>
      </c>
      <c r="X1834">
        <v>0.17619291074421001</v>
      </c>
      <c r="Y1834">
        <v>1018.3769753933555</v>
      </c>
      <c r="AB1834" t="e">
        <v>#N/A</v>
      </c>
      <c r="AC1834" t="e">
        <v>#N/A</v>
      </c>
    </row>
    <row r="1835" spans="1:29">
      <c r="A1835" t="s">
        <v>3114</v>
      </c>
      <c r="B1835" t="s">
        <v>8</v>
      </c>
      <c r="C1835">
        <v>100013253</v>
      </c>
      <c r="D1835" t="s">
        <v>3115</v>
      </c>
      <c r="E1835" t="str">
        <f t="shared" si="28"/>
        <v>Bogense Markjorder45u</v>
      </c>
      <c r="F1835">
        <v>1.25</v>
      </c>
      <c r="G1835" t="s">
        <v>3212</v>
      </c>
      <c r="H1835" t="s">
        <v>3212</v>
      </c>
      <c r="M1835">
        <v>1538.6562782399542</v>
      </c>
      <c r="N1835">
        <v>436.85214528913315</v>
      </c>
      <c r="O1835">
        <v>1975.5084235290874</v>
      </c>
      <c r="P1835">
        <v>21842.607264456656</v>
      </c>
      <c r="Q1835" t="e">
        <v>#N/A</v>
      </c>
      <c r="R1835" t="e">
        <v>#N/A</v>
      </c>
      <c r="T1835">
        <v>1207.9491825120999</v>
      </c>
      <c r="U1835">
        <v>100</v>
      </c>
      <c r="V1835">
        <v>0.11964333802462</v>
      </c>
      <c r="W1835">
        <v>0.52115291357039994</v>
      </c>
      <c r="X1835">
        <v>0.31670289712938998</v>
      </c>
      <c r="Y1835">
        <v>1207.9491825120999</v>
      </c>
      <c r="AB1835" t="e">
        <v>#N/A</v>
      </c>
      <c r="AC1835" t="e">
        <v>#N/A</v>
      </c>
    </row>
    <row r="1836" spans="1:29">
      <c r="A1836" t="s">
        <v>3116</v>
      </c>
      <c r="B1836" t="s">
        <v>8</v>
      </c>
      <c r="C1836">
        <v>100013254</v>
      </c>
      <c r="D1836" t="s">
        <v>3117</v>
      </c>
      <c r="E1836" t="str">
        <f t="shared" si="28"/>
        <v>Bogense Markjorder45v</v>
      </c>
      <c r="F1836">
        <v>1</v>
      </c>
      <c r="G1836" t="s">
        <v>3212</v>
      </c>
      <c r="K1836">
        <v>0</v>
      </c>
      <c r="M1836">
        <v>1230.9250225919634</v>
      </c>
      <c r="N1836">
        <v>349.48171623130651</v>
      </c>
      <c r="O1836">
        <v>1580.40673882327</v>
      </c>
      <c r="P1836">
        <v>17474.085811565325</v>
      </c>
      <c r="T1836">
        <v>1376.1344150141999</v>
      </c>
      <c r="U1836">
        <v>100</v>
      </c>
      <c r="V1836">
        <v>0.25779038667679</v>
      </c>
      <c r="W1836">
        <v>0.59201371669768998</v>
      </c>
      <c r="X1836">
        <v>0.43953580314738</v>
      </c>
      <c r="Y1836">
        <v>1376.1344150189</v>
      </c>
      <c r="AB1836" t="e">
        <v>#N/A</v>
      </c>
      <c r="AC1836" t="e">
        <v>#N/A</v>
      </c>
    </row>
    <row r="1837" spans="1:29">
      <c r="A1837" t="s">
        <v>3143</v>
      </c>
      <c r="B1837" t="s">
        <v>8</v>
      </c>
      <c r="C1837">
        <v>100013270</v>
      </c>
      <c r="D1837" t="s">
        <v>3144</v>
      </c>
      <c r="E1837" t="str">
        <f t="shared" si="28"/>
        <v>Bogense Markjorder45al</v>
      </c>
      <c r="F1837">
        <v>1.25</v>
      </c>
      <c r="G1837" t="s">
        <v>3212</v>
      </c>
      <c r="H1837" t="s">
        <v>3212</v>
      </c>
      <c r="K1837">
        <v>0</v>
      </c>
      <c r="M1837">
        <v>1538.6562782399542</v>
      </c>
      <c r="N1837">
        <v>436.85214528913315</v>
      </c>
      <c r="O1837">
        <v>1975.5084235290874</v>
      </c>
      <c r="P1837">
        <v>21842.607264456656</v>
      </c>
      <c r="T1837">
        <v>1349.8585669880999</v>
      </c>
      <c r="U1837">
        <v>100</v>
      </c>
      <c r="V1837">
        <v>0.55363953113555997</v>
      </c>
      <c r="W1837">
        <v>0.78987729549408003</v>
      </c>
      <c r="X1837">
        <v>0.71760601298138005</v>
      </c>
      <c r="Y1837">
        <v>1349.8585669895999</v>
      </c>
      <c r="AB1837" t="e">
        <v>#N/A</v>
      </c>
      <c r="AC1837" t="e">
        <v>#N/A</v>
      </c>
    </row>
    <row r="1838" spans="1:29">
      <c r="A1838" t="s">
        <v>923</v>
      </c>
      <c r="B1838" t="s">
        <v>8</v>
      </c>
      <c r="C1838">
        <v>100013237</v>
      </c>
      <c r="D1838" t="s">
        <v>3089</v>
      </c>
      <c r="E1838" t="str">
        <f t="shared" si="28"/>
        <v>Bogense Markjorder45d</v>
      </c>
      <c r="F1838">
        <v>2.25</v>
      </c>
      <c r="G1838" t="s">
        <v>3212</v>
      </c>
      <c r="H1838" t="s">
        <v>3212</v>
      </c>
      <c r="I1838" t="s">
        <v>3212</v>
      </c>
      <c r="M1838">
        <v>2769.5813008319178</v>
      </c>
      <c r="N1838">
        <v>786.33386152043965</v>
      </c>
      <c r="O1838">
        <v>3555.9151623523576</v>
      </c>
      <c r="P1838">
        <v>39316.693076021984</v>
      </c>
      <c r="Q1838">
        <v>2.117</v>
      </c>
      <c r="R1838" t="s">
        <v>3228</v>
      </c>
      <c r="T1838">
        <v>1257.2102719919001</v>
      </c>
      <c r="U1838">
        <v>100</v>
      </c>
      <c r="V1838">
        <v>0.40140444040298001</v>
      </c>
      <c r="W1838">
        <v>0.76096528768538996</v>
      </c>
      <c r="X1838">
        <v>0.61742684584524998</v>
      </c>
      <c r="Y1838">
        <v>1257.2102719919001</v>
      </c>
      <c r="AB1838" t="e">
        <v>#N/A</v>
      </c>
      <c r="AC1838" t="e">
        <v>#N/A</v>
      </c>
    </row>
    <row r="1839" spans="1:29">
      <c r="A1839" t="s">
        <v>3141</v>
      </c>
      <c r="B1839" t="s">
        <v>8</v>
      </c>
      <c r="C1839">
        <v>100013269</v>
      </c>
      <c r="D1839" t="s">
        <v>3142</v>
      </c>
      <c r="E1839" t="str">
        <f t="shared" si="28"/>
        <v>Bogense Markjorder45ak</v>
      </c>
      <c r="F1839">
        <v>1.25</v>
      </c>
      <c r="G1839" t="s">
        <v>3212</v>
      </c>
      <c r="H1839" t="s">
        <v>3212</v>
      </c>
      <c r="K1839">
        <v>0</v>
      </c>
      <c r="M1839">
        <v>1538.6562782399542</v>
      </c>
      <c r="N1839">
        <v>436.85214528913315</v>
      </c>
      <c r="O1839">
        <v>1975.5084235290874</v>
      </c>
      <c r="P1839">
        <v>21842.607264456656</v>
      </c>
      <c r="T1839">
        <v>1148.1689474950001</v>
      </c>
      <c r="U1839">
        <v>100</v>
      </c>
      <c r="V1839">
        <v>0.37364888191223</v>
      </c>
      <c r="W1839">
        <v>0.77988952398300004</v>
      </c>
      <c r="X1839">
        <v>0.63449290788567003</v>
      </c>
      <c r="Y1839">
        <v>1148.1689474978</v>
      </c>
      <c r="AB1839" t="e">
        <v>#N/A</v>
      </c>
      <c r="AC1839" t="e">
        <v>#N/A</v>
      </c>
    </row>
    <row r="1840" spans="1:29">
      <c r="A1840" t="s">
        <v>3090</v>
      </c>
      <c r="B1840" t="s">
        <v>8</v>
      </c>
      <c r="C1840">
        <v>100013238</v>
      </c>
      <c r="D1840" t="s">
        <v>3091</v>
      </c>
      <c r="E1840" t="str">
        <f t="shared" si="28"/>
        <v>Bogense Markjorder45e</v>
      </c>
      <c r="F1840">
        <v>2.25</v>
      </c>
      <c r="G1840" t="s">
        <v>3212</v>
      </c>
      <c r="H1840" t="s">
        <v>3212</v>
      </c>
      <c r="I1840" t="s">
        <v>3212</v>
      </c>
      <c r="M1840">
        <v>2769.5813008319178</v>
      </c>
      <c r="N1840">
        <v>786.33386152043965</v>
      </c>
      <c r="O1840">
        <v>3555.9151623523576</v>
      </c>
      <c r="P1840">
        <v>39316.693076021984</v>
      </c>
      <c r="Q1840">
        <v>2.0710000000000002</v>
      </c>
      <c r="R1840" t="s">
        <v>3228</v>
      </c>
      <c r="T1840">
        <v>1285.8458855051999</v>
      </c>
      <c r="U1840">
        <v>100</v>
      </c>
      <c r="V1840">
        <v>0.26189064979553001</v>
      </c>
      <c r="W1840">
        <v>0.57929241657257002</v>
      </c>
      <c r="X1840">
        <v>0.38395036054567</v>
      </c>
      <c r="Y1840">
        <v>1285.8458855051999</v>
      </c>
      <c r="AB1840" t="e">
        <v>#N/A</v>
      </c>
      <c r="AC1840" t="e">
        <v>#N/A</v>
      </c>
    </row>
    <row r="1841" spans="1:29">
      <c r="A1841" t="s">
        <v>3139</v>
      </c>
      <c r="B1841" t="s">
        <v>8</v>
      </c>
      <c r="C1841">
        <v>100013268</v>
      </c>
      <c r="D1841" t="s">
        <v>3140</v>
      </c>
      <c r="E1841" t="str">
        <f t="shared" si="28"/>
        <v>Bogense Markjorder45ai</v>
      </c>
      <c r="F1841">
        <v>1.25</v>
      </c>
      <c r="G1841" t="s">
        <v>3212</v>
      </c>
      <c r="H1841" t="s">
        <v>3212</v>
      </c>
      <c r="K1841">
        <v>0</v>
      </c>
      <c r="M1841">
        <v>1538.6562782399542</v>
      </c>
      <c r="N1841">
        <v>436.85214528913315</v>
      </c>
      <c r="O1841">
        <v>1975.5084235290874</v>
      </c>
      <c r="P1841">
        <v>21842.607264456656</v>
      </c>
      <c r="T1841">
        <v>1072.6865324836999</v>
      </c>
      <c r="U1841">
        <v>100</v>
      </c>
      <c r="V1841">
        <v>0.19986113905906999</v>
      </c>
      <c r="W1841">
        <v>0.60936099290848</v>
      </c>
      <c r="X1841">
        <v>0.44123741408315997</v>
      </c>
      <c r="Y1841">
        <v>1072.6865324825001</v>
      </c>
      <c r="AB1841" t="e">
        <v>#N/A</v>
      </c>
      <c r="AC1841" t="e">
        <v>#N/A</v>
      </c>
    </row>
    <row r="1842" spans="1:29">
      <c r="A1842" t="s">
        <v>924</v>
      </c>
      <c r="B1842" t="s">
        <v>8</v>
      </c>
      <c r="C1842">
        <v>100013239</v>
      </c>
      <c r="D1842" t="s">
        <v>3092</v>
      </c>
      <c r="E1842" t="str">
        <f t="shared" si="28"/>
        <v>Bogense Markjorder45f</v>
      </c>
      <c r="F1842">
        <v>1.25</v>
      </c>
      <c r="G1842" t="s">
        <v>3212</v>
      </c>
      <c r="H1842" t="s">
        <v>3212</v>
      </c>
      <c r="I1842" t="s">
        <v>3213</v>
      </c>
      <c r="M1842">
        <v>1538.6562782399542</v>
      </c>
      <c r="N1842">
        <v>436.85214528913315</v>
      </c>
      <c r="O1842">
        <v>1975.5084235290874</v>
      </c>
      <c r="P1842">
        <v>21842.607264456656</v>
      </c>
      <c r="Q1842">
        <v>2.2269999999999999</v>
      </c>
      <c r="R1842" t="s">
        <v>3228</v>
      </c>
      <c r="T1842">
        <v>1331.9946059944</v>
      </c>
      <c r="U1842">
        <v>100</v>
      </c>
      <c r="V1842">
        <v>0.16768991947174</v>
      </c>
      <c r="W1842">
        <v>0.43757081031799</v>
      </c>
      <c r="X1842">
        <v>0.24984379400628001</v>
      </c>
      <c r="Y1842">
        <v>1331.9946059944</v>
      </c>
      <c r="AB1842" t="e">
        <v>#N/A</v>
      </c>
      <c r="AC1842" t="e">
        <v>#N/A</v>
      </c>
    </row>
    <row r="1843" spans="1:29">
      <c r="A1843" t="s">
        <v>10</v>
      </c>
      <c r="B1843" t="s">
        <v>9</v>
      </c>
      <c r="C1843">
        <v>2677847</v>
      </c>
      <c r="E1843" t="str">
        <f t="shared" si="28"/>
        <v>Harritslevgård Hgd., Skovby7000b</v>
      </c>
      <c r="F1843">
        <v>2.1350835710610121</v>
      </c>
      <c r="G1843" t="s">
        <v>3212</v>
      </c>
      <c r="L1843">
        <v>1.1350835710610121</v>
      </c>
      <c r="M1843">
        <v>2628.1277929440062</v>
      </c>
      <c r="N1843">
        <v>746.17267071166918</v>
      </c>
      <c r="O1843">
        <v>3374.3004636556752</v>
      </c>
      <c r="P1843">
        <v>37308.63353558346</v>
      </c>
      <c r="T1843">
        <v>14394.977614109999</v>
      </c>
      <c r="U1843">
        <v>52.5685</v>
      </c>
      <c r="V1843">
        <v>4.3420650064944999E-2</v>
      </c>
      <c r="W1843">
        <v>1.8293445110321001</v>
      </c>
      <c r="X1843">
        <v>0.97388570649004003</v>
      </c>
      <c r="Y1843">
        <v>7567.2270372114999</v>
      </c>
      <c r="AB1843" t="e">
        <v>#N/A</v>
      </c>
      <c r="AC1843" t="e">
        <v>#N/A</v>
      </c>
    </row>
    <row r="1844" spans="1:29">
      <c r="A1844" t="s">
        <v>11</v>
      </c>
      <c r="B1844" t="s">
        <v>9</v>
      </c>
      <c r="C1844">
        <v>2677848</v>
      </c>
      <c r="E1844" t="str">
        <f t="shared" si="28"/>
        <v>Harritslevgård Hgd., Skovby7000c</v>
      </c>
      <c r="F1844">
        <v>1.0656750586693979</v>
      </c>
      <c r="G1844" t="s">
        <v>3212</v>
      </c>
      <c r="L1844">
        <v>6.5675058669398045E-2</v>
      </c>
      <c r="M1844">
        <v>1311.7660956683205</v>
      </c>
      <c r="N1844">
        <v>372.43394844867942</v>
      </c>
      <c r="O1844">
        <v>1684.2000441169998</v>
      </c>
      <c r="P1844">
        <v>18621.697422433972</v>
      </c>
      <c r="T1844">
        <v>5105.4563359996</v>
      </c>
      <c r="U1844">
        <v>8.5757999999999992</v>
      </c>
      <c r="V1844">
        <v>2.2919373586774001E-2</v>
      </c>
      <c r="W1844">
        <v>0.35998135805129999</v>
      </c>
      <c r="X1844">
        <v>0.17908142266626001</v>
      </c>
      <c r="Y1844">
        <v>437.83183837683998</v>
      </c>
      <c r="AB1844" t="e">
        <v>#N/A</v>
      </c>
      <c r="AC1844" t="e">
        <v>#N/A</v>
      </c>
    </row>
    <row r="1845" spans="1:29">
      <c r="A1845" t="s">
        <v>12</v>
      </c>
      <c r="B1845" t="s">
        <v>9</v>
      </c>
      <c r="C1845">
        <v>100219030</v>
      </c>
      <c r="E1845" t="str">
        <f t="shared" si="28"/>
        <v>Harritslevgård Hgd., Skovby7000g</v>
      </c>
      <c r="F1845">
        <v>1.0648496864573707</v>
      </c>
      <c r="G1845" t="s">
        <v>3212</v>
      </c>
      <c r="L1845">
        <v>6.4849686457370548E-2</v>
      </c>
      <c r="M1845">
        <v>1310.7501243595841</v>
      </c>
      <c r="N1845">
        <v>372.14549595149055</v>
      </c>
      <c r="O1845">
        <v>1682.8956203110747</v>
      </c>
      <c r="P1845">
        <v>18607.274797574526</v>
      </c>
      <c r="T1845">
        <v>3039.0645380164001</v>
      </c>
      <c r="U1845">
        <v>14.2258</v>
      </c>
      <c r="V1845">
        <v>5.3513582795858002E-2</v>
      </c>
      <c r="W1845">
        <v>0.35514515638351002</v>
      </c>
      <c r="X1845">
        <v>0.16456907228532</v>
      </c>
      <c r="Y1845">
        <v>432.33268299552998</v>
      </c>
      <c r="AB1845" t="e">
        <v>#N/A</v>
      </c>
      <c r="AC1845" t="e">
        <v>#N/A</v>
      </c>
    </row>
    <row r="1846" spans="1:29">
      <c r="A1846" t="s">
        <v>14</v>
      </c>
      <c r="B1846" t="s">
        <v>13</v>
      </c>
      <c r="C1846">
        <v>100081951</v>
      </c>
      <c r="E1846" t="str">
        <f t="shared" si="28"/>
        <v>Tofte By, Skovby7000h</v>
      </c>
      <c r="F1846">
        <v>1.2264114655943086</v>
      </c>
      <c r="G1846" t="s">
        <v>3212</v>
      </c>
      <c r="L1846">
        <v>0.22641146559430861</v>
      </c>
      <c r="M1846">
        <v>1509.6205609937172</v>
      </c>
      <c r="N1846">
        <v>428.60838380165086</v>
      </c>
      <c r="O1846">
        <v>1938.2289447953681</v>
      </c>
      <c r="P1846">
        <v>21430.419190082543</v>
      </c>
      <c r="T1846">
        <v>1849.3679924779999</v>
      </c>
      <c r="U1846">
        <v>81.617599999999996</v>
      </c>
      <c r="V1846">
        <v>2.6704223826528001E-2</v>
      </c>
      <c r="W1846">
        <v>0.85432493686676003</v>
      </c>
      <c r="X1846">
        <v>0.50112344229142003</v>
      </c>
      <c r="Y1846">
        <v>1509.4104214448</v>
      </c>
      <c r="AB1846" t="e">
        <v>#N/A</v>
      </c>
      <c r="AC1846" t="e">
        <v>#N/A</v>
      </c>
    </row>
    <row r="1847" spans="1:29">
      <c r="A1847" t="s">
        <v>16</v>
      </c>
      <c r="B1847" t="s">
        <v>15</v>
      </c>
      <c r="C1847">
        <v>5445066</v>
      </c>
      <c r="E1847" t="str">
        <f t="shared" si="28"/>
        <v>Bogense Strand, Bogense Jorder7000a</v>
      </c>
      <c r="F1847">
        <v>1.1371162275992921</v>
      </c>
      <c r="G1847" t="s">
        <v>3212</v>
      </c>
      <c r="L1847">
        <v>0.13711622759929198</v>
      </c>
      <c r="M1847">
        <v>1399.7048181473467</v>
      </c>
      <c r="N1847">
        <v>397.40133077586955</v>
      </c>
      <c r="O1847">
        <v>1797.1061489232163</v>
      </c>
      <c r="P1847">
        <v>19870.066538793475</v>
      </c>
      <c r="T1847">
        <v>914.10818399528</v>
      </c>
      <c r="U1847">
        <v>100</v>
      </c>
      <c r="V1847">
        <v>1.2506829500198</v>
      </c>
      <c r="W1847">
        <v>1.5432728528976001</v>
      </c>
      <c r="X1847">
        <v>1.3899713175012001</v>
      </c>
      <c r="Y1847">
        <v>914.10818399292998</v>
      </c>
      <c r="AB1847" t="e">
        <v>#N/A</v>
      </c>
      <c r="AC1847" t="e">
        <v>#N/A</v>
      </c>
    </row>
    <row r="1848" spans="1:29">
      <c r="A1848" t="s">
        <v>10</v>
      </c>
      <c r="B1848" t="s">
        <v>15</v>
      </c>
      <c r="C1848">
        <v>5445067</v>
      </c>
      <c r="E1848" t="str">
        <f t="shared" si="28"/>
        <v>Bogense Strand, Bogense Jorder7000b</v>
      </c>
      <c r="F1848">
        <v>2.5066793794706497</v>
      </c>
      <c r="G1848" t="s">
        <v>3212</v>
      </c>
      <c r="L1848">
        <v>1.5066793794706499</v>
      </c>
      <c r="M1848">
        <v>3085.5343718057184</v>
      </c>
      <c r="N1848">
        <v>876.03861157902907</v>
      </c>
      <c r="O1848">
        <v>3961.5729833847472</v>
      </c>
      <c r="P1848">
        <v>43801.930578951455</v>
      </c>
      <c r="T1848">
        <v>10044.529196471</v>
      </c>
      <c r="U1848">
        <v>100</v>
      </c>
      <c r="V1848">
        <v>1.1934895515441999</v>
      </c>
      <c r="W1848">
        <v>2.2161352634429998</v>
      </c>
      <c r="X1848">
        <v>1.8114918307176999</v>
      </c>
      <c r="Y1848">
        <v>10044.529196452</v>
      </c>
      <c r="AB1848" t="e">
        <v>#N/A</v>
      </c>
      <c r="AC1848" t="e">
        <v>#N/A</v>
      </c>
    </row>
    <row r="1849" spans="1:29">
      <c r="A1849" t="s">
        <v>11</v>
      </c>
      <c r="B1849" t="s">
        <v>15</v>
      </c>
      <c r="C1849">
        <v>5445068</v>
      </c>
      <c r="E1849" t="str">
        <f t="shared" si="28"/>
        <v>Bogense Strand, Bogense Jorder7000c</v>
      </c>
      <c r="F1849">
        <v>1.1203187629005835</v>
      </c>
      <c r="G1849" t="s">
        <v>3212</v>
      </c>
      <c r="L1849">
        <v>0.12031876290058346</v>
      </c>
      <c r="M1849">
        <v>1379.0283985336011</v>
      </c>
      <c r="N1849">
        <v>391.53092398463008</v>
      </c>
      <c r="O1849">
        <v>1770.5593225182313</v>
      </c>
      <c r="P1849">
        <v>19576.546199231503</v>
      </c>
      <c r="T1849">
        <v>1155.1240715142001</v>
      </c>
      <c r="U1849">
        <v>69.440600000000003</v>
      </c>
      <c r="V1849">
        <v>5.4249528795480999E-2</v>
      </c>
      <c r="W1849">
        <v>0.73604834079741999</v>
      </c>
      <c r="X1849">
        <v>0.46845785424226999</v>
      </c>
      <c r="Y1849">
        <v>802.12512356845002</v>
      </c>
      <c r="AB1849" t="e">
        <v>#N/A</v>
      </c>
      <c r="AC1849" t="e">
        <v>#N/A</v>
      </c>
    </row>
    <row r="1850" spans="1:29">
      <c r="A1850" t="s">
        <v>17</v>
      </c>
      <c r="B1850" t="s">
        <v>15</v>
      </c>
      <c r="C1850">
        <v>5445069</v>
      </c>
      <c r="E1850" t="str">
        <f t="shared" si="28"/>
        <v>Bogense Strand, Bogense Jorder7000d</v>
      </c>
      <c r="F1850">
        <v>1.30886091579967</v>
      </c>
      <c r="G1850" t="s">
        <v>3212</v>
      </c>
      <c r="L1850">
        <v>0.30886091579967001</v>
      </c>
      <c r="M1850">
        <v>1611.1096523504468</v>
      </c>
      <c r="N1850">
        <v>457.42295916174822</v>
      </c>
      <c r="O1850">
        <v>2068.5326115121952</v>
      </c>
      <c r="P1850">
        <v>22871.147958087411</v>
      </c>
      <c r="T1850">
        <v>2059.0727719977999</v>
      </c>
      <c r="U1850">
        <v>100</v>
      </c>
      <c r="V1850">
        <v>0.55479604005813998</v>
      </c>
      <c r="W1850">
        <v>1.3166023492812999</v>
      </c>
      <c r="X1850">
        <v>0.82603479959071002</v>
      </c>
      <c r="Y1850">
        <v>2059.0727719981001</v>
      </c>
      <c r="AB1850" t="e">
        <v>#N/A</v>
      </c>
      <c r="AC1850" t="e">
        <v>#N/A</v>
      </c>
    </row>
    <row r="1851" spans="1:29">
      <c r="A1851" t="s">
        <v>18</v>
      </c>
      <c r="B1851" t="s">
        <v>15</v>
      </c>
      <c r="C1851">
        <v>5445070</v>
      </c>
      <c r="E1851" t="str">
        <f t="shared" si="28"/>
        <v>Bogense Strand, Bogense Jorder7000e</v>
      </c>
      <c r="F1851">
        <v>3.0756890300636504</v>
      </c>
      <c r="G1851" t="s">
        <v>3212</v>
      </c>
      <c r="L1851">
        <v>2.0756890300636504</v>
      </c>
      <c r="M1851">
        <v>3785.9425888169526</v>
      </c>
      <c r="N1851">
        <v>1074.8970808204469</v>
      </c>
      <c r="O1851">
        <v>4860.8396696373993</v>
      </c>
      <c r="P1851">
        <v>53744.85404102235</v>
      </c>
      <c r="T1851">
        <v>13837.926867091001</v>
      </c>
      <c r="U1851">
        <v>100</v>
      </c>
      <c r="V1851">
        <v>1.0557631254196</v>
      </c>
      <c r="W1851">
        <v>3.0592107772827002</v>
      </c>
      <c r="X1851">
        <v>2.1372375888440001</v>
      </c>
      <c r="Y1851">
        <v>13837.926867095999</v>
      </c>
      <c r="AB1851" t="e">
        <v>#N/A</v>
      </c>
      <c r="AC1851" t="e">
        <v>#N/A</v>
      </c>
    </row>
    <row r="1852" spans="1:29">
      <c r="A1852" t="s">
        <v>19</v>
      </c>
      <c r="B1852" t="s">
        <v>15</v>
      </c>
      <c r="C1852">
        <v>5445071</v>
      </c>
      <c r="E1852" t="str">
        <f t="shared" si="28"/>
        <v>Bogense Strand, Bogense Jorder7000f</v>
      </c>
      <c r="F1852">
        <v>1.575380843946445</v>
      </c>
      <c r="G1852" t="s">
        <v>3212</v>
      </c>
      <c r="L1852">
        <v>0.57538084394644495</v>
      </c>
      <c r="M1852">
        <v>1939.1757009257242</v>
      </c>
      <c r="N1852">
        <v>550.56680106032763</v>
      </c>
      <c r="O1852">
        <v>2489.742501986052</v>
      </c>
      <c r="P1852">
        <v>27528.340053016382</v>
      </c>
      <c r="T1852">
        <v>3835.8722929762998</v>
      </c>
      <c r="U1852">
        <v>100</v>
      </c>
      <c r="V1852">
        <v>1.5559941530228001</v>
      </c>
      <c r="W1852">
        <v>2.4554219245911</v>
      </c>
      <c r="X1852">
        <v>2.1820151103779999</v>
      </c>
      <c r="Y1852">
        <v>3835.8722929659002</v>
      </c>
      <c r="AB1852" t="e">
        <v>#N/A</v>
      </c>
      <c r="AC1852" t="e">
        <v>#N/A</v>
      </c>
    </row>
    <row r="1853" spans="1:29">
      <c r="A1853" t="s">
        <v>12</v>
      </c>
      <c r="B1853" t="s">
        <v>15</v>
      </c>
      <c r="C1853">
        <v>5445072</v>
      </c>
      <c r="E1853" t="str">
        <f t="shared" si="28"/>
        <v>Bogense Strand, Bogense Jorder7000g</v>
      </c>
      <c r="F1853">
        <v>1.94129748668125</v>
      </c>
      <c r="G1853" t="s">
        <v>3212</v>
      </c>
      <c r="L1853">
        <v>0.94129748668125002</v>
      </c>
      <c r="M1853">
        <v>2389.5916526508395</v>
      </c>
      <c r="N1853">
        <v>678.44797736088515</v>
      </c>
      <c r="O1853">
        <v>3068.0396300117245</v>
      </c>
      <c r="P1853">
        <v>33922.398868044256</v>
      </c>
      <c r="T1853">
        <v>6275.3165778749999</v>
      </c>
      <c r="U1853">
        <v>100</v>
      </c>
      <c r="V1853">
        <v>2.3617467880249001</v>
      </c>
      <c r="W1853">
        <v>2.8515696525574001</v>
      </c>
      <c r="X1853">
        <v>2.5473481360051999</v>
      </c>
      <c r="Y1853">
        <v>6275.3165778465</v>
      </c>
      <c r="AB1853" t="e">
        <v>#N/A</v>
      </c>
      <c r="AC1853" t="e">
        <v>#N/A</v>
      </c>
    </row>
    <row r="1854" spans="1:29">
      <c r="A1854" t="s">
        <v>14</v>
      </c>
      <c r="B1854" t="s">
        <v>15</v>
      </c>
      <c r="C1854">
        <v>5445073</v>
      </c>
      <c r="E1854" t="str">
        <f t="shared" si="28"/>
        <v>Bogense Strand, Bogense Jorder7000h</v>
      </c>
      <c r="F1854">
        <v>1.7186197626961599</v>
      </c>
      <c r="G1854" t="s">
        <v>3212</v>
      </c>
      <c r="L1854">
        <v>0.71861976269616001</v>
      </c>
      <c r="M1854">
        <v>2115.4920702237655</v>
      </c>
      <c r="N1854">
        <v>600.62618421609466</v>
      </c>
      <c r="O1854">
        <v>2716.1182544398603</v>
      </c>
      <c r="P1854">
        <v>30031.309210804731</v>
      </c>
      <c r="T1854">
        <v>4790.7984179743999</v>
      </c>
      <c r="U1854">
        <v>100</v>
      </c>
      <c r="V1854">
        <v>1.5651409626007</v>
      </c>
      <c r="W1854">
        <v>2.8703887462615998</v>
      </c>
      <c r="X1854">
        <v>2.4042747462387002</v>
      </c>
      <c r="Y1854">
        <v>4790.7984179708001</v>
      </c>
      <c r="AB1854" t="e">
        <v>#N/A</v>
      </c>
      <c r="AC1854" t="e">
        <v>#N/A</v>
      </c>
    </row>
    <row r="1855" spans="1:29">
      <c r="A1855" t="s">
        <v>20</v>
      </c>
      <c r="B1855" t="s">
        <v>15</v>
      </c>
      <c r="C1855">
        <v>5445074</v>
      </c>
      <c r="E1855" t="str">
        <f t="shared" si="28"/>
        <v>Bogense Strand, Bogense Jorder7000i</v>
      </c>
      <c r="F1855">
        <v>1.4341615160634851</v>
      </c>
      <c r="G1855" t="s">
        <v>3212</v>
      </c>
      <c r="L1855">
        <v>0.43416151606348508</v>
      </c>
      <c r="M1855">
        <v>1765.3452965609699</v>
      </c>
      <c r="N1855">
        <v>501.21322798675919</v>
      </c>
      <c r="O1855">
        <v>2266.5585245477291</v>
      </c>
      <c r="P1855">
        <v>25060.661399337961</v>
      </c>
      <c r="T1855">
        <v>2894.4101070899001</v>
      </c>
      <c r="U1855">
        <v>100</v>
      </c>
      <c r="V1855">
        <v>2.0513889789581001</v>
      </c>
      <c r="W1855">
        <v>2.9146504402161</v>
      </c>
      <c r="X1855">
        <v>2.2808154304375998</v>
      </c>
      <c r="Y1855">
        <v>2894.4101070858001</v>
      </c>
      <c r="AB1855" t="e">
        <v>#N/A</v>
      </c>
      <c r="AC1855" t="e">
        <v>#N/A</v>
      </c>
    </row>
    <row r="1856" spans="1:29">
      <c r="A1856" t="s">
        <v>21</v>
      </c>
      <c r="B1856" t="s">
        <v>15</v>
      </c>
      <c r="C1856">
        <v>9862152</v>
      </c>
      <c r="E1856" t="str">
        <f t="shared" si="28"/>
        <v>Bogense Strand, Bogense Jorder7000k</v>
      </c>
      <c r="F1856">
        <v>1.35616045487023</v>
      </c>
      <c r="G1856" t="s">
        <v>3212</v>
      </c>
      <c r="L1856">
        <v>0.35616045487022996</v>
      </c>
      <c r="M1856">
        <v>1669.3318385494651</v>
      </c>
      <c r="N1856">
        <v>473.95328325307725</v>
      </c>
      <c r="O1856">
        <v>2143.2851218025426</v>
      </c>
      <c r="P1856">
        <v>23697.664162653862</v>
      </c>
      <c r="T1856">
        <v>2374.4030324681999</v>
      </c>
      <c r="U1856">
        <v>100</v>
      </c>
      <c r="V1856">
        <v>1.0079268217087001</v>
      </c>
      <c r="W1856">
        <v>2.1359174251556001</v>
      </c>
      <c r="X1856">
        <v>1.5366060526192999</v>
      </c>
      <c r="Y1856">
        <v>2374.403032488</v>
      </c>
      <c r="AB1856" t="e">
        <v>#N/A</v>
      </c>
      <c r="AC1856" t="e">
        <v>#N/A</v>
      </c>
    </row>
    <row r="1857" spans="1:29">
      <c r="A1857" t="s">
        <v>22</v>
      </c>
      <c r="B1857" t="s">
        <v>15</v>
      </c>
      <c r="C1857">
        <v>100017434</v>
      </c>
      <c r="E1857" t="str">
        <f t="shared" si="28"/>
        <v>Bogense Strand, Bogense Jorder7000l</v>
      </c>
      <c r="F1857">
        <v>1.027265286549313</v>
      </c>
      <c r="G1857" t="s">
        <v>3212</v>
      </c>
      <c r="L1857">
        <v>2.7265286549313004E-2</v>
      </c>
      <c r="M1857">
        <v>1264.486546053653</v>
      </c>
      <c r="N1857">
        <v>359.0104353680988</v>
      </c>
      <c r="O1857">
        <v>1623.4969814217518</v>
      </c>
      <c r="P1857">
        <v>17950.521768404938</v>
      </c>
      <c r="T1857">
        <v>181.76857699542001</v>
      </c>
      <c r="U1857">
        <v>100</v>
      </c>
      <c r="V1857">
        <v>1.9317457675934</v>
      </c>
      <c r="W1857">
        <v>2.1501107215881001</v>
      </c>
      <c r="X1857">
        <v>2.0471174537319001</v>
      </c>
      <c r="Y1857">
        <v>181.76857699497</v>
      </c>
      <c r="AB1857" t="e">
        <v>#N/A</v>
      </c>
      <c r="AC1857" t="e">
        <v>#N/A</v>
      </c>
    </row>
    <row r="1858" spans="1:29">
      <c r="A1858" t="s">
        <v>23</v>
      </c>
      <c r="B1858" t="s">
        <v>15</v>
      </c>
      <c r="C1858">
        <v>100033162</v>
      </c>
      <c r="E1858" t="str">
        <f t="shared" ref="E1858:E1921" si="29">CONCATENATE(B1858,A1858)</f>
        <v>Bogense Strand, Bogense Jorder7000m</v>
      </c>
      <c r="F1858">
        <v>1.3159012110200501</v>
      </c>
      <c r="G1858" t="s">
        <v>3212</v>
      </c>
      <c r="L1858">
        <v>0.31590121102004998</v>
      </c>
      <c r="M1858">
        <v>1619.7757279036471</v>
      </c>
      <c r="N1858">
        <v>459.88341361814173</v>
      </c>
      <c r="O1858">
        <v>2079.659141521789</v>
      </c>
      <c r="P1858">
        <v>22994.170680907086</v>
      </c>
      <c r="T1858">
        <v>2106.008073467</v>
      </c>
      <c r="U1858">
        <v>100</v>
      </c>
      <c r="V1858">
        <v>0.87261837720871005</v>
      </c>
      <c r="W1858">
        <v>1.6578696966171</v>
      </c>
      <c r="X1858">
        <v>1.2329440391787001</v>
      </c>
      <c r="Y1858">
        <v>2106.0080734672001</v>
      </c>
      <c r="AB1858" t="e">
        <v>#N/A</v>
      </c>
      <c r="AC1858" t="e">
        <v>#N/A</v>
      </c>
    </row>
    <row r="1859" spans="1:29">
      <c r="A1859" t="s">
        <v>16</v>
      </c>
      <c r="B1859" t="s">
        <v>24</v>
      </c>
      <c r="C1859">
        <v>5443489</v>
      </c>
      <c r="E1859" t="str">
        <f t="shared" si="29"/>
        <v>Bogense Bygrunde7000a</v>
      </c>
      <c r="F1859">
        <v>1</v>
      </c>
      <c r="G1859" t="s">
        <v>3212</v>
      </c>
      <c r="L1859">
        <v>0</v>
      </c>
      <c r="M1859">
        <v>1230.9250225919634</v>
      </c>
      <c r="N1859">
        <v>349.48171623130651</v>
      </c>
      <c r="O1859">
        <v>1580.40673882327</v>
      </c>
      <c r="P1859">
        <v>17474.085811565325</v>
      </c>
      <c r="T1859">
        <v>628.09501649228002</v>
      </c>
      <c r="U1859">
        <v>0</v>
      </c>
      <c r="V1859">
        <v>0</v>
      </c>
      <c r="W1859">
        <v>0</v>
      </c>
      <c r="X1859">
        <v>0</v>
      </c>
      <c r="Y1859">
        <v>0</v>
      </c>
      <c r="AB1859" t="e">
        <v>#N/A</v>
      </c>
      <c r="AC1859" t="e">
        <v>#N/A</v>
      </c>
    </row>
    <row r="1860" spans="1:29">
      <c r="A1860" t="s">
        <v>10</v>
      </c>
      <c r="B1860" t="s">
        <v>24</v>
      </c>
      <c r="C1860">
        <v>5443490</v>
      </c>
      <c r="E1860" t="str">
        <f t="shared" si="29"/>
        <v>Bogense Bygrunde7000b</v>
      </c>
      <c r="F1860">
        <v>1.0094279886239939</v>
      </c>
      <c r="G1860" t="s">
        <v>3212</v>
      </c>
      <c r="L1860">
        <v>9.4279886239939485E-3</v>
      </c>
      <c r="M1860">
        <v>1242.5301697019497</v>
      </c>
      <c r="N1860">
        <v>352.7766258762291</v>
      </c>
      <c r="O1860">
        <v>1595.3067955781789</v>
      </c>
      <c r="P1860">
        <v>17638.831293811454</v>
      </c>
      <c r="T1860">
        <v>603.96334601696003</v>
      </c>
      <c r="U1860">
        <v>10.4068</v>
      </c>
      <c r="V1860">
        <v>5.3093045949936003E-2</v>
      </c>
      <c r="W1860">
        <v>0.1411959528923</v>
      </c>
      <c r="X1860">
        <v>0.1003272167661</v>
      </c>
      <c r="Y1860">
        <v>62.853165348796999</v>
      </c>
      <c r="AB1860" t="e">
        <v>#N/A</v>
      </c>
      <c r="AC1860" t="e">
        <v>#N/A</v>
      </c>
    </row>
    <row r="1861" spans="1:29">
      <c r="A1861" t="s">
        <v>11</v>
      </c>
      <c r="B1861" t="s">
        <v>24</v>
      </c>
      <c r="C1861">
        <v>5443491</v>
      </c>
      <c r="E1861" t="str">
        <f t="shared" si="29"/>
        <v>Bogense Bygrunde7000c</v>
      </c>
      <c r="F1861">
        <v>1.0249965899511353</v>
      </c>
      <c r="G1861" t="s">
        <v>3212</v>
      </c>
      <c r="L1861">
        <v>2.4996589951135399E-2</v>
      </c>
      <c r="M1861">
        <v>1261.6939506422866</v>
      </c>
      <c r="N1861">
        <v>358.21756738735951</v>
      </c>
      <c r="O1861">
        <v>1619.9115180296462</v>
      </c>
      <c r="P1861">
        <v>17910.878369367972</v>
      </c>
      <c r="T1861">
        <v>247.15781598504</v>
      </c>
      <c r="U1861">
        <v>67.424099999999996</v>
      </c>
      <c r="V1861">
        <v>1.5875346958637002E-2</v>
      </c>
      <c r="W1861">
        <v>0.33432847261429</v>
      </c>
      <c r="X1861">
        <v>0.13476109381435999</v>
      </c>
      <c r="Y1861">
        <v>166.64391942515999</v>
      </c>
      <c r="AB1861" t="e">
        <v>#N/A</v>
      </c>
      <c r="AC1861" t="e">
        <v>#N/A</v>
      </c>
    </row>
    <row r="1862" spans="1:29">
      <c r="A1862" t="s">
        <v>17</v>
      </c>
      <c r="B1862" t="s">
        <v>24</v>
      </c>
      <c r="C1862">
        <v>5443492</v>
      </c>
      <c r="E1862" t="str">
        <f t="shared" si="29"/>
        <v>Bogense Bygrunde7000d</v>
      </c>
      <c r="F1862">
        <v>1.0371171337748319</v>
      </c>
      <c r="G1862" t="s">
        <v>3212</v>
      </c>
      <c r="L1862">
        <v>3.7117133774832001E-2</v>
      </c>
      <c r="M1862">
        <v>1276.6134313222974</v>
      </c>
      <c r="N1862">
        <v>362.45347584452179</v>
      </c>
      <c r="O1862">
        <v>1639.0669071668192</v>
      </c>
      <c r="P1862">
        <v>18122.673792226087</v>
      </c>
      <c r="T1862">
        <v>247.44755849888</v>
      </c>
      <c r="U1862">
        <v>100</v>
      </c>
      <c r="V1862">
        <v>0.53135097026824996</v>
      </c>
      <c r="W1862">
        <v>0.69641256332396995</v>
      </c>
      <c r="X1862">
        <v>0.62840925508670997</v>
      </c>
      <c r="Y1862">
        <v>247.44755849852001</v>
      </c>
      <c r="AB1862" t="e">
        <v>#N/A</v>
      </c>
      <c r="AC1862" t="e">
        <v>#N/A</v>
      </c>
    </row>
    <row r="1863" spans="1:29">
      <c r="A1863" t="s">
        <v>18</v>
      </c>
      <c r="B1863" t="s">
        <v>24</v>
      </c>
      <c r="C1863">
        <v>5443493</v>
      </c>
      <c r="E1863" t="str">
        <f t="shared" si="29"/>
        <v>Bogense Bygrunde7000e</v>
      </c>
      <c r="F1863">
        <v>1.426015941549565</v>
      </c>
      <c r="G1863" t="s">
        <v>3212</v>
      </c>
      <c r="L1863">
        <v>0.42601594154956496</v>
      </c>
      <c r="M1863">
        <v>1755.3187050683982</v>
      </c>
      <c r="N1863">
        <v>498.36649862594447</v>
      </c>
      <c r="O1863">
        <v>2253.6852036943428</v>
      </c>
      <c r="P1863">
        <v>24918.324931297222</v>
      </c>
      <c r="T1863">
        <v>2840.1062769970999</v>
      </c>
      <c r="U1863">
        <v>100</v>
      </c>
      <c r="V1863">
        <v>0.18724498152732999</v>
      </c>
      <c r="W1863">
        <v>0.87682372331618996</v>
      </c>
      <c r="X1863">
        <v>0.39981932870698</v>
      </c>
      <c r="Y1863">
        <v>2840.1062769898999</v>
      </c>
      <c r="AB1863" t="e">
        <v>#N/A</v>
      </c>
      <c r="AC1863" t="e">
        <v>#N/A</v>
      </c>
    </row>
    <row r="1864" spans="1:29">
      <c r="A1864" t="s">
        <v>12</v>
      </c>
      <c r="B1864" t="s">
        <v>24</v>
      </c>
      <c r="C1864">
        <v>5443495</v>
      </c>
      <c r="E1864" t="str">
        <f t="shared" si="29"/>
        <v>Bogense Bygrunde7000g</v>
      </c>
      <c r="F1864">
        <v>1.0290927842184749</v>
      </c>
      <c r="G1864" t="s">
        <v>3212</v>
      </c>
      <c r="L1864">
        <v>2.9092784218475009E-2</v>
      </c>
      <c r="M1864">
        <v>1266.7360586633529</v>
      </c>
      <c r="N1864">
        <v>359.64911238992619</v>
      </c>
      <c r="O1864">
        <v>1626.385171053279</v>
      </c>
      <c r="P1864">
        <v>17982.455619496308</v>
      </c>
      <c r="T1864">
        <v>300.6218444932</v>
      </c>
      <c r="U1864">
        <v>64.516900000000007</v>
      </c>
      <c r="V1864">
        <v>5.9506263583899002E-2</v>
      </c>
      <c r="W1864">
        <v>1.0822570323944001</v>
      </c>
      <c r="X1864">
        <v>0.78267714901283003</v>
      </c>
      <c r="Y1864">
        <v>193.95180460601</v>
      </c>
      <c r="AB1864" t="e">
        <v>#N/A</v>
      </c>
      <c r="AC1864" t="e">
        <v>#N/A</v>
      </c>
    </row>
    <row r="1865" spans="1:29">
      <c r="A1865" t="s">
        <v>14</v>
      </c>
      <c r="B1865" t="s">
        <v>24</v>
      </c>
      <c r="C1865">
        <v>5443496</v>
      </c>
      <c r="E1865" t="str">
        <f t="shared" si="29"/>
        <v>Bogense Bygrunde7000h</v>
      </c>
      <c r="F1865">
        <v>1.0500681055748859</v>
      </c>
      <c r="G1865" t="s">
        <v>3212</v>
      </c>
      <c r="L1865">
        <v>5.0068105574886002E-2</v>
      </c>
      <c r="M1865">
        <v>1292.5551065778666</v>
      </c>
      <c r="N1865">
        <v>366.9796036960679</v>
      </c>
      <c r="O1865">
        <v>1659.5347102739345</v>
      </c>
      <c r="P1865">
        <v>18348.980184803393</v>
      </c>
      <c r="T1865">
        <v>333.78737049924001</v>
      </c>
      <c r="U1865">
        <v>100</v>
      </c>
      <c r="V1865">
        <v>0.55227279663086004</v>
      </c>
      <c r="W1865">
        <v>0.73499697446822998</v>
      </c>
      <c r="X1865">
        <v>0.68040486245319998</v>
      </c>
      <c r="Y1865">
        <v>333.78737049917999</v>
      </c>
      <c r="AB1865" t="e">
        <v>#N/A</v>
      </c>
      <c r="AC1865" t="e">
        <v>#N/A</v>
      </c>
    </row>
    <row r="1866" spans="1:29">
      <c r="A1866" t="s">
        <v>20</v>
      </c>
      <c r="B1866" t="s">
        <v>24</v>
      </c>
      <c r="C1866">
        <v>5443497</v>
      </c>
      <c r="E1866" t="str">
        <f t="shared" si="29"/>
        <v>Bogense Bygrunde7000i</v>
      </c>
      <c r="F1866">
        <v>3.2712276711965496</v>
      </c>
      <c r="G1866" t="s">
        <v>3212</v>
      </c>
      <c r="L1866">
        <v>2.2712276711965496</v>
      </c>
      <c r="M1866">
        <v>4026.6359950710685</v>
      </c>
      <c r="N1866">
        <v>1143.2342607131102</v>
      </c>
      <c r="O1866">
        <v>5169.8702557841789</v>
      </c>
      <c r="P1866">
        <v>57161.713035655506</v>
      </c>
      <c r="T1866">
        <v>15141.517807976999</v>
      </c>
      <c r="U1866">
        <v>100</v>
      </c>
      <c r="V1866">
        <v>0.40529441833495999</v>
      </c>
      <c r="W1866">
        <v>1.3229104280471999</v>
      </c>
      <c r="X1866">
        <v>0.92350362573476996</v>
      </c>
      <c r="Y1866">
        <v>15141.51780799</v>
      </c>
      <c r="AB1866" t="e">
        <v>#N/A</v>
      </c>
      <c r="AC1866" t="e">
        <v>#N/A</v>
      </c>
    </row>
    <row r="1867" spans="1:29">
      <c r="A1867" t="s">
        <v>21</v>
      </c>
      <c r="B1867" t="s">
        <v>24</v>
      </c>
      <c r="C1867">
        <v>5443498</v>
      </c>
      <c r="E1867" t="str">
        <f t="shared" si="29"/>
        <v>Bogense Bygrunde7000k</v>
      </c>
      <c r="F1867">
        <v>1.1257360910645136</v>
      </c>
      <c r="G1867" t="s">
        <v>3212</v>
      </c>
      <c r="L1867">
        <v>0.12573609106451344</v>
      </c>
      <c r="M1867">
        <v>1385.6967233261748</v>
      </c>
      <c r="N1867">
        <v>393.42418112874856</v>
      </c>
      <c r="O1867">
        <v>1779.1209044549234</v>
      </c>
      <c r="P1867">
        <v>19671.209056437427</v>
      </c>
      <c r="T1867">
        <v>1926.4938845556001</v>
      </c>
      <c r="U1867">
        <v>43.511200000000002</v>
      </c>
      <c r="V1867">
        <v>5.8244645595551002E-2</v>
      </c>
      <c r="W1867">
        <v>0.74992609024047996</v>
      </c>
      <c r="X1867">
        <v>0.32992090833815002</v>
      </c>
      <c r="Y1867">
        <v>838.24113492631</v>
      </c>
      <c r="AB1867" t="e">
        <v>#N/A</v>
      </c>
      <c r="AC1867" t="e">
        <v>#N/A</v>
      </c>
    </row>
    <row r="1868" spans="1:29">
      <c r="A1868" t="s">
        <v>22</v>
      </c>
      <c r="B1868" t="s">
        <v>24</v>
      </c>
      <c r="C1868">
        <v>5443499</v>
      </c>
      <c r="E1868" t="str">
        <f t="shared" si="29"/>
        <v>Bogense Bygrunde7000l</v>
      </c>
      <c r="F1868">
        <v>1.1399611001499881</v>
      </c>
      <c r="G1868" t="s">
        <v>3212</v>
      </c>
      <c r="L1868">
        <v>0.139961100149988</v>
      </c>
      <c r="M1868">
        <v>1403.2066429560834</v>
      </c>
      <c r="N1868">
        <v>398.39556171734614</v>
      </c>
      <c r="O1868">
        <v>1801.6022046734297</v>
      </c>
      <c r="P1868">
        <v>19919.778085867303</v>
      </c>
      <c r="T1868">
        <v>933.07400099992003</v>
      </c>
      <c r="U1868">
        <v>100</v>
      </c>
      <c r="V1868">
        <v>0.26168036460875999</v>
      </c>
      <c r="W1868">
        <v>0.9326503276825</v>
      </c>
      <c r="X1868">
        <v>0.56137234918199996</v>
      </c>
      <c r="Y1868">
        <v>933.07400100135999</v>
      </c>
      <c r="AB1868" t="e">
        <v>#N/A</v>
      </c>
      <c r="AC1868" t="e">
        <v>#N/A</v>
      </c>
    </row>
    <row r="1869" spans="1:29">
      <c r="A1869" t="s">
        <v>23</v>
      </c>
      <c r="B1869" t="s">
        <v>24</v>
      </c>
      <c r="C1869">
        <v>5443500</v>
      </c>
      <c r="E1869" t="str">
        <f t="shared" si="29"/>
        <v>Bogense Bygrunde7000m</v>
      </c>
      <c r="F1869">
        <v>1</v>
      </c>
      <c r="G1869" t="s">
        <v>3212</v>
      </c>
      <c r="L1869">
        <v>0</v>
      </c>
      <c r="M1869">
        <v>1230.9250225919634</v>
      </c>
      <c r="N1869">
        <v>349.48171623130651</v>
      </c>
      <c r="O1869">
        <v>1580.40673882327</v>
      </c>
      <c r="P1869">
        <v>17474.085811565325</v>
      </c>
      <c r="T1869">
        <v>1257.7224969988999</v>
      </c>
      <c r="U1869">
        <v>0</v>
      </c>
      <c r="V1869">
        <v>0</v>
      </c>
      <c r="W1869">
        <v>0</v>
      </c>
      <c r="X1869">
        <v>0</v>
      </c>
      <c r="Y1869">
        <v>0</v>
      </c>
      <c r="AB1869" t="e">
        <v>#N/A</v>
      </c>
      <c r="AC1869" t="e">
        <v>#N/A</v>
      </c>
    </row>
    <row r="1870" spans="1:29">
      <c r="A1870" t="s">
        <v>25</v>
      </c>
      <c r="B1870" t="s">
        <v>24</v>
      </c>
      <c r="C1870">
        <v>5443501</v>
      </c>
      <c r="E1870" t="str">
        <f t="shared" si="29"/>
        <v>Bogense Bygrunde7000n</v>
      </c>
      <c r="F1870">
        <v>1</v>
      </c>
      <c r="G1870" t="s">
        <v>3212</v>
      </c>
      <c r="L1870">
        <v>0</v>
      </c>
      <c r="M1870">
        <v>1230.9250225919634</v>
      </c>
      <c r="N1870">
        <v>349.48171623130651</v>
      </c>
      <c r="O1870">
        <v>1580.40673882327</v>
      </c>
      <c r="P1870">
        <v>17474.085811565325</v>
      </c>
      <c r="T1870">
        <v>996.45951704199001</v>
      </c>
      <c r="U1870">
        <v>0</v>
      </c>
      <c r="V1870">
        <v>0</v>
      </c>
      <c r="W1870">
        <v>0</v>
      </c>
      <c r="X1870">
        <v>0</v>
      </c>
      <c r="Y1870">
        <v>0</v>
      </c>
      <c r="AB1870" t="e">
        <v>#N/A</v>
      </c>
      <c r="AC1870" t="e">
        <v>#N/A</v>
      </c>
    </row>
    <row r="1871" spans="1:29">
      <c r="A1871" t="s">
        <v>26</v>
      </c>
      <c r="B1871" t="s">
        <v>24</v>
      </c>
      <c r="C1871">
        <v>5443502</v>
      </c>
      <c r="E1871" t="str">
        <f t="shared" si="29"/>
        <v>Bogense Bygrunde7000o</v>
      </c>
      <c r="F1871">
        <v>1.3327121607430832</v>
      </c>
      <c r="G1871" t="s">
        <v>3212</v>
      </c>
      <c r="L1871">
        <v>0.33271216074308324</v>
      </c>
      <c r="M1871">
        <v>1640.4687465712641</v>
      </c>
      <c r="N1871">
        <v>465.75853317882553</v>
      </c>
      <c r="O1871">
        <v>2106.2272797500896</v>
      </c>
      <c r="P1871">
        <v>23287.926658941276</v>
      </c>
      <c r="T1871">
        <v>3926.2102510002001</v>
      </c>
      <c r="U1871">
        <v>56.494199999999999</v>
      </c>
      <c r="V1871">
        <v>5.4670065641402997E-2</v>
      </c>
      <c r="W1871">
        <v>0.70156413316726995</v>
      </c>
      <c r="X1871">
        <v>0.50176715189055998</v>
      </c>
      <c r="Y1871">
        <v>2218.0793619254</v>
      </c>
      <c r="AB1871" t="e">
        <v>#N/A</v>
      </c>
      <c r="AC1871" t="e">
        <v>#N/A</v>
      </c>
    </row>
    <row r="1872" spans="1:29">
      <c r="A1872" t="s">
        <v>28</v>
      </c>
      <c r="B1872" t="s">
        <v>24</v>
      </c>
      <c r="C1872">
        <v>5443504</v>
      </c>
      <c r="E1872" t="str">
        <f t="shared" si="29"/>
        <v>Bogense Bygrunde7000q</v>
      </c>
      <c r="F1872">
        <v>1</v>
      </c>
      <c r="G1872" t="s">
        <v>3212</v>
      </c>
      <c r="L1872">
        <v>0</v>
      </c>
      <c r="M1872">
        <v>1230.9250225919634</v>
      </c>
      <c r="N1872">
        <v>349.48171623130651</v>
      </c>
      <c r="O1872">
        <v>1580.40673882327</v>
      </c>
      <c r="P1872">
        <v>17474.085811565325</v>
      </c>
      <c r="T1872">
        <v>1803.2695159991999</v>
      </c>
      <c r="U1872">
        <v>0</v>
      </c>
      <c r="V1872">
        <v>0</v>
      </c>
      <c r="W1872">
        <v>0</v>
      </c>
      <c r="X1872">
        <v>0</v>
      </c>
      <c r="Y1872">
        <v>0</v>
      </c>
      <c r="AB1872" t="e">
        <v>#N/A</v>
      </c>
      <c r="AC1872" t="e">
        <v>#N/A</v>
      </c>
    </row>
    <row r="1873" spans="1:29">
      <c r="A1873" t="s">
        <v>29</v>
      </c>
      <c r="B1873" t="s">
        <v>24</v>
      </c>
      <c r="C1873">
        <v>5443505</v>
      </c>
      <c r="E1873" t="str">
        <f t="shared" si="29"/>
        <v>Bogense Bygrunde7000r</v>
      </c>
      <c r="F1873">
        <v>1</v>
      </c>
      <c r="G1873" t="s">
        <v>3212</v>
      </c>
      <c r="L1873">
        <v>0</v>
      </c>
      <c r="M1873">
        <v>1230.9250225919634</v>
      </c>
      <c r="N1873">
        <v>349.48171623130651</v>
      </c>
      <c r="O1873">
        <v>1580.40673882327</v>
      </c>
      <c r="P1873">
        <v>17474.085811565325</v>
      </c>
      <c r="T1873">
        <v>435.57148100808001</v>
      </c>
      <c r="U1873">
        <v>0</v>
      </c>
      <c r="V1873">
        <v>0</v>
      </c>
      <c r="W1873">
        <v>0</v>
      </c>
      <c r="X1873">
        <v>0</v>
      </c>
      <c r="Y1873">
        <v>0</v>
      </c>
      <c r="AB1873" t="e">
        <v>#N/A</v>
      </c>
      <c r="AC1873" t="e">
        <v>#N/A</v>
      </c>
    </row>
    <row r="1874" spans="1:29">
      <c r="A1874" t="s">
        <v>30</v>
      </c>
      <c r="B1874" t="s">
        <v>24</v>
      </c>
      <c r="C1874">
        <v>5443506</v>
      </c>
      <c r="E1874" t="str">
        <f t="shared" si="29"/>
        <v>Bogense Bygrunde7000s</v>
      </c>
      <c r="F1874">
        <v>1.1227402180765105</v>
      </c>
      <c r="G1874" t="s">
        <v>3212</v>
      </c>
      <c r="L1874">
        <v>0.1227402180765105</v>
      </c>
      <c r="M1874">
        <v>1382.0090283007346</v>
      </c>
      <c r="N1874">
        <v>392.37717829529021</v>
      </c>
      <c r="O1874">
        <v>1774.3862065960247</v>
      </c>
      <c r="P1874">
        <v>19618.858914764511</v>
      </c>
      <c r="T1874">
        <v>818.26812051007005</v>
      </c>
      <c r="U1874">
        <v>100</v>
      </c>
      <c r="V1874">
        <v>0.31109368801116999</v>
      </c>
      <c r="W1874">
        <v>0.75413149595260998</v>
      </c>
      <c r="X1874">
        <v>0.53956489046667999</v>
      </c>
      <c r="Y1874">
        <v>818.26812050403998</v>
      </c>
      <c r="AB1874" t="e">
        <v>#N/A</v>
      </c>
      <c r="AC1874" t="e">
        <v>#N/A</v>
      </c>
    </row>
    <row r="1875" spans="1:29">
      <c r="A1875" t="s">
        <v>31</v>
      </c>
      <c r="B1875" t="s">
        <v>24</v>
      </c>
      <c r="C1875">
        <v>5443507</v>
      </c>
      <c r="E1875" t="str">
        <f t="shared" si="29"/>
        <v>Bogense Bygrunde7000t</v>
      </c>
      <c r="F1875">
        <v>1</v>
      </c>
      <c r="G1875" t="s">
        <v>3212</v>
      </c>
      <c r="L1875">
        <v>0</v>
      </c>
      <c r="M1875">
        <v>1230.9250225919634</v>
      </c>
      <c r="N1875">
        <v>349.48171623130651</v>
      </c>
      <c r="O1875">
        <v>1580.40673882327</v>
      </c>
      <c r="P1875">
        <v>17474.085811565325</v>
      </c>
      <c r="T1875">
        <v>1421.8864164996</v>
      </c>
      <c r="U1875">
        <v>0</v>
      </c>
      <c r="V1875">
        <v>0</v>
      </c>
      <c r="W1875">
        <v>0</v>
      </c>
      <c r="X1875">
        <v>0</v>
      </c>
      <c r="Y1875">
        <v>0</v>
      </c>
      <c r="AB1875" t="e">
        <v>#N/A</v>
      </c>
      <c r="AC1875" t="e">
        <v>#N/A</v>
      </c>
    </row>
    <row r="1876" spans="1:29">
      <c r="A1876" t="s">
        <v>32</v>
      </c>
      <c r="B1876" t="s">
        <v>24</v>
      </c>
      <c r="C1876">
        <v>5443508</v>
      </c>
      <c r="E1876" t="str">
        <f t="shared" si="29"/>
        <v>Bogense Bygrunde7000u</v>
      </c>
      <c r="F1876">
        <v>1</v>
      </c>
      <c r="G1876" t="s">
        <v>3212</v>
      </c>
      <c r="L1876">
        <v>0</v>
      </c>
      <c r="M1876">
        <v>1230.9250225919634</v>
      </c>
      <c r="N1876">
        <v>349.48171623130651</v>
      </c>
      <c r="O1876">
        <v>1580.40673882327</v>
      </c>
      <c r="P1876">
        <v>17474.085811565325</v>
      </c>
      <c r="T1876">
        <v>3817.9571475038001</v>
      </c>
      <c r="U1876">
        <v>0</v>
      </c>
      <c r="V1876">
        <v>0</v>
      </c>
      <c r="W1876">
        <v>0</v>
      </c>
      <c r="X1876">
        <v>0</v>
      </c>
      <c r="Y1876">
        <v>0</v>
      </c>
      <c r="AB1876" t="e">
        <v>#N/A</v>
      </c>
      <c r="AC1876" t="e">
        <v>#N/A</v>
      </c>
    </row>
    <row r="1877" spans="1:29">
      <c r="A1877" t="s">
        <v>33</v>
      </c>
      <c r="B1877" t="s">
        <v>24</v>
      </c>
      <c r="C1877">
        <v>5443509</v>
      </c>
      <c r="E1877" t="str">
        <f t="shared" si="29"/>
        <v>Bogense Bygrunde7000v</v>
      </c>
      <c r="F1877">
        <v>1.0529126667340241</v>
      </c>
      <c r="G1877" t="s">
        <v>3212</v>
      </c>
      <c r="L1877">
        <v>5.2912666734023991E-2</v>
      </c>
      <c r="M1877">
        <v>1296.0565480869429</v>
      </c>
      <c r="N1877">
        <v>367.97372581188841</v>
      </c>
      <c r="O1877">
        <v>1664.0302738988314</v>
      </c>
      <c r="P1877">
        <v>18398.686290594418</v>
      </c>
      <c r="T1877">
        <v>1206.6219875085001</v>
      </c>
      <c r="U1877">
        <v>29.2346</v>
      </c>
      <c r="V1877">
        <v>0.31109368801116999</v>
      </c>
      <c r="W1877">
        <v>0.80165243148804</v>
      </c>
      <c r="X1877">
        <v>0.57834527218664</v>
      </c>
      <c r="Y1877">
        <v>352.75089599849002</v>
      </c>
      <c r="AB1877" t="e">
        <v>#N/A</v>
      </c>
      <c r="AC1877" t="e">
        <v>#N/A</v>
      </c>
    </row>
    <row r="1878" spans="1:29">
      <c r="A1878" t="s">
        <v>34</v>
      </c>
      <c r="B1878" t="s">
        <v>24</v>
      </c>
      <c r="C1878">
        <v>5443510</v>
      </c>
      <c r="E1878" t="str">
        <f t="shared" si="29"/>
        <v>Bogense Bygrunde7000x</v>
      </c>
      <c r="F1878">
        <v>1</v>
      </c>
      <c r="G1878" t="s">
        <v>3212</v>
      </c>
      <c r="L1878">
        <v>0</v>
      </c>
      <c r="M1878">
        <v>1230.9250225919634</v>
      </c>
      <c r="N1878">
        <v>349.48171623130651</v>
      </c>
      <c r="O1878">
        <v>1580.40673882327</v>
      </c>
      <c r="P1878">
        <v>17474.085811565325</v>
      </c>
      <c r="T1878">
        <v>1682.5648634904001</v>
      </c>
      <c r="U1878">
        <v>0</v>
      </c>
      <c r="V1878">
        <v>0</v>
      </c>
      <c r="W1878">
        <v>0</v>
      </c>
      <c r="X1878">
        <v>0</v>
      </c>
      <c r="Y1878">
        <v>0</v>
      </c>
      <c r="AB1878" t="e">
        <v>#N/A</v>
      </c>
      <c r="AC1878" t="e">
        <v>#N/A</v>
      </c>
    </row>
    <row r="1879" spans="1:29">
      <c r="A1879" t="s">
        <v>35</v>
      </c>
      <c r="B1879" t="s">
        <v>24</v>
      </c>
      <c r="C1879">
        <v>5443511</v>
      </c>
      <c r="E1879" t="str">
        <f t="shared" si="29"/>
        <v>Bogense Bygrunde7000y</v>
      </c>
      <c r="F1879">
        <v>1</v>
      </c>
      <c r="G1879" t="s">
        <v>3212</v>
      </c>
      <c r="L1879">
        <v>0</v>
      </c>
      <c r="M1879">
        <v>1230.9250225919634</v>
      </c>
      <c r="N1879">
        <v>349.48171623130651</v>
      </c>
      <c r="O1879">
        <v>1580.40673882327</v>
      </c>
      <c r="P1879">
        <v>17474.085811565325</v>
      </c>
      <c r="T1879">
        <v>1759.1740125010999</v>
      </c>
      <c r="U1879">
        <v>0</v>
      </c>
      <c r="V1879">
        <v>0</v>
      </c>
      <c r="W1879">
        <v>0</v>
      </c>
      <c r="X1879">
        <v>0</v>
      </c>
      <c r="Y1879">
        <v>0</v>
      </c>
      <c r="AB1879" t="e">
        <v>#N/A</v>
      </c>
      <c r="AC1879" t="e">
        <v>#N/A</v>
      </c>
    </row>
    <row r="1880" spans="1:29">
      <c r="A1880" t="s">
        <v>36</v>
      </c>
      <c r="B1880" t="s">
        <v>24</v>
      </c>
      <c r="C1880">
        <v>5443512</v>
      </c>
      <c r="E1880" t="str">
        <f t="shared" si="29"/>
        <v>Bogense Bygrunde7000z</v>
      </c>
      <c r="F1880">
        <v>1</v>
      </c>
      <c r="G1880" t="s">
        <v>3212</v>
      </c>
      <c r="L1880">
        <v>0</v>
      </c>
      <c r="M1880">
        <v>1230.9250225919634</v>
      </c>
      <c r="N1880">
        <v>349.48171623130651</v>
      </c>
      <c r="O1880">
        <v>1580.40673882327</v>
      </c>
      <c r="P1880">
        <v>17474.085811565325</v>
      </c>
      <c r="T1880">
        <v>883.44176199751996</v>
      </c>
      <c r="U1880">
        <v>0</v>
      </c>
      <c r="V1880">
        <v>0</v>
      </c>
      <c r="W1880">
        <v>0</v>
      </c>
      <c r="X1880">
        <v>0</v>
      </c>
      <c r="Y1880">
        <v>0</v>
      </c>
      <c r="AB1880" t="e">
        <v>#N/A</v>
      </c>
      <c r="AC1880" t="e">
        <v>#N/A</v>
      </c>
    </row>
    <row r="1881" spans="1:29">
      <c r="A1881" t="s">
        <v>37</v>
      </c>
      <c r="B1881" t="s">
        <v>24</v>
      </c>
      <c r="C1881">
        <v>5443513</v>
      </c>
      <c r="E1881" t="str">
        <f t="shared" si="29"/>
        <v>Bogense Bygrunde7000æ</v>
      </c>
      <c r="F1881">
        <v>1</v>
      </c>
      <c r="G1881" t="s">
        <v>3212</v>
      </c>
      <c r="L1881">
        <v>0</v>
      </c>
      <c r="M1881">
        <v>1230.9250225919634</v>
      </c>
      <c r="N1881">
        <v>349.48171623130651</v>
      </c>
      <c r="O1881">
        <v>1580.40673882327</v>
      </c>
      <c r="P1881">
        <v>17474.085811565325</v>
      </c>
      <c r="T1881">
        <v>458.62977649753998</v>
      </c>
      <c r="U1881">
        <v>0</v>
      </c>
      <c r="V1881">
        <v>0</v>
      </c>
      <c r="W1881">
        <v>0</v>
      </c>
      <c r="X1881">
        <v>0</v>
      </c>
      <c r="Y1881">
        <v>0</v>
      </c>
      <c r="AB1881" t="e">
        <v>#N/A</v>
      </c>
      <c r="AC1881" t="e">
        <v>#N/A</v>
      </c>
    </row>
    <row r="1882" spans="1:29">
      <c r="A1882" t="s">
        <v>38</v>
      </c>
      <c r="B1882" t="s">
        <v>24</v>
      </c>
      <c r="C1882">
        <v>5443514</v>
      </c>
      <c r="E1882" t="str">
        <f t="shared" si="29"/>
        <v>Bogense Bygrunde7000ø</v>
      </c>
      <c r="F1882">
        <v>1.0628318145249369</v>
      </c>
      <c r="G1882" t="s">
        <v>3212</v>
      </c>
      <c r="L1882">
        <v>6.2831814524936996E-2</v>
      </c>
      <c r="M1882">
        <v>1308.2662753055654</v>
      </c>
      <c r="N1882">
        <v>371.44028660540857</v>
      </c>
      <c r="O1882">
        <v>1679.706561910974</v>
      </c>
      <c r="P1882">
        <v>18572.014330270427</v>
      </c>
      <c r="T1882">
        <v>418.87876349957997</v>
      </c>
      <c r="U1882">
        <v>100</v>
      </c>
      <c r="V1882">
        <v>0.14024974405766</v>
      </c>
      <c r="W1882">
        <v>0.43210378289223</v>
      </c>
      <c r="X1882">
        <v>0.25622097471435001</v>
      </c>
      <c r="Y1882">
        <v>418.87876349874</v>
      </c>
      <c r="AB1882" t="e">
        <v>#N/A</v>
      </c>
      <c r="AC1882" t="e">
        <v>#N/A</v>
      </c>
    </row>
    <row r="1883" spans="1:29">
      <c r="A1883" t="s">
        <v>39</v>
      </c>
      <c r="B1883" t="s">
        <v>24</v>
      </c>
      <c r="C1883">
        <v>5443515</v>
      </c>
      <c r="E1883" t="str">
        <f t="shared" si="29"/>
        <v>Bogense Bygrunde7000aa</v>
      </c>
      <c r="F1883">
        <v>1.278750938500645</v>
      </c>
      <c r="G1883" t="s">
        <v>3212</v>
      </c>
      <c r="L1883">
        <v>0.27875093850064497</v>
      </c>
      <c r="M1883">
        <v>1574.0465278634008</v>
      </c>
      <c r="N1883">
        <v>446.90007261959931</v>
      </c>
      <c r="O1883">
        <v>2020.9466004830001</v>
      </c>
      <c r="P1883">
        <v>22345.003630979965</v>
      </c>
      <c r="T1883">
        <v>1858.3395900042999</v>
      </c>
      <c r="U1883">
        <v>100</v>
      </c>
      <c r="V1883">
        <v>0.42463922500610002</v>
      </c>
      <c r="W1883">
        <v>1.5763903856277</v>
      </c>
      <c r="X1883">
        <v>1.3581378649136</v>
      </c>
      <c r="Y1883">
        <v>1858.3395900025</v>
      </c>
      <c r="AB1883" t="e">
        <v>#N/A</v>
      </c>
      <c r="AC1883" t="e">
        <v>#N/A</v>
      </c>
    </row>
    <row r="1884" spans="1:29">
      <c r="A1884" t="s">
        <v>40</v>
      </c>
      <c r="B1884" t="s">
        <v>24</v>
      </c>
      <c r="C1884">
        <v>8363918</v>
      </c>
      <c r="E1884" t="str">
        <f t="shared" si="29"/>
        <v>Bogense Bygrunde7000ab</v>
      </c>
      <c r="F1884">
        <v>1.147219940873305</v>
      </c>
      <c r="G1884" t="s">
        <v>3212</v>
      </c>
      <c r="L1884">
        <v>0.14721994087330501</v>
      </c>
      <c r="M1884">
        <v>1412.1417316374238</v>
      </c>
      <c r="N1884">
        <v>400.9323938311806</v>
      </c>
      <c r="O1884">
        <v>1813.0741254686045</v>
      </c>
      <c r="P1884">
        <v>20046.61969155903</v>
      </c>
      <c r="T1884">
        <v>981.46627248870004</v>
      </c>
      <c r="U1884">
        <v>100</v>
      </c>
      <c r="V1884">
        <v>0.97680687904357999</v>
      </c>
      <c r="W1884">
        <v>1.3966099023819001</v>
      </c>
      <c r="X1884">
        <v>1.2104121368706999</v>
      </c>
      <c r="Y1884">
        <v>981.46627249748997</v>
      </c>
      <c r="AB1884" t="e">
        <v>#N/A</v>
      </c>
      <c r="AC1884" t="e">
        <v>#N/A</v>
      </c>
    </row>
    <row r="1885" spans="1:29">
      <c r="A1885" t="s">
        <v>16</v>
      </c>
      <c r="B1885" t="s">
        <v>8</v>
      </c>
      <c r="C1885">
        <v>5444893</v>
      </c>
      <c r="E1885" t="str">
        <f t="shared" si="29"/>
        <v>Bogense Markjorder7000a</v>
      </c>
      <c r="F1885">
        <v>2.9478107107572322</v>
      </c>
      <c r="G1885" t="s">
        <v>3212</v>
      </c>
      <c r="L1885">
        <v>1.9478107107572324</v>
      </c>
      <c r="M1885">
        <v>3628.5339657356776</v>
      </c>
      <c r="N1885">
        <v>1030.205946320465</v>
      </c>
      <c r="O1885">
        <v>4658.7399120561422</v>
      </c>
      <c r="P1885">
        <v>51510.297316023243</v>
      </c>
      <c r="T1885">
        <v>18407.290588520998</v>
      </c>
      <c r="U1885">
        <v>70.544899999999998</v>
      </c>
      <c r="V1885">
        <v>2.1762892603873998E-2</v>
      </c>
      <c r="W1885">
        <v>1.5350723266602</v>
      </c>
      <c r="X1885">
        <v>0.61548403098382998</v>
      </c>
      <c r="Y1885">
        <v>12985.409491898001</v>
      </c>
      <c r="AB1885" t="e">
        <v>#N/A</v>
      </c>
      <c r="AC1885" t="e">
        <v>#N/A</v>
      </c>
    </row>
    <row r="1886" spans="1:29">
      <c r="A1886" t="s">
        <v>10</v>
      </c>
      <c r="B1886" t="s">
        <v>8</v>
      </c>
      <c r="C1886">
        <v>5444894</v>
      </c>
      <c r="E1886" t="str">
        <f t="shared" si="29"/>
        <v>Bogense Markjorder7000b</v>
      </c>
      <c r="F1886">
        <v>1</v>
      </c>
      <c r="G1886" t="s">
        <v>3212</v>
      </c>
      <c r="L1886">
        <v>0</v>
      </c>
      <c r="M1886">
        <v>1230.9250225919634</v>
      </c>
      <c r="N1886">
        <v>349.48171623130651</v>
      </c>
      <c r="O1886">
        <v>1580.40673882327</v>
      </c>
      <c r="P1886">
        <v>17474.085811565325</v>
      </c>
      <c r="T1886">
        <v>2976.0937365182999</v>
      </c>
      <c r="U1886">
        <v>0</v>
      </c>
      <c r="V1886">
        <v>0</v>
      </c>
      <c r="W1886">
        <v>0</v>
      </c>
      <c r="X1886">
        <v>0</v>
      </c>
      <c r="Y1886">
        <v>0</v>
      </c>
      <c r="AB1886" t="e">
        <v>#N/A</v>
      </c>
      <c r="AC1886" t="e">
        <v>#N/A</v>
      </c>
    </row>
    <row r="1887" spans="1:29">
      <c r="A1887" t="s">
        <v>17</v>
      </c>
      <c r="B1887" t="s">
        <v>8</v>
      </c>
      <c r="C1887">
        <v>5444896</v>
      </c>
      <c r="E1887" t="str">
        <f t="shared" si="29"/>
        <v>Bogense Markjorder7000d</v>
      </c>
      <c r="F1887">
        <v>3.3809234017887189</v>
      </c>
      <c r="G1887" t="s">
        <v>3212</v>
      </c>
      <c r="L1887">
        <v>2.3809234017887189</v>
      </c>
      <c r="M1887">
        <v>4161.6632147284763</v>
      </c>
      <c r="N1887">
        <v>1181.5709129037086</v>
      </c>
      <c r="O1887">
        <v>5343.2341276321849</v>
      </c>
      <c r="P1887">
        <v>59078.545645185426</v>
      </c>
      <c r="T1887">
        <v>18420.700255071999</v>
      </c>
      <c r="U1887">
        <v>86.168400000000005</v>
      </c>
      <c r="V1887">
        <v>0.13310058414935999</v>
      </c>
      <c r="W1887">
        <v>2.0118584632874001</v>
      </c>
      <c r="X1887">
        <v>1.4448643187442001</v>
      </c>
      <c r="Y1887">
        <v>15872.825469596</v>
      </c>
      <c r="AB1887" t="e">
        <v>#N/A</v>
      </c>
      <c r="AC1887" t="e">
        <v>#N/A</v>
      </c>
    </row>
    <row r="1888" spans="1:29">
      <c r="A1888" t="s">
        <v>19</v>
      </c>
      <c r="B1888" t="s">
        <v>8</v>
      </c>
      <c r="C1888">
        <v>5444898</v>
      </c>
      <c r="E1888" t="str">
        <f t="shared" si="29"/>
        <v>Bogense Markjorder7000f</v>
      </c>
      <c r="F1888">
        <v>1.0172185380256538</v>
      </c>
      <c r="G1888" t="s">
        <v>3212</v>
      </c>
      <c r="L1888">
        <v>1.7218538025653759E-2</v>
      </c>
      <c r="M1888">
        <v>1252.1197519001919</v>
      </c>
      <c r="N1888">
        <v>355.49928045150597</v>
      </c>
      <c r="O1888">
        <v>1607.6190323516978</v>
      </c>
      <c r="P1888">
        <v>17774.964022575299</v>
      </c>
      <c r="T1888">
        <v>375.52548099267</v>
      </c>
      <c r="U1888">
        <v>30.567900000000002</v>
      </c>
      <c r="V1888">
        <v>9.8826661705971007E-3</v>
      </c>
      <c r="W1888">
        <v>5.3303316235541999E-2</v>
      </c>
      <c r="X1888">
        <v>4.5022520152005002E-2</v>
      </c>
      <c r="Y1888">
        <v>114.79036584723001</v>
      </c>
      <c r="AB1888" t="e">
        <v>#N/A</v>
      </c>
      <c r="AC1888" t="e">
        <v>#N/A</v>
      </c>
    </row>
    <row r="1889" spans="1:29">
      <c r="A1889" t="s">
        <v>12</v>
      </c>
      <c r="B1889" t="s">
        <v>8</v>
      </c>
      <c r="C1889">
        <v>5444899</v>
      </c>
      <c r="E1889" t="str">
        <f t="shared" si="29"/>
        <v>Bogense Markjorder7000g</v>
      </c>
      <c r="F1889">
        <v>1</v>
      </c>
      <c r="G1889" t="s">
        <v>3212</v>
      </c>
      <c r="L1889">
        <v>0</v>
      </c>
      <c r="M1889">
        <v>1230.9250225919634</v>
      </c>
      <c r="N1889">
        <v>349.48171623130651</v>
      </c>
      <c r="O1889">
        <v>1580.40673882327</v>
      </c>
      <c r="P1889">
        <v>17474.085811565325</v>
      </c>
      <c r="T1889">
        <v>3031.4714225153002</v>
      </c>
      <c r="U1889">
        <v>0</v>
      </c>
      <c r="V1889">
        <v>0</v>
      </c>
      <c r="W1889">
        <v>0</v>
      </c>
      <c r="X1889">
        <v>0</v>
      </c>
      <c r="Y1889">
        <v>0</v>
      </c>
      <c r="AB1889" t="e">
        <v>#N/A</v>
      </c>
      <c r="AC1889" t="e">
        <v>#N/A</v>
      </c>
    </row>
    <row r="1890" spans="1:29">
      <c r="A1890" t="s">
        <v>14</v>
      </c>
      <c r="B1890" t="s">
        <v>8</v>
      </c>
      <c r="C1890">
        <v>5444900</v>
      </c>
      <c r="E1890" t="str">
        <f t="shared" si="29"/>
        <v>Bogense Markjorder7000h</v>
      </c>
      <c r="F1890">
        <v>4.9960462659442637</v>
      </c>
      <c r="G1890" t="s">
        <v>3212</v>
      </c>
      <c r="L1890">
        <v>3.9960462659442637</v>
      </c>
      <c r="M1890">
        <v>6149.7583627779368</v>
      </c>
      <c r="N1890">
        <v>1746.0268233932115</v>
      </c>
      <c r="O1890">
        <v>7895.7851861711479</v>
      </c>
      <c r="P1890">
        <v>87301.341169660576</v>
      </c>
      <c r="T1890">
        <v>38009.691274178003</v>
      </c>
      <c r="U1890">
        <v>70.088200000000001</v>
      </c>
      <c r="V1890">
        <v>3.4694464411587E-3</v>
      </c>
      <c r="W1890">
        <v>1.8584668636321999</v>
      </c>
      <c r="X1890">
        <v>0.88128926597822999</v>
      </c>
      <c r="Y1890">
        <v>26640.294947343002</v>
      </c>
      <c r="AB1890" t="e">
        <v>#N/A</v>
      </c>
      <c r="AC1890" t="e">
        <v>#N/A</v>
      </c>
    </row>
    <row r="1891" spans="1:29">
      <c r="A1891" t="s">
        <v>20</v>
      </c>
      <c r="B1891" t="s">
        <v>8</v>
      </c>
      <c r="C1891">
        <v>5444901</v>
      </c>
      <c r="E1891" t="str">
        <f t="shared" si="29"/>
        <v>Bogense Markjorder7000i</v>
      </c>
      <c r="F1891">
        <v>1.3825569831332796</v>
      </c>
      <c r="G1891" t="s">
        <v>3212</v>
      </c>
      <c r="L1891">
        <v>0.38255698313327963</v>
      </c>
      <c r="M1891">
        <v>1701.823985698009</v>
      </c>
      <c r="N1891">
        <v>483.178387252996</v>
      </c>
      <c r="O1891">
        <v>2185.0023729510049</v>
      </c>
      <c r="P1891">
        <v>24158.919362649802</v>
      </c>
      <c r="T1891">
        <v>3336.7784964952002</v>
      </c>
      <c r="U1891">
        <v>76.432400000000001</v>
      </c>
      <c r="V1891">
        <v>1.7452366650105001E-2</v>
      </c>
      <c r="W1891">
        <v>1.1518561840057</v>
      </c>
      <c r="X1891">
        <v>0.50647264371847001</v>
      </c>
      <c r="Y1891">
        <v>2550.3812752424001</v>
      </c>
      <c r="AB1891" t="e">
        <v>#N/A</v>
      </c>
      <c r="AC1891" t="e">
        <v>#N/A</v>
      </c>
    </row>
    <row r="1892" spans="1:29">
      <c r="A1892" t="s">
        <v>21</v>
      </c>
      <c r="B1892" t="s">
        <v>8</v>
      </c>
      <c r="C1892">
        <v>5444902</v>
      </c>
      <c r="E1892" t="str">
        <f t="shared" si="29"/>
        <v>Bogense Markjorder7000k</v>
      </c>
      <c r="F1892">
        <v>1.626359315508086</v>
      </c>
      <c r="G1892" t="s">
        <v>3212</v>
      </c>
      <c r="L1892">
        <v>0.62635931550808599</v>
      </c>
      <c r="M1892">
        <v>2001.926377184441</v>
      </c>
      <c r="N1892">
        <v>568.38284479253878</v>
      </c>
      <c r="O1892">
        <v>2570.3092219769796</v>
      </c>
      <c r="P1892">
        <v>28419.142239626937</v>
      </c>
      <c r="T1892">
        <v>7670.9238590301002</v>
      </c>
      <c r="U1892">
        <v>54.4358</v>
      </c>
      <c r="V1892">
        <v>0</v>
      </c>
      <c r="W1892">
        <v>1.9416284561157</v>
      </c>
      <c r="X1892">
        <v>1.0025002011688</v>
      </c>
      <c r="Y1892">
        <v>4175.7286193365999</v>
      </c>
      <c r="AB1892" t="e">
        <v>#N/A</v>
      </c>
      <c r="AC1892" t="e">
        <v>#N/A</v>
      </c>
    </row>
    <row r="1893" spans="1:29">
      <c r="A1893" t="s">
        <v>22</v>
      </c>
      <c r="B1893" t="s">
        <v>8</v>
      </c>
      <c r="C1893">
        <v>5444903</v>
      </c>
      <c r="E1893" t="str">
        <f t="shared" si="29"/>
        <v>Bogense Markjorder7000l</v>
      </c>
      <c r="F1893">
        <v>2.7615673246194357</v>
      </c>
      <c r="G1893" t="s">
        <v>3212</v>
      </c>
      <c r="L1893">
        <v>1.7615673246194359</v>
      </c>
      <c r="M1893">
        <v>3399.282321446407</v>
      </c>
      <c r="N1893">
        <v>965.1172880962979</v>
      </c>
      <c r="O1893">
        <v>4364.3996095427046</v>
      </c>
      <c r="P1893">
        <v>48255.864404814893</v>
      </c>
      <c r="T1893">
        <v>11775.340075532</v>
      </c>
      <c r="U1893">
        <v>99.731999999999999</v>
      </c>
      <c r="V1893">
        <v>7.4330262839794006E-2</v>
      </c>
      <c r="W1893">
        <v>1.8626722097396999</v>
      </c>
      <c r="X1893">
        <v>0.95621729267082001</v>
      </c>
      <c r="Y1893">
        <v>11743.777634534001</v>
      </c>
      <c r="AB1893" t="e">
        <v>#N/A</v>
      </c>
      <c r="AC1893" t="e">
        <v>#N/A</v>
      </c>
    </row>
    <row r="1894" spans="1:29">
      <c r="A1894" t="s">
        <v>23</v>
      </c>
      <c r="B1894" t="s">
        <v>8</v>
      </c>
      <c r="C1894">
        <v>5444904</v>
      </c>
      <c r="E1894" t="str">
        <f t="shared" si="29"/>
        <v>Bogense Markjorder7000m</v>
      </c>
      <c r="F1894">
        <v>1</v>
      </c>
      <c r="G1894" t="s">
        <v>3212</v>
      </c>
      <c r="L1894">
        <v>0</v>
      </c>
      <c r="M1894">
        <v>1230.9250225919634</v>
      </c>
      <c r="N1894">
        <v>349.48171623130651</v>
      </c>
      <c r="O1894">
        <v>1580.40673882327</v>
      </c>
      <c r="P1894">
        <v>17474.085811565325</v>
      </c>
      <c r="T1894">
        <v>1850.7895634844999</v>
      </c>
      <c r="U1894">
        <v>0</v>
      </c>
      <c r="V1894">
        <v>0</v>
      </c>
      <c r="W1894">
        <v>0</v>
      </c>
      <c r="X1894">
        <v>0</v>
      </c>
      <c r="Y1894">
        <v>0</v>
      </c>
      <c r="AB1894" t="e">
        <v>#N/A</v>
      </c>
      <c r="AC1894" t="e">
        <v>#N/A</v>
      </c>
    </row>
    <row r="1895" spans="1:29">
      <c r="A1895" t="s">
        <v>25</v>
      </c>
      <c r="B1895" t="s">
        <v>8</v>
      </c>
      <c r="C1895">
        <v>5444905</v>
      </c>
      <c r="E1895" t="str">
        <f t="shared" si="29"/>
        <v>Bogense Markjorder7000n</v>
      </c>
      <c r="F1895">
        <v>1</v>
      </c>
      <c r="G1895" t="s">
        <v>3212</v>
      </c>
      <c r="L1895">
        <v>0</v>
      </c>
      <c r="M1895">
        <v>1230.9250225919634</v>
      </c>
      <c r="N1895">
        <v>349.48171623130651</v>
      </c>
      <c r="O1895">
        <v>1580.40673882327</v>
      </c>
      <c r="P1895">
        <v>17474.085811565325</v>
      </c>
      <c r="T1895">
        <v>1787.0820255552001</v>
      </c>
      <c r="U1895">
        <v>0</v>
      </c>
      <c r="V1895">
        <v>0</v>
      </c>
      <c r="W1895">
        <v>0</v>
      </c>
      <c r="X1895">
        <v>0</v>
      </c>
      <c r="Y1895">
        <v>0</v>
      </c>
      <c r="AB1895" t="e">
        <v>#N/A</v>
      </c>
      <c r="AC1895" t="e">
        <v>#N/A</v>
      </c>
    </row>
    <row r="1896" spans="1:29">
      <c r="A1896" t="s">
        <v>26</v>
      </c>
      <c r="B1896" t="s">
        <v>8</v>
      </c>
      <c r="C1896">
        <v>5444906</v>
      </c>
      <c r="E1896" t="str">
        <f t="shared" si="29"/>
        <v>Bogense Markjorder7000o</v>
      </c>
      <c r="F1896">
        <v>1.0267750068992818</v>
      </c>
      <c r="G1896" t="s">
        <v>3212</v>
      </c>
      <c r="L1896">
        <v>2.6775006899281736E-2</v>
      </c>
      <c r="M1896">
        <v>1263.8830485643618</v>
      </c>
      <c r="N1896">
        <v>358.83909159457261</v>
      </c>
      <c r="O1896">
        <v>1622.7221401589345</v>
      </c>
      <c r="P1896">
        <v>17941.95457972863</v>
      </c>
      <c r="T1896">
        <v>4570.8298165321003</v>
      </c>
      <c r="U1896">
        <v>3.9051999999999998</v>
      </c>
      <c r="V1896">
        <v>4.5733612030744997E-2</v>
      </c>
      <c r="W1896">
        <v>0.23623776435852001</v>
      </c>
      <c r="X1896">
        <v>0.12863324910907001</v>
      </c>
      <c r="Y1896">
        <v>178.50111887927</v>
      </c>
      <c r="AB1896" t="e">
        <v>#N/A</v>
      </c>
      <c r="AC1896" t="e">
        <v>#N/A</v>
      </c>
    </row>
    <row r="1897" spans="1:29">
      <c r="A1897" t="s">
        <v>28</v>
      </c>
      <c r="B1897" t="s">
        <v>8</v>
      </c>
      <c r="C1897">
        <v>5444908</v>
      </c>
      <c r="E1897" t="str">
        <f t="shared" si="29"/>
        <v>Bogense Markjorder7000q</v>
      </c>
      <c r="F1897">
        <v>1</v>
      </c>
      <c r="G1897" t="s">
        <v>3212</v>
      </c>
      <c r="L1897">
        <v>0</v>
      </c>
      <c r="M1897">
        <v>1230.9250225919634</v>
      </c>
      <c r="N1897">
        <v>349.48171623130651</v>
      </c>
      <c r="O1897">
        <v>1580.40673882327</v>
      </c>
      <c r="P1897">
        <v>17474.085811565325</v>
      </c>
      <c r="T1897">
        <v>115.20836899465</v>
      </c>
      <c r="U1897">
        <v>0</v>
      </c>
      <c r="V1897">
        <v>0</v>
      </c>
      <c r="W1897">
        <v>0</v>
      </c>
      <c r="X1897">
        <v>0</v>
      </c>
      <c r="Y1897">
        <v>0</v>
      </c>
      <c r="AB1897" t="e">
        <v>#N/A</v>
      </c>
      <c r="AC1897" t="e">
        <v>#N/A</v>
      </c>
    </row>
    <row r="1898" spans="1:29">
      <c r="A1898" t="s">
        <v>29</v>
      </c>
      <c r="B1898" t="s">
        <v>8</v>
      </c>
      <c r="C1898">
        <v>5444909</v>
      </c>
      <c r="E1898" t="str">
        <f t="shared" si="29"/>
        <v>Bogense Markjorder7000r</v>
      </c>
      <c r="F1898">
        <v>1</v>
      </c>
      <c r="G1898" t="s">
        <v>3212</v>
      </c>
      <c r="L1898">
        <v>0</v>
      </c>
      <c r="M1898">
        <v>1230.9250225919634</v>
      </c>
      <c r="N1898">
        <v>349.48171623130651</v>
      </c>
      <c r="O1898">
        <v>1580.40673882327</v>
      </c>
      <c r="P1898">
        <v>17474.085811565325</v>
      </c>
      <c r="T1898">
        <v>2950.8906519872999</v>
      </c>
      <c r="U1898">
        <v>0</v>
      </c>
      <c r="V1898">
        <v>0</v>
      </c>
      <c r="W1898">
        <v>0</v>
      </c>
      <c r="X1898">
        <v>0</v>
      </c>
      <c r="Y1898">
        <v>0</v>
      </c>
      <c r="AB1898" t="e">
        <v>#N/A</v>
      </c>
      <c r="AC1898" t="e">
        <v>#N/A</v>
      </c>
    </row>
    <row r="1899" spans="1:29">
      <c r="A1899" t="s">
        <v>30</v>
      </c>
      <c r="B1899" t="s">
        <v>8</v>
      </c>
      <c r="C1899">
        <v>5444910</v>
      </c>
      <c r="E1899" t="str">
        <f t="shared" si="29"/>
        <v>Bogense Markjorder7000s</v>
      </c>
      <c r="F1899">
        <v>1.1142607523541115</v>
      </c>
      <c r="G1899" t="s">
        <v>3212</v>
      </c>
      <c r="L1899">
        <v>0.11426075235411151</v>
      </c>
      <c r="M1899">
        <v>1371.5714417648228</v>
      </c>
      <c r="N1899">
        <v>389.41376006190166</v>
      </c>
      <c r="O1899">
        <v>1760.9852018267245</v>
      </c>
      <c r="P1899">
        <v>19470.688003095082</v>
      </c>
      <c r="T1899">
        <v>761.73834902740998</v>
      </c>
      <c r="U1899">
        <v>100</v>
      </c>
      <c r="V1899">
        <v>0.57824110984802002</v>
      </c>
      <c r="W1899">
        <v>0.86000221967696999</v>
      </c>
      <c r="X1899">
        <v>0.71360020964753001</v>
      </c>
      <c r="Y1899">
        <v>761.73834902529995</v>
      </c>
      <c r="AB1899" t="e">
        <v>#N/A</v>
      </c>
      <c r="AC1899" t="e">
        <v>#N/A</v>
      </c>
    </row>
    <row r="1900" spans="1:29">
      <c r="A1900" t="s">
        <v>31</v>
      </c>
      <c r="B1900" t="s">
        <v>8</v>
      </c>
      <c r="C1900">
        <v>5444911</v>
      </c>
      <c r="E1900" t="str">
        <f t="shared" si="29"/>
        <v>Bogense Markjorder7000t</v>
      </c>
      <c r="F1900">
        <v>1.4313133131727951</v>
      </c>
      <c r="G1900" t="s">
        <v>3212</v>
      </c>
      <c r="L1900">
        <v>0.43131331317279509</v>
      </c>
      <c r="M1900">
        <v>1761.8393723534007</v>
      </c>
      <c r="N1900">
        <v>500.21783315234592</v>
      </c>
      <c r="O1900">
        <v>2262.0572055057464</v>
      </c>
      <c r="P1900">
        <v>25010.891657617296</v>
      </c>
      <c r="T1900">
        <v>3016.4818275189</v>
      </c>
      <c r="U1900">
        <v>95.323700000000002</v>
      </c>
      <c r="V1900">
        <v>1.5034268610178999E-2</v>
      </c>
      <c r="W1900">
        <v>0.63101869821547996</v>
      </c>
      <c r="X1900">
        <v>0.24687627813714999</v>
      </c>
      <c r="Y1900">
        <v>2875.4213544318</v>
      </c>
      <c r="AB1900" t="e">
        <v>#N/A</v>
      </c>
      <c r="AC1900" t="e">
        <v>#N/A</v>
      </c>
    </row>
    <row r="1901" spans="1:29">
      <c r="A1901" t="s">
        <v>32</v>
      </c>
      <c r="B1901" t="s">
        <v>8</v>
      </c>
      <c r="C1901">
        <v>5444912</v>
      </c>
      <c r="E1901" t="str">
        <f t="shared" si="29"/>
        <v>Bogense Markjorder7000u</v>
      </c>
      <c r="F1901">
        <v>2.1717954801211752</v>
      </c>
      <c r="G1901" t="s">
        <v>3212</v>
      </c>
      <c r="L1901">
        <v>1.171795480121175</v>
      </c>
      <c r="M1901">
        <v>2673.3174004332814</v>
      </c>
      <c r="N1901">
        <v>759.00281169614266</v>
      </c>
      <c r="O1901">
        <v>3432.3202121294239</v>
      </c>
      <c r="P1901">
        <v>37950.14058480713</v>
      </c>
      <c r="T1901">
        <v>7811.9698674744996</v>
      </c>
      <c r="U1901">
        <v>100</v>
      </c>
      <c r="V1901">
        <v>0.24864366650580999</v>
      </c>
      <c r="W1901">
        <v>1.2314432859421001</v>
      </c>
      <c r="X1901">
        <v>0.70390205914721005</v>
      </c>
      <c r="Y1901">
        <v>7811.9698674805004</v>
      </c>
      <c r="AB1901" t="e">
        <v>#N/A</v>
      </c>
      <c r="AC1901" t="e">
        <v>#N/A</v>
      </c>
    </row>
    <row r="1902" spans="1:29">
      <c r="A1902" t="s">
        <v>33</v>
      </c>
      <c r="B1902" t="s">
        <v>8</v>
      </c>
      <c r="C1902">
        <v>5444913</v>
      </c>
      <c r="E1902" t="str">
        <f t="shared" si="29"/>
        <v>Bogense Markjorder7000v</v>
      </c>
      <c r="F1902">
        <v>2.9288898634014999</v>
      </c>
      <c r="G1902" t="s">
        <v>3212</v>
      </c>
      <c r="L1902">
        <v>1.9288898634014999</v>
      </c>
      <c r="M1902">
        <v>3605.2438212768639</v>
      </c>
      <c r="N1902">
        <v>1023.5934561140331</v>
      </c>
      <c r="O1902">
        <v>4628.8372773908968</v>
      </c>
      <c r="P1902">
        <v>51179.672805701652</v>
      </c>
      <c r="T1902">
        <v>12859.26575601</v>
      </c>
      <c r="U1902">
        <v>100</v>
      </c>
      <c r="V1902">
        <v>0.73405075073241999</v>
      </c>
      <c r="W1902">
        <v>2.2548248767853001</v>
      </c>
      <c r="X1902">
        <v>1.6701130106555999</v>
      </c>
      <c r="Y1902">
        <v>12859.265756026</v>
      </c>
      <c r="AB1902" t="e">
        <v>#N/A</v>
      </c>
      <c r="AC1902" t="e">
        <v>#N/A</v>
      </c>
    </row>
    <row r="1903" spans="1:29">
      <c r="A1903" t="s">
        <v>34</v>
      </c>
      <c r="B1903" t="s">
        <v>8</v>
      </c>
      <c r="C1903">
        <v>5444914</v>
      </c>
      <c r="E1903" t="str">
        <f t="shared" si="29"/>
        <v>Bogense Markjorder7000x</v>
      </c>
      <c r="F1903">
        <v>1.0651911249253121</v>
      </c>
      <c r="G1903" t="s">
        <v>3212</v>
      </c>
      <c r="L1903">
        <v>6.5191124925311997E-2</v>
      </c>
      <c r="M1903">
        <v>1311.1704095134487</v>
      </c>
      <c r="N1903">
        <v>372.26482245325406</v>
      </c>
      <c r="O1903">
        <v>1683.4352319667028</v>
      </c>
      <c r="P1903">
        <v>18613.241122662705</v>
      </c>
      <c r="T1903">
        <v>434.60749950207997</v>
      </c>
      <c r="U1903">
        <v>100</v>
      </c>
      <c r="V1903">
        <v>1.1666802167892001</v>
      </c>
      <c r="W1903">
        <v>1.5741825103760001</v>
      </c>
      <c r="X1903">
        <v>1.4368422607358</v>
      </c>
      <c r="Y1903">
        <v>434.60749950693997</v>
      </c>
      <c r="AB1903" t="e">
        <v>#N/A</v>
      </c>
      <c r="AC1903" t="e">
        <v>#N/A</v>
      </c>
    </row>
    <row r="1904" spans="1:29">
      <c r="A1904" t="s">
        <v>35</v>
      </c>
      <c r="B1904" t="s">
        <v>8</v>
      </c>
      <c r="C1904">
        <v>5444915</v>
      </c>
      <c r="E1904" t="str">
        <f t="shared" si="29"/>
        <v>Bogense Markjorder7000y</v>
      </c>
      <c r="F1904">
        <v>1.051673519424988</v>
      </c>
      <c r="G1904" t="s">
        <v>3212</v>
      </c>
      <c r="L1904">
        <v>5.167351942498799E-2</v>
      </c>
      <c r="M1904">
        <v>1294.5312506575731</v>
      </c>
      <c r="N1904">
        <v>367.54066648366307</v>
      </c>
      <c r="O1904">
        <v>1662.0719171412361</v>
      </c>
      <c r="P1904">
        <v>18377.033324183154</v>
      </c>
      <c r="T1904">
        <v>344.49012949991999</v>
      </c>
      <c r="U1904">
        <v>100</v>
      </c>
      <c r="V1904">
        <v>1.1995874643326001</v>
      </c>
      <c r="W1904">
        <v>1.5388572216034</v>
      </c>
      <c r="X1904">
        <v>1.3912244920731001</v>
      </c>
      <c r="Y1904">
        <v>344.49012950141997</v>
      </c>
      <c r="AB1904" t="e">
        <v>#N/A</v>
      </c>
      <c r="AC1904" t="e">
        <v>#N/A</v>
      </c>
    </row>
    <row r="1905" spans="1:29">
      <c r="A1905" t="s">
        <v>36</v>
      </c>
      <c r="B1905" t="s">
        <v>8</v>
      </c>
      <c r="C1905">
        <v>5444916</v>
      </c>
      <c r="E1905" t="str">
        <f t="shared" si="29"/>
        <v>Bogense Markjorder7000z</v>
      </c>
      <c r="F1905">
        <v>1.0265157788040453</v>
      </c>
      <c r="G1905" t="s">
        <v>3212</v>
      </c>
      <c r="L1905">
        <v>2.6515778804045338E-2</v>
      </c>
      <c r="M1905">
        <v>1263.5639582153765</v>
      </c>
      <c r="N1905">
        <v>358.74849611495398</v>
      </c>
      <c r="O1905">
        <v>1622.3124543303304</v>
      </c>
      <c r="P1905">
        <v>17937.424805747698</v>
      </c>
      <c r="T1905">
        <v>1636.9735124935</v>
      </c>
      <c r="U1905">
        <v>10.7987</v>
      </c>
      <c r="V1905">
        <v>1.8503714352846E-2</v>
      </c>
      <c r="W1905">
        <v>0.21994188427924999</v>
      </c>
      <c r="X1905">
        <v>9.4192385643957002E-2</v>
      </c>
      <c r="Y1905">
        <v>176.77146908853001</v>
      </c>
      <c r="AB1905" t="e">
        <v>#N/A</v>
      </c>
      <c r="AC1905" t="e">
        <v>#N/A</v>
      </c>
    </row>
    <row r="1906" spans="1:29">
      <c r="A1906" t="s">
        <v>37</v>
      </c>
      <c r="B1906" t="s">
        <v>8</v>
      </c>
      <c r="C1906">
        <v>5444917</v>
      </c>
      <c r="E1906" t="str">
        <f t="shared" si="29"/>
        <v>Bogense Markjorder7000æ</v>
      </c>
      <c r="F1906">
        <v>2.4998500990904349</v>
      </c>
      <c r="G1906" t="s">
        <v>3212</v>
      </c>
      <c r="L1906">
        <v>1.4998500990904351</v>
      </c>
      <c r="M1906">
        <v>3077.1280396994157</v>
      </c>
      <c r="N1906">
        <v>873.65190295112677</v>
      </c>
      <c r="O1906">
        <v>3950.7799426505426</v>
      </c>
      <c r="P1906">
        <v>43682.595147556342</v>
      </c>
      <c r="T1906">
        <v>9999.0006606029001</v>
      </c>
      <c r="U1906">
        <v>100</v>
      </c>
      <c r="V1906">
        <v>0.88702183961867997</v>
      </c>
      <c r="W1906">
        <v>2.5419478416443</v>
      </c>
      <c r="X1906">
        <v>1.9468501026875</v>
      </c>
      <c r="Y1906">
        <v>9999.0006605890994</v>
      </c>
      <c r="AB1906" t="e">
        <v>#N/A</v>
      </c>
      <c r="AC1906" t="e">
        <v>#N/A</v>
      </c>
    </row>
    <row r="1907" spans="1:29">
      <c r="A1907" t="s">
        <v>38</v>
      </c>
      <c r="B1907" t="s">
        <v>8</v>
      </c>
      <c r="C1907">
        <v>5444918</v>
      </c>
      <c r="E1907" t="str">
        <f t="shared" si="29"/>
        <v>Bogense Markjorder7000ø</v>
      </c>
      <c r="F1907">
        <v>1.2259325359756299</v>
      </c>
      <c r="G1907" t="s">
        <v>3212</v>
      </c>
      <c r="L1907">
        <v>0.22593253597563001</v>
      </c>
      <c r="M1907">
        <v>1509.0310345420253</v>
      </c>
      <c r="N1907">
        <v>428.44100665656106</v>
      </c>
      <c r="O1907">
        <v>1937.4720411985863</v>
      </c>
      <c r="P1907">
        <v>21422.05033282805</v>
      </c>
      <c r="T1907">
        <v>1506.2169065042001</v>
      </c>
      <c r="U1907">
        <v>100</v>
      </c>
      <c r="V1907">
        <v>0.50391083955765004</v>
      </c>
      <c r="W1907">
        <v>1.0376799106598</v>
      </c>
      <c r="X1907">
        <v>0.76074948582437996</v>
      </c>
      <c r="Y1907">
        <v>1506.2169065127</v>
      </c>
      <c r="AB1907" t="e">
        <v>#N/A</v>
      </c>
      <c r="AC1907" t="e">
        <v>#N/A</v>
      </c>
    </row>
    <row r="1908" spans="1:29">
      <c r="A1908" t="s">
        <v>39</v>
      </c>
      <c r="B1908" t="s">
        <v>8</v>
      </c>
      <c r="C1908">
        <v>5444919</v>
      </c>
      <c r="E1908" t="str">
        <f t="shared" si="29"/>
        <v>Bogense Markjorder7000aa</v>
      </c>
      <c r="F1908">
        <v>1.124278751801647</v>
      </c>
      <c r="G1908" t="s">
        <v>3212</v>
      </c>
      <c r="L1908">
        <v>0.12427875180164702</v>
      </c>
      <c r="M1908">
        <v>1383.9028479611068</v>
      </c>
      <c r="N1908">
        <v>392.91486770203068</v>
      </c>
      <c r="O1908">
        <v>1776.8177156631375</v>
      </c>
      <c r="P1908">
        <v>19645.743385101534</v>
      </c>
      <c r="T1908">
        <v>828.52501201098005</v>
      </c>
      <c r="U1908">
        <v>100</v>
      </c>
      <c r="V1908">
        <v>1.0062446594237999</v>
      </c>
      <c r="W1908">
        <v>1.5782827138901001</v>
      </c>
      <c r="X1908">
        <v>1.3172087292704</v>
      </c>
      <c r="Y1908">
        <v>828.52501200933</v>
      </c>
      <c r="AB1908" t="e">
        <v>#N/A</v>
      </c>
      <c r="AC1908" t="e">
        <v>#N/A</v>
      </c>
    </row>
    <row r="1909" spans="1:29">
      <c r="A1909" t="s">
        <v>40</v>
      </c>
      <c r="B1909" t="s">
        <v>8</v>
      </c>
      <c r="C1909">
        <v>5444920</v>
      </c>
      <c r="E1909" t="str">
        <f t="shared" si="29"/>
        <v>Bogense Markjorder7000ab</v>
      </c>
      <c r="F1909">
        <v>1.1274917497007351</v>
      </c>
      <c r="G1909" t="s">
        <v>3212</v>
      </c>
      <c r="L1909">
        <v>0.12749174970073499</v>
      </c>
      <c r="M1909">
        <v>1387.8578074726297</v>
      </c>
      <c r="N1909">
        <v>394.03775172205155</v>
      </c>
      <c r="O1909">
        <v>1781.8955591946813</v>
      </c>
      <c r="P1909">
        <v>19701.887586102577</v>
      </c>
      <c r="T1909">
        <v>849.94499800489996</v>
      </c>
      <c r="U1909">
        <v>100</v>
      </c>
      <c r="V1909">
        <v>0.83403390645981001</v>
      </c>
      <c r="W1909">
        <v>1.3767395019530999</v>
      </c>
      <c r="X1909">
        <v>1.1481054850124</v>
      </c>
      <c r="Y1909">
        <v>849.94499800556002</v>
      </c>
      <c r="AB1909" t="e">
        <v>#N/A</v>
      </c>
      <c r="AC1909" t="e">
        <v>#N/A</v>
      </c>
    </row>
    <row r="1910" spans="1:29">
      <c r="A1910" t="s">
        <v>41</v>
      </c>
      <c r="B1910" t="s">
        <v>8</v>
      </c>
      <c r="C1910">
        <v>5444921</v>
      </c>
      <c r="E1910" t="str">
        <f t="shared" si="29"/>
        <v>Bogense Markjorder7000ac</v>
      </c>
      <c r="F1910">
        <v>1.4205811446410648</v>
      </c>
      <c r="G1910" t="s">
        <v>3212</v>
      </c>
      <c r="L1910">
        <v>0.42058114464106477</v>
      </c>
      <c r="M1910">
        <v>1748.6288775610199</v>
      </c>
      <c r="N1910">
        <v>496.4671364749932</v>
      </c>
      <c r="O1910">
        <v>2245.096014036013</v>
      </c>
      <c r="P1910">
        <v>24823.356823749658</v>
      </c>
      <c r="T1910">
        <v>2803.8771014842</v>
      </c>
      <c r="U1910">
        <v>99.999899999999997</v>
      </c>
      <c r="V1910">
        <v>0.11943306773901</v>
      </c>
      <c r="W1910">
        <v>1.897366642952</v>
      </c>
      <c r="X1910">
        <v>1.2830777815801999</v>
      </c>
      <c r="Y1910">
        <v>2803.8730563142999</v>
      </c>
      <c r="AB1910" t="e">
        <v>#N/A</v>
      </c>
      <c r="AC1910" t="e">
        <v>#N/A</v>
      </c>
    </row>
    <row r="1911" spans="1:29">
      <c r="A1911" t="s">
        <v>42</v>
      </c>
      <c r="B1911" t="s">
        <v>8</v>
      </c>
      <c r="C1911">
        <v>5444922</v>
      </c>
      <c r="E1911" t="str">
        <f t="shared" si="29"/>
        <v>Bogense Markjorder7000ad</v>
      </c>
      <c r="F1911">
        <v>1.163635229021792</v>
      </c>
      <c r="G1911" t="s">
        <v>3212</v>
      </c>
      <c r="L1911">
        <v>0.16363522902179192</v>
      </c>
      <c r="M1911">
        <v>1432.3477205724537</v>
      </c>
      <c r="N1911">
        <v>406.66923690574527</v>
      </c>
      <c r="O1911">
        <v>1839.0169574781989</v>
      </c>
      <c r="P1911">
        <v>20333.46184528726</v>
      </c>
      <c r="T1911">
        <v>1095.1902919954</v>
      </c>
      <c r="U1911">
        <v>99.608400000000003</v>
      </c>
      <c r="V1911">
        <v>3.7848506122828002E-2</v>
      </c>
      <c r="W1911">
        <v>0.64500164985657005</v>
      </c>
      <c r="X1911">
        <v>0.36834895649614002</v>
      </c>
      <c r="Y1911">
        <v>1090.9015554627999</v>
      </c>
      <c r="AB1911" t="e">
        <v>#N/A</v>
      </c>
      <c r="AC1911" t="e">
        <v>#N/A</v>
      </c>
    </row>
    <row r="1912" spans="1:29">
      <c r="A1912" t="s">
        <v>43</v>
      </c>
      <c r="B1912" t="s">
        <v>8</v>
      </c>
      <c r="C1912">
        <v>5444923</v>
      </c>
      <c r="E1912" t="str">
        <f t="shared" si="29"/>
        <v>Bogense Markjorder7000ae</v>
      </c>
      <c r="F1912">
        <v>1.2752050419284879</v>
      </c>
      <c r="G1912" t="s">
        <v>3212</v>
      </c>
      <c r="L1912">
        <v>0.27520504192848783</v>
      </c>
      <c r="M1912">
        <v>1569.6817950452096</v>
      </c>
      <c r="N1912">
        <v>445.66084659998313</v>
      </c>
      <c r="O1912">
        <v>2015.3426416451928</v>
      </c>
      <c r="P1912">
        <v>22283.042329999156</v>
      </c>
      <c r="T1912">
        <v>9969.4633516086997</v>
      </c>
      <c r="U1912">
        <v>18.403199999999998</v>
      </c>
      <c r="V1912">
        <v>2.4180989712476999E-3</v>
      </c>
      <c r="W1912">
        <v>0.37448996305465998</v>
      </c>
      <c r="X1912">
        <v>0.15142786565079</v>
      </c>
      <c r="Y1912">
        <v>1834.6997910235</v>
      </c>
      <c r="AB1912" t="e">
        <v>#N/A</v>
      </c>
      <c r="AC1912" t="e">
        <v>#N/A</v>
      </c>
    </row>
    <row r="1913" spans="1:29">
      <c r="A1913" t="s">
        <v>44</v>
      </c>
      <c r="B1913" t="s">
        <v>8</v>
      </c>
      <c r="C1913">
        <v>5444924</v>
      </c>
      <c r="E1913" t="str">
        <f t="shared" si="29"/>
        <v>Bogense Markjorder7000af</v>
      </c>
      <c r="F1913">
        <v>2.1773132886985147</v>
      </c>
      <c r="G1913" t="s">
        <v>3212</v>
      </c>
      <c r="L1913">
        <v>1.1773132886985149</v>
      </c>
      <c r="M1913">
        <v>2680.1094090810016</v>
      </c>
      <c r="N1913">
        <v>760.93118490758707</v>
      </c>
      <c r="O1913">
        <v>3441.0405939885886</v>
      </c>
      <c r="P1913">
        <v>38046.559245379351</v>
      </c>
      <c r="T1913">
        <v>7848.7552579901003</v>
      </c>
      <c r="U1913">
        <v>100</v>
      </c>
      <c r="V1913">
        <v>0.70944923162460005</v>
      </c>
      <c r="W1913">
        <v>1.6159210205078001</v>
      </c>
      <c r="X1913">
        <v>1.1300918394154</v>
      </c>
      <c r="Y1913">
        <v>7848.7552579875</v>
      </c>
      <c r="AB1913" t="e">
        <v>#N/A</v>
      </c>
      <c r="AC1913" t="e">
        <v>#N/A</v>
      </c>
    </row>
    <row r="1914" spans="1:29">
      <c r="A1914" t="s">
        <v>45</v>
      </c>
      <c r="B1914" t="s">
        <v>8</v>
      </c>
      <c r="C1914">
        <v>5444925</v>
      </c>
      <c r="E1914" t="str">
        <f t="shared" si="29"/>
        <v>Bogense Markjorder7000ag</v>
      </c>
      <c r="F1914">
        <v>1.16389742154724</v>
      </c>
      <c r="G1914" t="s">
        <v>3212</v>
      </c>
      <c r="L1914">
        <v>0.16389742154723999</v>
      </c>
      <c r="M1914">
        <v>1432.6704599127643</v>
      </c>
      <c r="N1914">
        <v>406.76086839952183</v>
      </c>
      <c r="O1914">
        <v>1839.431328312286</v>
      </c>
      <c r="P1914">
        <v>20338.043419976093</v>
      </c>
      <c r="T1914">
        <v>1092.6494769815999</v>
      </c>
      <c r="U1914">
        <v>100</v>
      </c>
      <c r="V1914">
        <v>1.1815042495728001</v>
      </c>
      <c r="W1914">
        <v>1.4690477848053001</v>
      </c>
      <c r="X1914">
        <v>1.3350795758584</v>
      </c>
      <c r="Y1914">
        <v>1092.6494769848</v>
      </c>
      <c r="AB1914" t="e">
        <v>#N/A</v>
      </c>
      <c r="AC1914" t="e">
        <v>#N/A</v>
      </c>
    </row>
    <row r="1915" spans="1:29">
      <c r="A1915" t="s">
        <v>46</v>
      </c>
      <c r="B1915" t="s">
        <v>8</v>
      </c>
      <c r="C1915">
        <v>5444926</v>
      </c>
      <c r="E1915" t="str">
        <f t="shared" si="29"/>
        <v>Bogense Markjorder7000ah</v>
      </c>
      <c r="F1915">
        <v>1.3247563131235451</v>
      </c>
      <c r="G1915" t="s">
        <v>3212</v>
      </c>
      <c r="L1915">
        <v>0.32475631312354503</v>
      </c>
      <c r="M1915">
        <v>1630.675694660446</v>
      </c>
      <c r="N1915">
        <v>462.97810989867463</v>
      </c>
      <c r="O1915">
        <v>2093.6538045591205</v>
      </c>
      <c r="P1915">
        <v>23148.90549493373</v>
      </c>
      <c r="T1915">
        <v>2165.0420874903002</v>
      </c>
      <c r="U1915">
        <v>100</v>
      </c>
      <c r="V1915">
        <v>0.87535184621811002</v>
      </c>
      <c r="W1915">
        <v>1.6698551177979</v>
      </c>
      <c r="X1915">
        <v>1.4211553361408999</v>
      </c>
      <c r="Y1915">
        <v>2165.0420874993001</v>
      </c>
      <c r="AB1915" t="e">
        <v>#N/A</v>
      </c>
      <c r="AC1915" t="e">
        <v>#N/A</v>
      </c>
    </row>
    <row r="1916" spans="1:29">
      <c r="A1916" t="s">
        <v>47</v>
      </c>
      <c r="B1916" t="s">
        <v>8</v>
      </c>
      <c r="C1916">
        <v>5444927</v>
      </c>
      <c r="E1916" t="str">
        <f t="shared" si="29"/>
        <v>Bogense Markjorder7000ai</v>
      </c>
      <c r="F1916">
        <v>1.5213093230544013</v>
      </c>
      <c r="G1916" t="s">
        <v>3212</v>
      </c>
      <c r="L1916">
        <v>0.52130932305440125</v>
      </c>
      <c r="M1916">
        <v>1872.6177128501033</v>
      </c>
      <c r="N1916">
        <v>531.66979313973923</v>
      </c>
      <c r="O1916">
        <v>2404.2875059898424</v>
      </c>
      <c r="P1916">
        <v>26583.489656986963</v>
      </c>
      <c r="T1916">
        <v>4680.1252474856001</v>
      </c>
      <c r="U1916">
        <v>74.258600000000001</v>
      </c>
      <c r="V1916">
        <v>5.5721411481500002E-3</v>
      </c>
      <c r="W1916">
        <v>1.1705702543259</v>
      </c>
      <c r="X1916">
        <v>0.71876358105249005</v>
      </c>
      <c r="Y1916">
        <v>3475.3933627307001</v>
      </c>
      <c r="AB1916" t="e">
        <v>#N/A</v>
      </c>
      <c r="AC1916" t="e">
        <v>#N/A</v>
      </c>
    </row>
    <row r="1917" spans="1:29">
      <c r="A1917" t="s">
        <v>48</v>
      </c>
      <c r="B1917" t="s">
        <v>8</v>
      </c>
      <c r="C1917">
        <v>5444928</v>
      </c>
      <c r="E1917" t="str">
        <f t="shared" si="29"/>
        <v>Bogense Markjorder7000ak</v>
      </c>
      <c r="F1917">
        <v>2.6169168503495497</v>
      </c>
      <c r="G1917" t="s">
        <v>3212</v>
      </c>
      <c r="L1917">
        <v>1.6169168503495497</v>
      </c>
      <c r="M1917">
        <v>3221.2284331378091</v>
      </c>
      <c r="N1917">
        <v>914.56459209478567</v>
      </c>
      <c r="O1917">
        <v>4135.793025232595</v>
      </c>
      <c r="P1917">
        <v>45728.229604739281</v>
      </c>
      <c r="T1917">
        <v>10779.445668996999</v>
      </c>
      <c r="U1917">
        <v>100</v>
      </c>
      <c r="V1917">
        <v>0.19712764024734</v>
      </c>
      <c r="W1917">
        <v>1.6726937294005999</v>
      </c>
      <c r="X1917">
        <v>1.0717477958516</v>
      </c>
      <c r="Y1917">
        <v>10779.445668963999</v>
      </c>
      <c r="AB1917" t="e">
        <v>#N/A</v>
      </c>
      <c r="AC1917" t="e">
        <v>#N/A</v>
      </c>
    </row>
    <row r="1918" spans="1:29">
      <c r="A1918" t="s">
        <v>49</v>
      </c>
      <c r="B1918" t="s">
        <v>8</v>
      </c>
      <c r="C1918">
        <v>5444929</v>
      </c>
      <c r="E1918" t="str">
        <f t="shared" si="29"/>
        <v>Bogense Markjorder7000al</v>
      </c>
      <c r="F1918">
        <v>4.8966163134210996</v>
      </c>
      <c r="G1918" t="s">
        <v>3212</v>
      </c>
      <c r="L1918">
        <v>3.8966163134210996</v>
      </c>
      <c r="M1918">
        <v>6027.3675462220435</v>
      </c>
      <c r="N1918">
        <v>1711.2778729406189</v>
      </c>
      <c r="O1918">
        <v>7738.6454191626626</v>
      </c>
      <c r="P1918">
        <v>85563.893647030942</v>
      </c>
      <c r="T1918">
        <v>25977.442089474</v>
      </c>
      <c r="U1918">
        <v>100</v>
      </c>
      <c r="V1918">
        <v>5.7298433035612002E-2</v>
      </c>
      <c r="W1918">
        <v>2.2531425952910999</v>
      </c>
      <c r="X1918">
        <v>1.0465691357178999</v>
      </c>
      <c r="Y1918">
        <v>25977.442089464999</v>
      </c>
      <c r="AB1918" t="e">
        <v>#N/A</v>
      </c>
      <c r="AC1918" t="e">
        <v>#N/A</v>
      </c>
    </row>
    <row r="1919" spans="1:29">
      <c r="A1919" t="s">
        <v>50</v>
      </c>
      <c r="B1919" t="s">
        <v>8</v>
      </c>
      <c r="C1919">
        <v>5444930</v>
      </c>
      <c r="E1919" t="str">
        <f t="shared" si="29"/>
        <v>Bogense Markjorder7000am</v>
      </c>
      <c r="F1919">
        <v>1.0706889559730004</v>
      </c>
      <c r="G1919" t="s">
        <v>3212</v>
      </c>
      <c r="L1919">
        <v>7.0688955973000497E-2</v>
      </c>
      <c r="M1919">
        <v>1317.9378273200311</v>
      </c>
      <c r="N1919">
        <v>374.18621388334998</v>
      </c>
      <c r="O1919">
        <v>1692.1240412033812</v>
      </c>
      <c r="P1919">
        <v>18709.310694167496</v>
      </c>
      <c r="T1919">
        <v>471.25970648666998</v>
      </c>
      <c r="U1919">
        <v>100</v>
      </c>
      <c r="V1919">
        <v>1.9877825975418</v>
      </c>
      <c r="W1919">
        <v>2.2081449031829998</v>
      </c>
      <c r="X1919">
        <v>2.0933967514170999</v>
      </c>
      <c r="Y1919">
        <v>471.25970648040999</v>
      </c>
      <c r="AB1919" t="e">
        <v>#N/A</v>
      </c>
      <c r="AC1919" t="e">
        <v>#N/A</v>
      </c>
    </row>
    <row r="1920" spans="1:29">
      <c r="A1920" t="s">
        <v>51</v>
      </c>
      <c r="B1920" t="s">
        <v>8</v>
      </c>
      <c r="C1920">
        <v>5444931</v>
      </c>
      <c r="E1920" t="str">
        <f t="shared" si="29"/>
        <v>Bogense Markjorder7000an</v>
      </c>
      <c r="F1920">
        <v>1.2809496176381157</v>
      </c>
      <c r="G1920" t="s">
        <v>3212</v>
      </c>
      <c r="L1920">
        <v>0.28094961763811571</v>
      </c>
      <c r="M1920">
        <v>1576.7529370303644</v>
      </c>
      <c r="N1920">
        <v>447.66847077800452</v>
      </c>
      <c r="O1920">
        <v>2024.4214078083689</v>
      </c>
      <c r="P1920">
        <v>22383.423538900224</v>
      </c>
      <c r="T1920">
        <v>14570.186315991999</v>
      </c>
      <c r="U1920">
        <v>12.855</v>
      </c>
      <c r="V1920">
        <v>2.5232338812201998E-3</v>
      </c>
      <c r="W1920">
        <v>0.51726293563842995</v>
      </c>
      <c r="X1920">
        <v>0.20424633039848</v>
      </c>
      <c r="Y1920">
        <v>1872.9942147505999</v>
      </c>
      <c r="AB1920" t="e">
        <v>#N/A</v>
      </c>
      <c r="AC1920" t="e">
        <v>#N/A</v>
      </c>
    </row>
    <row r="1921" spans="1:29">
      <c r="A1921" t="s">
        <v>52</v>
      </c>
      <c r="B1921" t="s">
        <v>8</v>
      </c>
      <c r="C1921">
        <v>5444932</v>
      </c>
      <c r="E1921" t="str">
        <f t="shared" si="29"/>
        <v>Bogense Markjorder7000ao</v>
      </c>
      <c r="F1921">
        <v>1.4220690765408235</v>
      </c>
      <c r="G1921" t="s">
        <v>3212</v>
      </c>
      <c r="L1921">
        <v>0.42206907654082348</v>
      </c>
      <c r="M1921">
        <v>1750.4604101683456</v>
      </c>
      <c r="N1921">
        <v>496.98714146895617</v>
      </c>
      <c r="O1921">
        <v>2247.4475516373018</v>
      </c>
      <c r="P1921">
        <v>24849.357073447809</v>
      </c>
      <c r="T1921">
        <v>5292.2893999854996</v>
      </c>
      <c r="U1921">
        <v>53.1678</v>
      </c>
      <c r="V1921">
        <v>8.3161577582358995E-2</v>
      </c>
      <c r="W1921">
        <v>0.92087519168854004</v>
      </c>
      <c r="X1921">
        <v>0.31888659381578</v>
      </c>
      <c r="Y1921">
        <v>2813.7919121359</v>
      </c>
      <c r="AB1921" t="e">
        <v>#N/A</v>
      </c>
      <c r="AC1921" t="e">
        <v>#N/A</v>
      </c>
    </row>
    <row r="1922" spans="1:29">
      <c r="A1922" t="s">
        <v>53</v>
      </c>
      <c r="B1922" t="s">
        <v>8</v>
      </c>
      <c r="C1922">
        <v>5444933</v>
      </c>
      <c r="E1922" t="str">
        <f t="shared" ref="E1922:E1970" si="30">CONCATENATE(B1922,A1922)</f>
        <v>Bogense Markjorder7000ap</v>
      </c>
      <c r="F1922">
        <v>1.7303476548906287</v>
      </c>
      <c r="G1922" t="s">
        <v>3212</v>
      </c>
      <c r="L1922">
        <v>0.73034765489062869</v>
      </c>
      <c r="M1922">
        <v>2129.9282261881981</v>
      </c>
      <c r="N1922">
        <v>604.72486810799342</v>
      </c>
      <c r="O1922">
        <v>2734.6530942961917</v>
      </c>
      <c r="P1922">
        <v>30236.243405399669</v>
      </c>
      <c r="T1922">
        <v>4936.7961985204001</v>
      </c>
      <c r="U1922">
        <v>98.626400000000004</v>
      </c>
      <c r="V1922">
        <v>4.4156592339276999E-3</v>
      </c>
      <c r="W1922">
        <v>0.62229251861571999</v>
      </c>
      <c r="X1922">
        <v>0.34214342827666</v>
      </c>
      <c r="Y1922">
        <v>4868.9867605027002</v>
      </c>
      <c r="AB1922" t="e">
        <v>#N/A</v>
      </c>
      <c r="AC1922" t="e">
        <v>#N/A</v>
      </c>
    </row>
    <row r="1923" spans="1:29">
      <c r="A1923" t="s">
        <v>54</v>
      </c>
      <c r="B1923" t="s">
        <v>8</v>
      </c>
      <c r="C1923">
        <v>9428444</v>
      </c>
      <c r="E1923" t="str">
        <f t="shared" si="30"/>
        <v>Bogense Markjorder7000aq</v>
      </c>
      <c r="F1923">
        <v>1.3026094834749249</v>
      </c>
      <c r="G1923" t="s">
        <v>3212</v>
      </c>
      <c r="L1923">
        <v>0.302609483474925</v>
      </c>
      <c r="M1923">
        <v>1603.4146078748777</v>
      </c>
      <c r="N1923">
        <v>455.23819786399247</v>
      </c>
      <c r="O1923">
        <v>2058.65280573887</v>
      </c>
      <c r="P1923">
        <v>22761.90989319962</v>
      </c>
      <c r="T1923">
        <v>2017.3965564995001</v>
      </c>
      <c r="U1923">
        <v>100</v>
      </c>
      <c r="V1923">
        <v>0.54680579900741999</v>
      </c>
      <c r="W1923">
        <v>1.6160261631012001</v>
      </c>
      <c r="X1923">
        <v>1.1785355386431999</v>
      </c>
      <c r="Y1923">
        <v>2017.3965564975999</v>
      </c>
      <c r="AB1923" t="e">
        <v>#N/A</v>
      </c>
      <c r="AC1923" t="e">
        <v>#N/A</v>
      </c>
    </row>
    <row r="1924" spans="1:29">
      <c r="A1924" t="s">
        <v>55</v>
      </c>
      <c r="B1924" t="s">
        <v>8</v>
      </c>
      <c r="C1924">
        <v>9428445</v>
      </c>
      <c r="E1924" t="str">
        <f t="shared" si="30"/>
        <v>Bogense Markjorder7000ar</v>
      </c>
      <c r="F1924">
        <v>1.5470538642470995</v>
      </c>
      <c r="G1924" t="s">
        <v>3212</v>
      </c>
      <c r="L1924">
        <v>0.54705386424709945</v>
      </c>
      <c r="M1924">
        <v>1904.3073127993453</v>
      </c>
      <c r="N1924">
        <v>540.66703957935101</v>
      </c>
      <c r="O1924">
        <v>2444.9743523786965</v>
      </c>
      <c r="P1924">
        <v>27033.351978967548</v>
      </c>
      <c r="T1924">
        <v>3662.1761845227002</v>
      </c>
      <c r="U1924">
        <v>99.586299999999994</v>
      </c>
      <c r="V1924">
        <v>0.1837755292654</v>
      </c>
      <c r="W1924">
        <v>1.9391051530837999</v>
      </c>
      <c r="X1924">
        <v>0.98241113211901998</v>
      </c>
      <c r="Y1924">
        <v>3647.0268919486002</v>
      </c>
      <c r="AB1924" t="e">
        <v>#N/A</v>
      </c>
      <c r="AC1924" t="e">
        <v>#N/A</v>
      </c>
    </row>
    <row r="1925" spans="1:29">
      <c r="A1925" t="s">
        <v>56</v>
      </c>
      <c r="B1925" t="s">
        <v>8</v>
      </c>
      <c r="C1925">
        <v>9428446</v>
      </c>
      <c r="E1925" t="str">
        <f t="shared" si="30"/>
        <v>Bogense Markjorder7000as</v>
      </c>
      <c r="F1925">
        <v>1.064782202949268</v>
      </c>
      <c r="G1925" t="s">
        <v>3212</v>
      </c>
      <c r="L1925">
        <v>6.4782202949268008E-2</v>
      </c>
      <c r="M1925">
        <v>1310.6670572208482</v>
      </c>
      <c r="N1925">
        <v>372.12191169926149</v>
      </c>
      <c r="O1925">
        <v>1682.7889689201097</v>
      </c>
      <c r="P1925">
        <v>18606.095584963074</v>
      </c>
      <c r="T1925">
        <v>431.88135299511998</v>
      </c>
      <c r="U1925">
        <v>100</v>
      </c>
      <c r="V1925">
        <v>1.1143231391907</v>
      </c>
      <c r="W1925">
        <v>1.7204248905182</v>
      </c>
      <c r="X1925">
        <v>1.5374159531278999</v>
      </c>
      <c r="Y1925">
        <v>431.88135299548998</v>
      </c>
      <c r="AB1925" t="e">
        <v>#N/A</v>
      </c>
      <c r="AC1925" t="e">
        <v>#N/A</v>
      </c>
    </row>
    <row r="1926" spans="1:29">
      <c r="A1926" t="s">
        <v>57</v>
      </c>
      <c r="B1926" t="s">
        <v>8</v>
      </c>
      <c r="C1926">
        <v>9428447</v>
      </c>
      <c r="E1926" t="str">
        <f t="shared" si="30"/>
        <v>Bogense Markjorder7000at</v>
      </c>
      <c r="F1926">
        <v>1.0645794797495065</v>
      </c>
      <c r="G1926" t="s">
        <v>3212</v>
      </c>
      <c r="L1926">
        <v>6.4579479749506508E-2</v>
      </c>
      <c r="M1926">
        <v>1310.4175201616019</v>
      </c>
      <c r="N1926">
        <v>372.05106364748895</v>
      </c>
      <c r="O1926">
        <v>1682.4685838090909</v>
      </c>
      <c r="P1926">
        <v>18602.553182374446</v>
      </c>
      <c r="T1926">
        <v>430.52986499670999</v>
      </c>
      <c r="U1926">
        <v>100</v>
      </c>
      <c r="V1926">
        <v>1.2411156892776001</v>
      </c>
      <c r="W1926">
        <v>1.6781607866287001</v>
      </c>
      <c r="X1926">
        <v>1.4929869956216</v>
      </c>
      <c r="Y1926">
        <v>430.52986499508</v>
      </c>
      <c r="AB1926" t="e">
        <v>#N/A</v>
      </c>
      <c r="AC1926" t="e">
        <v>#N/A</v>
      </c>
    </row>
    <row r="1927" spans="1:29">
      <c r="A1927" t="s">
        <v>58</v>
      </c>
      <c r="B1927" t="s">
        <v>8</v>
      </c>
      <c r="C1927">
        <v>9428448</v>
      </c>
      <c r="E1927" t="str">
        <f t="shared" si="30"/>
        <v>Bogense Markjorder7000au</v>
      </c>
      <c r="F1927">
        <v>1.1764701435985301</v>
      </c>
      <c r="G1927" t="s">
        <v>3212</v>
      </c>
      <c r="L1927">
        <v>0.17647014359853003</v>
      </c>
      <c r="M1927">
        <v>1448.146538087791</v>
      </c>
      <c r="N1927">
        <v>411.15480487970592</v>
      </c>
      <c r="O1927">
        <v>1859.301342967497</v>
      </c>
      <c r="P1927">
        <v>20557.740243985296</v>
      </c>
      <c r="T1927">
        <v>1176.4676239902001</v>
      </c>
      <c r="U1927">
        <v>100</v>
      </c>
      <c r="V1927">
        <v>1.2120984792709</v>
      </c>
      <c r="W1927">
        <v>1.9391051530837999</v>
      </c>
      <c r="X1927">
        <v>1.6096049482757999</v>
      </c>
      <c r="Y1927">
        <v>1176.4676239810001</v>
      </c>
      <c r="AB1927" t="e">
        <v>#N/A</v>
      </c>
      <c r="AC1927" t="e">
        <v>#N/A</v>
      </c>
    </row>
    <row r="1928" spans="1:29">
      <c r="A1928" t="s">
        <v>59</v>
      </c>
      <c r="B1928" t="s">
        <v>8</v>
      </c>
      <c r="C1928">
        <v>9428450</v>
      </c>
      <c r="E1928" t="str">
        <f t="shared" si="30"/>
        <v>Bogense Markjorder7000ax</v>
      </c>
      <c r="F1928">
        <v>1.0036651256767566</v>
      </c>
      <c r="G1928" t="s">
        <v>3212</v>
      </c>
      <c r="L1928">
        <v>3.6651256767566498E-3</v>
      </c>
      <c r="M1928">
        <v>1235.4365174984273</v>
      </c>
      <c r="N1928">
        <v>350.76261064302281</v>
      </c>
      <c r="O1928">
        <v>1586.19912814145</v>
      </c>
      <c r="P1928">
        <v>17538.130532151139</v>
      </c>
      <c r="T1928">
        <v>252.12480449865001</v>
      </c>
      <c r="U1928">
        <v>9.6913</v>
      </c>
      <c r="V1928">
        <v>5.2251968532801001E-2</v>
      </c>
      <c r="W1928">
        <v>9.8090715706348003E-2</v>
      </c>
      <c r="X1928">
        <v>7.2971599033246001E-2</v>
      </c>
      <c r="Y1928">
        <v>24.434050244304999</v>
      </c>
      <c r="AB1928" t="e">
        <v>#N/A</v>
      </c>
      <c r="AC1928" t="e">
        <v>#N/A</v>
      </c>
    </row>
    <row r="1929" spans="1:29">
      <c r="A1929" t="s">
        <v>60</v>
      </c>
      <c r="B1929" t="s">
        <v>8</v>
      </c>
      <c r="C1929">
        <v>9428451</v>
      </c>
      <c r="E1929" t="str">
        <f t="shared" si="30"/>
        <v>Bogense Markjorder7000ay</v>
      </c>
      <c r="F1929">
        <v>1.22869330774632</v>
      </c>
      <c r="G1929" t="s">
        <v>3212</v>
      </c>
      <c r="L1929">
        <v>0.22869330774631996</v>
      </c>
      <c r="M1929">
        <v>1512.4293375962332</v>
      </c>
      <c r="N1929">
        <v>429.40584591310477</v>
      </c>
      <c r="O1929">
        <v>1941.8351835093379</v>
      </c>
      <c r="P1929">
        <v>21470.292295655239</v>
      </c>
      <c r="T1929">
        <v>1536.2003940118</v>
      </c>
      <c r="U1929">
        <v>99.246300000000005</v>
      </c>
      <c r="V1929">
        <v>4.2579568922520003E-2</v>
      </c>
      <c r="W1929">
        <v>1.6001508235930999</v>
      </c>
      <c r="X1929">
        <v>0.55227190146034999</v>
      </c>
      <c r="Y1929">
        <v>1524.6224693081001</v>
      </c>
      <c r="AB1929" t="e">
        <v>#N/A</v>
      </c>
      <c r="AC1929" t="e">
        <v>#N/A</v>
      </c>
    </row>
    <row r="1930" spans="1:29">
      <c r="A1930" t="s">
        <v>61</v>
      </c>
      <c r="B1930" t="s">
        <v>8</v>
      </c>
      <c r="C1930">
        <v>10066782</v>
      </c>
      <c r="E1930" t="str">
        <f t="shared" si="30"/>
        <v>Bogense Markjorder7000az</v>
      </c>
      <c r="F1930">
        <v>1</v>
      </c>
      <c r="G1930" t="s">
        <v>3212</v>
      </c>
      <c r="L1930">
        <v>0</v>
      </c>
      <c r="M1930">
        <v>1230.9250225919634</v>
      </c>
      <c r="N1930">
        <v>349.48171623130651</v>
      </c>
      <c r="O1930">
        <v>1580.40673882327</v>
      </c>
      <c r="P1930">
        <v>17474.085811565325</v>
      </c>
      <c r="T1930">
        <v>3446.2244165164998</v>
      </c>
      <c r="U1930">
        <v>0</v>
      </c>
      <c r="V1930">
        <v>0</v>
      </c>
      <c r="W1930">
        <v>0</v>
      </c>
      <c r="X1930">
        <v>0</v>
      </c>
      <c r="Y1930">
        <v>0</v>
      </c>
      <c r="AB1930" t="e">
        <v>#N/A</v>
      </c>
      <c r="AC1930" t="e">
        <v>#N/A</v>
      </c>
    </row>
    <row r="1931" spans="1:29">
      <c r="A1931" t="s">
        <v>62</v>
      </c>
      <c r="B1931" t="s">
        <v>8</v>
      </c>
      <c r="C1931">
        <v>100013235</v>
      </c>
      <c r="E1931" t="str">
        <f t="shared" si="30"/>
        <v>Bogense Markjorder7000aæ</v>
      </c>
      <c r="F1931">
        <v>1.7062728658384561</v>
      </c>
      <c r="G1931" t="s">
        <v>3212</v>
      </c>
      <c r="L1931">
        <v>0.70627286583845605</v>
      </c>
      <c r="M1931">
        <v>2100.2939659302556</v>
      </c>
      <c r="N1931">
        <v>596.31116951213346</v>
      </c>
      <c r="O1931">
        <v>2696.6051354423889</v>
      </c>
      <c r="P1931">
        <v>29815.558475606671</v>
      </c>
      <c r="T1931">
        <v>7260.5570565031003</v>
      </c>
      <c r="U1931">
        <v>64.850200000000001</v>
      </c>
      <c r="V1931">
        <v>2.4180989712476999E-3</v>
      </c>
      <c r="W1931">
        <v>1.3169177770614999</v>
      </c>
      <c r="X1931">
        <v>0.41907506604063</v>
      </c>
      <c r="Y1931">
        <v>4708.4842017929996</v>
      </c>
      <c r="AB1931" t="e">
        <v>#N/A</v>
      </c>
      <c r="AC1931" t="e">
        <v>#N/A</v>
      </c>
    </row>
    <row r="1932" spans="1:29">
      <c r="A1932" t="s">
        <v>16</v>
      </c>
      <c r="B1932" t="s">
        <v>63</v>
      </c>
      <c r="C1932">
        <v>2677276</v>
      </c>
      <c r="E1932" t="str">
        <f t="shared" si="30"/>
        <v>Gyldensteen Hgd., Nr. Sandager7000a</v>
      </c>
      <c r="F1932">
        <v>1.2651557253452026</v>
      </c>
      <c r="G1932" t="s">
        <v>3212</v>
      </c>
      <c r="L1932">
        <v>0.26515572534520249</v>
      </c>
      <c r="M1932">
        <v>1557.3118398028953</v>
      </c>
      <c r="N1932">
        <v>442.14879419350484</v>
      </c>
      <c r="O1932">
        <v>1999.4606339964002</v>
      </c>
      <c r="P1932">
        <v>22107.43970967524</v>
      </c>
      <c r="T1932">
        <v>47123.716027795999</v>
      </c>
      <c r="U1932">
        <v>3.7511999999999999</v>
      </c>
      <c r="V1932">
        <v>0.13814705610274999</v>
      </c>
      <c r="W1932">
        <v>1.7459726333618</v>
      </c>
      <c r="X1932">
        <v>1.0793960114282</v>
      </c>
      <c r="Y1932">
        <v>1767.6909023868</v>
      </c>
      <c r="AB1932" t="e">
        <v>#N/A</v>
      </c>
      <c r="AC1932" t="e">
        <v>#N/A</v>
      </c>
    </row>
    <row r="1933" spans="1:29">
      <c r="A1933" t="s">
        <v>10</v>
      </c>
      <c r="B1933" t="s">
        <v>63</v>
      </c>
      <c r="C1933">
        <v>2677277</v>
      </c>
      <c r="E1933" t="str">
        <f t="shared" si="30"/>
        <v>Gyldensteen Hgd., Nr. Sandager7000b</v>
      </c>
      <c r="F1933">
        <v>1.0805625866541884</v>
      </c>
      <c r="G1933" t="s">
        <v>3212</v>
      </c>
      <c r="L1933">
        <v>8.0562586654188292E-2</v>
      </c>
      <c r="M1933">
        <v>1330.0915263893371</v>
      </c>
      <c r="N1933">
        <v>377.63686727924562</v>
      </c>
      <c r="O1933">
        <v>1707.7283936685826</v>
      </c>
      <c r="P1933">
        <v>18881.843363962278</v>
      </c>
      <c r="T1933">
        <v>11826.916036024</v>
      </c>
      <c r="U1933">
        <v>4.5411999999999999</v>
      </c>
      <c r="V1933">
        <v>0.13373139500618</v>
      </c>
      <c r="W1933">
        <v>1.1369271278380999</v>
      </c>
      <c r="X1933">
        <v>0.77065013239613001</v>
      </c>
      <c r="Y1933">
        <v>537.08730487342996</v>
      </c>
      <c r="AB1933" t="e">
        <v>#N/A</v>
      </c>
      <c r="AC1933" t="e">
        <v>#N/A</v>
      </c>
    </row>
    <row r="1934" spans="1:29">
      <c r="A1934" t="s">
        <v>1601</v>
      </c>
      <c r="B1934" t="s">
        <v>8</v>
      </c>
      <c r="C1934">
        <v>5444554</v>
      </c>
      <c r="E1934" t="str">
        <f t="shared" si="30"/>
        <v>Bogense Markjorder72x</v>
      </c>
      <c r="F1934">
        <v>1.190382873546955</v>
      </c>
      <c r="G1934" t="s">
        <v>3212</v>
      </c>
      <c r="L1934">
        <v>0.19038287354695502</v>
      </c>
      <c r="M1934">
        <v>1465.2720655138719</v>
      </c>
      <c r="N1934">
        <v>416.01704961954414</v>
      </c>
      <c r="O1934">
        <v>1881.2891151334161</v>
      </c>
      <c r="P1934">
        <v>20800.852480977206</v>
      </c>
      <c r="T1934">
        <v>1269.2191569797001</v>
      </c>
      <c r="U1934">
        <v>100</v>
      </c>
      <c r="V1934">
        <v>0.44356349110602999</v>
      </c>
      <c r="W1934">
        <v>1.1837120056152</v>
      </c>
      <c r="X1934">
        <v>0.81173684478126995</v>
      </c>
      <c r="Y1934">
        <v>1269.2191569853001</v>
      </c>
      <c r="AB1934" t="e">
        <v>#N/A</v>
      </c>
      <c r="AC1934" t="e">
        <v>#N/A</v>
      </c>
    </row>
    <row r="1935" spans="1:29">
      <c r="A1935" t="s">
        <v>155</v>
      </c>
      <c r="B1935" t="s">
        <v>15</v>
      </c>
      <c r="C1935">
        <v>5445015</v>
      </c>
      <c r="E1935" t="str">
        <f t="shared" si="30"/>
        <v>Bogense Strand, Bogense Jorder25a</v>
      </c>
      <c r="F1935">
        <v>2.0864737881241751</v>
      </c>
      <c r="G1935" t="s">
        <v>3212</v>
      </c>
      <c r="K1935">
        <v>1.0864737881241751</v>
      </c>
      <c r="M1935">
        <v>2568.2927947842895</v>
      </c>
      <c r="N1935">
        <v>729.18444034527204</v>
      </c>
      <c r="O1935">
        <v>3297.4772351295614</v>
      </c>
      <c r="P1935">
        <v>36459.222017263601</v>
      </c>
      <c r="T1935">
        <v>14486.317174989001</v>
      </c>
      <c r="U1935">
        <v>100</v>
      </c>
      <c r="V1935">
        <v>2.1933209896088002</v>
      </c>
      <c r="W1935">
        <v>2.4870674610138002</v>
      </c>
      <c r="X1935">
        <v>2.3791597551594998</v>
      </c>
      <c r="Y1935">
        <v>14486.317174997999</v>
      </c>
      <c r="AB1935" t="e">
        <v>#N/A</v>
      </c>
      <c r="AC1935" t="e">
        <v>#N/A</v>
      </c>
    </row>
    <row r="1936" spans="1:29">
      <c r="A1936" t="s">
        <v>946</v>
      </c>
      <c r="B1936" t="s">
        <v>15</v>
      </c>
      <c r="C1936">
        <v>5445017</v>
      </c>
      <c r="E1936" t="str">
        <f t="shared" si="30"/>
        <v>Bogense Strand, Bogense Jorder26a</v>
      </c>
      <c r="F1936">
        <v>2.11939547293465</v>
      </c>
      <c r="G1936" t="s">
        <v>3212</v>
      </c>
      <c r="K1936">
        <v>1.11939547293465</v>
      </c>
      <c r="M1936">
        <v>2608.8169204033888</v>
      </c>
      <c r="N1936">
        <v>740.68996725406305</v>
      </c>
      <c r="O1936">
        <v>3349.5068876574519</v>
      </c>
      <c r="P1936">
        <v>37034.498362703147</v>
      </c>
      <c r="T1936">
        <v>14925.272972462</v>
      </c>
      <c r="U1936">
        <v>100</v>
      </c>
      <c r="V1936">
        <v>2.2271742820739999</v>
      </c>
      <c r="W1936">
        <v>2.4966347217560001</v>
      </c>
      <c r="X1936">
        <v>2.3986260222078002</v>
      </c>
      <c r="Y1936">
        <v>14925.272972459999</v>
      </c>
      <c r="AB1936" t="e">
        <v>#N/A</v>
      </c>
      <c r="AC1936" t="e">
        <v>#N/A</v>
      </c>
    </row>
    <row r="1937" spans="1:29">
      <c r="A1937" t="s">
        <v>163</v>
      </c>
      <c r="B1937" t="s">
        <v>15</v>
      </c>
      <c r="C1937">
        <v>5445019</v>
      </c>
      <c r="E1937" t="str">
        <f t="shared" si="30"/>
        <v>Bogense Strand, Bogense Jorder27a</v>
      </c>
      <c r="F1937">
        <v>2.055688638250075</v>
      </c>
      <c r="G1937" t="s">
        <v>3212</v>
      </c>
      <c r="K1937">
        <v>1.055688638250075</v>
      </c>
      <c r="M1937">
        <v>2530.398583480016</v>
      </c>
      <c r="N1937">
        <v>718.42559333283361</v>
      </c>
      <c r="O1937">
        <v>3248.8241768128496</v>
      </c>
      <c r="P1937">
        <v>35921.279666641676</v>
      </c>
      <c r="T1937">
        <v>14075.848510001</v>
      </c>
      <c r="U1937">
        <v>100</v>
      </c>
      <c r="V1937">
        <v>1.8126281499863</v>
      </c>
      <c r="W1937">
        <v>2.6006128787993998</v>
      </c>
      <c r="X1937">
        <v>2.3982972583369002</v>
      </c>
      <c r="Y1937">
        <v>14075.848510005</v>
      </c>
      <c r="AB1937" t="e">
        <v>#N/A</v>
      </c>
      <c r="AC1937" t="e">
        <v>#N/A</v>
      </c>
    </row>
    <row r="1938" spans="1:29">
      <c r="A1938" t="s">
        <v>169</v>
      </c>
      <c r="B1938" t="s">
        <v>15</v>
      </c>
      <c r="C1938">
        <v>5445022</v>
      </c>
      <c r="E1938" t="str">
        <f t="shared" si="30"/>
        <v>Bogense Strand, Bogense Jorder28a</v>
      </c>
      <c r="F1938">
        <v>2.1493405999365249</v>
      </c>
      <c r="G1938" t="s">
        <v>3212</v>
      </c>
      <c r="K1938">
        <v>1.1493405999365249</v>
      </c>
      <c r="M1938">
        <v>2645.6771265346911</v>
      </c>
      <c r="N1938">
        <v>751.15524163144266</v>
      </c>
      <c r="O1938">
        <v>3396.8323681661336</v>
      </c>
      <c r="P1938">
        <v>37557.762081572131</v>
      </c>
      <c r="T1938">
        <v>15324.541332487001</v>
      </c>
      <c r="U1938">
        <v>100</v>
      </c>
      <c r="V1938">
        <v>1.5936324596405</v>
      </c>
      <c r="W1938">
        <v>2.6236374378203999</v>
      </c>
      <c r="X1938">
        <v>2.4264692563171999</v>
      </c>
      <c r="Y1938">
        <v>15324.54133249</v>
      </c>
      <c r="AB1938" t="e">
        <v>#N/A</v>
      </c>
      <c r="AC1938" t="e">
        <v>#N/A</v>
      </c>
    </row>
    <row r="1939" spans="1:29">
      <c r="A1939" t="s">
        <v>837</v>
      </c>
      <c r="B1939" t="s">
        <v>15</v>
      </c>
      <c r="C1939">
        <v>5445024</v>
      </c>
      <c r="E1939" t="str">
        <f t="shared" si="30"/>
        <v>Bogense Strand, Bogense Jorder29b</v>
      </c>
      <c r="F1939">
        <v>2.2182245626021002</v>
      </c>
      <c r="G1939" t="s">
        <v>3212</v>
      </c>
      <c r="K1939">
        <v>1.2182245626021</v>
      </c>
      <c r="M1939">
        <v>2730.4681198350381</v>
      </c>
      <c r="N1939">
        <v>775.22892712462124</v>
      </c>
      <c r="O1939">
        <v>3505.6970469596595</v>
      </c>
      <c r="P1939">
        <v>38761.446356231056</v>
      </c>
      <c r="T1939">
        <v>16242.994168028001</v>
      </c>
      <c r="U1939">
        <v>100</v>
      </c>
      <c r="V1939">
        <v>1.5299208164214999</v>
      </c>
      <c r="W1939">
        <v>2.9339952468871999</v>
      </c>
      <c r="X1939">
        <v>2.3297040688048001</v>
      </c>
      <c r="Y1939">
        <v>16242.994168024999</v>
      </c>
      <c r="AB1939" t="e">
        <v>#N/A</v>
      </c>
      <c r="AC1939" t="e">
        <v>#N/A</v>
      </c>
    </row>
    <row r="1940" spans="1:29">
      <c r="A1940" t="s">
        <v>574</v>
      </c>
      <c r="B1940" t="s">
        <v>15</v>
      </c>
      <c r="C1940">
        <v>5445026</v>
      </c>
      <c r="E1940" t="str">
        <f t="shared" si="30"/>
        <v>Bogense Strand, Bogense Jorder33c</v>
      </c>
      <c r="F1940">
        <v>1.8526929807994748</v>
      </c>
      <c r="G1940" t="s">
        <v>3212</v>
      </c>
      <c r="K1940">
        <v>0.85269298079947486</v>
      </c>
      <c r="M1940">
        <v>2280.5261492465656</v>
      </c>
      <c r="N1940">
        <v>647.48232257949542</v>
      </c>
      <c r="O1940">
        <v>2928.0084718260609</v>
      </c>
      <c r="P1940">
        <v>32374.116128974769</v>
      </c>
      <c r="T1940">
        <v>11369.239743992999</v>
      </c>
      <c r="U1940">
        <v>100</v>
      </c>
      <c r="V1940">
        <v>2.0351984500885001</v>
      </c>
      <c r="W1940">
        <v>2.3939180374146001</v>
      </c>
      <c r="X1940">
        <v>2.2545132765578999</v>
      </c>
      <c r="Y1940">
        <v>11369.239743987</v>
      </c>
      <c r="AB1940" t="e">
        <v>#N/A</v>
      </c>
      <c r="AC1940" t="e">
        <v>#N/A</v>
      </c>
    </row>
    <row r="1941" spans="1:29">
      <c r="A1941" t="s">
        <v>2031</v>
      </c>
      <c r="B1941" t="s">
        <v>8</v>
      </c>
      <c r="C1941">
        <v>9428420</v>
      </c>
      <c r="E1941" t="str">
        <f t="shared" si="30"/>
        <v>Bogense Markjorder1b</v>
      </c>
      <c r="F1941">
        <v>1.25</v>
      </c>
      <c r="G1941" t="s">
        <v>3212</v>
      </c>
      <c r="H1941" t="s">
        <v>3212</v>
      </c>
      <c r="M1941">
        <v>1538.6562782399542</v>
      </c>
      <c r="N1941">
        <v>436.85214528913315</v>
      </c>
      <c r="O1941">
        <v>1975.5084235290874</v>
      </c>
      <c r="P1941">
        <v>21842.607264456656</v>
      </c>
      <c r="T1941">
        <v>8836.8824335194004</v>
      </c>
      <c r="U1941">
        <v>99.251000000000005</v>
      </c>
      <c r="V1941">
        <v>4.2264167219400003E-2</v>
      </c>
      <c r="W1941">
        <v>2.0058658123016002</v>
      </c>
      <c r="X1941">
        <v>0.70475716936850996</v>
      </c>
      <c r="Y1941">
        <v>8770.6933333613997</v>
      </c>
      <c r="AB1941" t="e">
        <v>#N/A</v>
      </c>
      <c r="AC1941" t="e">
        <v>#N/A</v>
      </c>
    </row>
    <row r="1942" spans="1:29">
      <c r="A1942" t="s">
        <v>2032</v>
      </c>
      <c r="B1942" t="s">
        <v>8</v>
      </c>
      <c r="C1942">
        <v>9428420</v>
      </c>
      <c r="E1942" t="str">
        <f t="shared" si="30"/>
        <v>Bogense Markjorder1bp</v>
      </c>
      <c r="F1942">
        <v>1</v>
      </c>
      <c r="G1942" t="s">
        <v>3212</v>
      </c>
      <c r="M1942">
        <v>1230.9250225919634</v>
      </c>
      <c r="N1942">
        <v>349.48171623130651</v>
      </c>
      <c r="O1942">
        <v>1580.40673882327</v>
      </c>
      <c r="P1942">
        <v>17474.085811565325</v>
      </c>
      <c r="T1942">
        <v>1569.8238710104999</v>
      </c>
      <c r="U1942">
        <v>0</v>
      </c>
      <c r="V1942">
        <v>0</v>
      </c>
      <c r="W1942">
        <v>0</v>
      </c>
      <c r="X1942">
        <v>0</v>
      </c>
      <c r="Y1942">
        <v>0</v>
      </c>
      <c r="AB1942" t="e">
        <v>#N/A</v>
      </c>
      <c r="AC1942" t="e">
        <v>#N/A</v>
      </c>
    </row>
    <row r="1943" spans="1:29">
      <c r="A1943" t="s">
        <v>2329</v>
      </c>
      <c r="B1943" t="s">
        <v>8</v>
      </c>
      <c r="C1943">
        <v>9428425</v>
      </c>
      <c r="E1943" t="str">
        <f t="shared" si="30"/>
        <v>Bogense Markjorder24ap</v>
      </c>
      <c r="F1943">
        <v>1.074183783249604</v>
      </c>
      <c r="G1943" t="s">
        <v>3212</v>
      </c>
      <c r="L1943">
        <v>7.4183783249603993E-2</v>
      </c>
      <c r="M1943">
        <v>1322.2396976644395</v>
      </c>
      <c r="N1943">
        <v>375.40759211790936</v>
      </c>
      <c r="O1943">
        <v>1697.6472897823489</v>
      </c>
      <c r="P1943">
        <v>18770.379605895465</v>
      </c>
      <c r="T1943">
        <v>494.55855499735998</v>
      </c>
      <c r="U1943">
        <v>100</v>
      </c>
      <c r="V1943">
        <v>2.2233896255493</v>
      </c>
      <c r="W1943">
        <v>2.3838250637053999</v>
      </c>
      <c r="X1943">
        <v>2.2581947920565</v>
      </c>
      <c r="Y1943">
        <v>494.55855499707002</v>
      </c>
      <c r="AB1943" t="e">
        <v>#N/A</v>
      </c>
      <c r="AC1943" t="e">
        <v>#N/A</v>
      </c>
    </row>
    <row r="1944" spans="1:29">
      <c r="A1944" t="s">
        <v>2330</v>
      </c>
      <c r="B1944" t="s">
        <v>8</v>
      </c>
      <c r="C1944">
        <v>9428425</v>
      </c>
      <c r="E1944" t="str">
        <f t="shared" si="30"/>
        <v>Bogense Markjorder24cæ</v>
      </c>
      <c r="F1944">
        <v>4.8900728324772005E-2</v>
      </c>
      <c r="G1944" t="s">
        <v>3213</v>
      </c>
      <c r="L1944">
        <v>4.8900728324772005E-2</v>
      </c>
      <c r="M1944">
        <v>60.193130117933443</v>
      </c>
      <c r="N1944">
        <v>17.089910459902182</v>
      </c>
      <c r="O1944">
        <v>77.283040577835621</v>
      </c>
      <c r="P1944">
        <v>854.49552299510913</v>
      </c>
      <c r="T1944">
        <v>326.00485549848003</v>
      </c>
      <c r="U1944">
        <v>100</v>
      </c>
      <c r="V1944">
        <v>2.3400890827178999</v>
      </c>
      <c r="W1944">
        <v>2.5150332450867001</v>
      </c>
      <c r="X1944">
        <v>2.3925178346381002</v>
      </c>
      <c r="Y1944">
        <v>326.00485550048001</v>
      </c>
      <c r="AB1944" t="e">
        <v>#N/A</v>
      </c>
      <c r="AC1944" t="e">
        <v>#N/A</v>
      </c>
    </row>
    <row r="1945" spans="1:29">
      <c r="A1945" t="s">
        <v>2331</v>
      </c>
      <c r="B1945" t="s">
        <v>8</v>
      </c>
      <c r="C1945">
        <v>9428425</v>
      </c>
      <c r="E1945" t="str">
        <f t="shared" si="30"/>
        <v>Bogense Markjorder24cø</v>
      </c>
      <c r="F1945">
        <v>4.54694147996835E-2</v>
      </c>
      <c r="G1945" t="s">
        <v>3213</v>
      </c>
      <c r="L1945">
        <v>4.54694147996835E-2</v>
      </c>
      <c r="M1945">
        <v>55.969440439543767</v>
      </c>
      <c r="N1945">
        <v>15.890729120226558</v>
      </c>
      <c r="O1945">
        <v>71.860169559770327</v>
      </c>
      <c r="P1945">
        <v>794.5364560113278</v>
      </c>
      <c r="T1945">
        <v>303.12943199788998</v>
      </c>
      <c r="U1945">
        <v>100</v>
      </c>
      <c r="V1945">
        <v>2.2347440719603999</v>
      </c>
      <c r="W1945">
        <v>2.3720500469207999</v>
      </c>
      <c r="X1945">
        <v>2.2659215743724999</v>
      </c>
      <c r="Y1945">
        <v>303.12943199829999</v>
      </c>
      <c r="AB1945" t="e">
        <v>#N/A</v>
      </c>
      <c r="AC1945" t="e">
        <v>#N/A</v>
      </c>
    </row>
    <row r="1946" spans="1:29">
      <c r="A1946" t="s">
        <v>2332</v>
      </c>
      <c r="B1946" t="s">
        <v>8</v>
      </c>
      <c r="C1946">
        <v>9428425</v>
      </c>
      <c r="E1946" t="str">
        <f t="shared" si="30"/>
        <v>Bogense Markjorder24da</v>
      </c>
      <c r="F1946">
        <v>3.7433251349204999E-2</v>
      </c>
      <c r="G1946" t="s">
        <v>3213</v>
      </c>
      <c r="L1946">
        <v>3.7433251349204999E-2</v>
      </c>
      <c r="M1946">
        <v>46.077525762710806</v>
      </c>
      <c r="N1946">
        <v>13.082236925638034</v>
      </c>
      <c r="O1946">
        <v>59.159762688348842</v>
      </c>
      <c r="P1946">
        <v>654.11184628190165</v>
      </c>
      <c r="T1946">
        <v>249.55500899469999</v>
      </c>
      <c r="U1946">
        <v>100</v>
      </c>
      <c r="V1946">
        <v>2.2546145915985001</v>
      </c>
      <c r="W1946">
        <v>2.3845610618591002</v>
      </c>
      <c r="X1946">
        <v>2.2989895873599999</v>
      </c>
      <c r="Y1946">
        <v>249.55500898995999</v>
      </c>
      <c r="AB1946" t="e">
        <v>#N/A</v>
      </c>
      <c r="AC1946" t="e">
        <v>#N/A</v>
      </c>
    </row>
    <row r="1947" spans="1:29">
      <c r="A1947" t="s">
        <v>2333</v>
      </c>
      <c r="B1947" t="s">
        <v>8</v>
      </c>
      <c r="C1947">
        <v>9428425</v>
      </c>
      <c r="E1947" t="str">
        <f t="shared" si="30"/>
        <v>Bogense Markjorder24db</v>
      </c>
      <c r="F1947">
        <v>2.7759943499433001E-2</v>
      </c>
      <c r="G1947" t="s">
        <v>3213</v>
      </c>
      <c r="L1947">
        <v>2.7759943499433001E-2</v>
      </c>
      <c r="M1947">
        <v>34.170409079191195</v>
      </c>
      <c r="N1947">
        <v>9.701592696665946</v>
      </c>
      <c r="O1947">
        <v>43.872001775857143</v>
      </c>
      <c r="P1947">
        <v>485.07963483329723</v>
      </c>
      <c r="T1947">
        <v>185.06628999622001</v>
      </c>
      <c r="U1947">
        <v>100</v>
      </c>
      <c r="V1947">
        <v>2.2696487903595002</v>
      </c>
      <c r="W1947">
        <v>2.3344118595122998</v>
      </c>
      <c r="X1947">
        <v>2.2928135142181998</v>
      </c>
      <c r="Y1947">
        <v>185.06628999521999</v>
      </c>
      <c r="AB1947" t="e">
        <v>#N/A</v>
      </c>
      <c r="AC1947" t="e">
        <v>#N/A</v>
      </c>
    </row>
    <row r="1948" spans="1:29">
      <c r="A1948" t="s">
        <v>2823</v>
      </c>
      <c r="B1948" t="s">
        <v>24</v>
      </c>
      <c r="C1948">
        <v>5443484</v>
      </c>
      <c r="E1948" t="str">
        <f t="shared" si="30"/>
        <v>Bogense Bygrunde295</v>
      </c>
      <c r="F1948">
        <v>1</v>
      </c>
      <c r="G1948" t="s">
        <v>3212</v>
      </c>
      <c r="M1948">
        <v>1230.9250225919634</v>
      </c>
      <c r="N1948">
        <v>349.48171623130651</v>
      </c>
      <c r="O1948">
        <v>1580.40673882327</v>
      </c>
      <c r="P1948">
        <v>17474.085811565325</v>
      </c>
      <c r="T1948">
        <v>102.63691150498001</v>
      </c>
      <c r="U1948">
        <v>0</v>
      </c>
      <c r="V1948">
        <v>0</v>
      </c>
      <c r="W1948">
        <v>0</v>
      </c>
      <c r="X1948">
        <v>0</v>
      </c>
      <c r="Y1948">
        <v>0</v>
      </c>
      <c r="AB1948" t="e">
        <v>#N/A</v>
      </c>
      <c r="AC1948" t="e">
        <v>#N/A</v>
      </c>
    </row>
    <row r="1949" spans="1:29">
      <c r="A1949" t="s">
        <v>1087</v>
      </c>
      <c r="B1949" t="s">
        <v>24</v>
      </c>
      <c r="C1949">
        <v>5443485</v>
      </c>
      <c r="E1949" t="str">
        <f t="shared" si="30"/>
        <v>Bogense Bygrunde296</v>
      </c>
      <c r="F1949">
        <v>1</v>
      </c>
      <c r="G1949" t="s">
        <v>3212</v>
      </c>
      <c r="M1949">
        <v>1230.9250225919634</v>
      </c>
      <c r="N1949">
        <v>349.48171623130651</v>
      </c>
      <c r="O1949">
        <v>1580.40673882327</v>
      </c>
      <c r="P1949">
        <v>17474.085811565325</v>
      </c>
      <c r="T1949">
        <v>103.76422250378999</v>
      </c>
      <c r="U1949">
        <v>37.465600000000002</v>
      </c>
      <c r="V1949">
        <v>0.25694930553436002</v>
      </c>
      <c r="W1949">
        <v>0.55900144577026001</v>
      </c>
      <c r="X1949">
        <v>0.40906176219384</v>
      </c>
      <c r="Y1949">
        <v>38.875847686202</v>
      </c>
      <c r="AB1949" t="e">
        <v>#N/A</v>
      </c>
      <c r="AC1949" t="e">
        <v>#N/A</v>
      </c>
    </row>
    <row r="1950" spans="1:29">
      <c r="A1950" t="s">
        <v>2896</v>
      </c>
      <c r="B1950" t="s">
        <v>15</v>
      </c>
      <c r="C1950">
        <v>5445029</v>
      </c>
      <c r="E1950" t="str">
        <f t="shared" si="30"/>
        <v>Bogense Strand, Bogense Jorder41d</v>
      </c>
      <c r="F1950">
        <v>1.5886534393021825</v>
      </c>
      <c r="G1950" t="s">
        <v>3212</v>
      </c>
      <c r="K1950">
        <v>0.5886534393021825</v>
      </c>
      <c r="M1950">
        <v>1955.5132706638394</v>
      </c>
      <c r="N1950">
        <v>555.20533046409446</v>
      </c>
      <c r="O1950">
        <v>2510.7186011279337</v>
      </c>
      <c r="P1950">
        <v>27760.266523204722</v>
      </c>
      <c r="T1950">
        <v>7848.7125240290998</v>
      </c>
      <c r="U1950">
        <v>100</v>
      </c>
      <c r="V1950">
        <v>2.564341545105</v>
      </c>
      <c r="W1950">
        <v>3.0443866252899001</v>
      </c>
      <c r="X1950">
        <v>2.9029758730116999</v>
      </c>
      <c r="Y1950">
        <v>7848.7125240290998</v>
      </c>
      <c r="AB1950" t="e">
        <v>#N/A</v>
      </c>
      <c r="AC1950" t="e">
        <v>#N/A</v>
      </c>
    </row>
    <row r="1951" spans="1:29">
      <c r="A1951" t="s">
        <v>3067</v>
      </c>
      <c r="B1951" t="s">
        <v>24</v>
      </c>
      <c r="C1951">
        <v>100093726</v>
      </c>
      <c r="E1951" t="str">
        <f t="shared" si="30"/>
        <v>Bogense Bygrunde285ad</v>
      </c>
      <c r="F1951">
        <v>1.25</v>
      </c>
      <c r="G1951" t="s">
        <v>3212</v>
      </c>
      <c r="H1951" t="s">
        <v>3212</v>
      </c>
      <c r="K1951">
        <v>0</v>
      </c>
      <c r="M1951">
        <v>1538.6562782399542</v>
      </c>
      <c r="N1951">
        <v>436.85214528913315</v>
      </c>
      <c r="O1951">
        <v>1975.5084235290874</v>
      </c>
      <c r="P1951">
        <v>21842.607264456656</v>
      </c>
      <c r="T1951">
        <v>2708.9485024607998</v>
      </c>
      <c r="U1951">
        <v>100</v>
      </c>
      <c r="V1951">
        <v>0.62323874235152998</v>
      </c>
      <c r="W1951">
        <v>1.919234752655</v>
      </c>
      <c r="X1951">
        <v>1.4402780688925001</v>
      </c>
      <c r="Y1951">
        <v>2708.9485024555001</v>
      </c>
      <c r="AB1951" t="e">
        <v>#N/A</v>
      </c>
      <c r="AC1951" t="e">
        <v>#N/A</v>
      </c>
    </row>
    <row r="1952" spans="1:29">
      <c r="A1952" t="s">
        <v>3068</v>
      </c>
      <c r="B1952" t="s">
        <v>24</v>
      </c>
      <c r="C1952">
        <v>100093727</v>
      </c>
      <c r="E1952" t="str">
        <f t="shared" si="30"/>
        <v>Bogense Bygrunde285ae</v>
      </c>
      <c r="F1952">
        <v>1.39861181364988</v>
      </c>
      <c r="G1952" t="s">
        <v>3212</v>
      </c>
      <c r="L1952">
        <v>0.39861181364987996</v>
      </c>
      <c r="M1952">
        <v>1721.5862783143655</v>
      </c>
      <c r="N1952">
        <v>488.78925697574027</v>
      </c>
      <c r="O1952">
        <v>2210.3755352901057</v>
      </c>
      <c r="P1952">
        <v>24439.462848787014</v>
      </c>
      <c r="T1952">
        <v>2657.4120909991998</v>
      </c>
      <c r="U1952">
        <v>100</v>
      </c>
      <c r="V1952">
        <v>0.66056156158446999</v>
      </c>
      <c r="W1952">
        <v>1.8280829191207999</v>
      </c>
      <c r="X1952">
        <v>1.1940788829024001</v>
      </c>
      <c r="Y1952">
        <v>2657.4120910125998</v>
      </c>
      <c r="AB1952" t="e">
        <v>#N/A</v>
      </c>
      <c r="AC1952" t="e">
        <v>#N/A</v>
      </c>
    </row>
    <row r="1953" spans="1:29">
      <c r="A1953" t="s">
        <v>3174</v>
      </c>
      <c r="B1953" t="s">
        <v>64</v>
      </c>
      <c r="C1953">
        <v>100088053</v>
      </c>
      <c r="E1953" t="str">
        <f t="shared" si="30"/>
        <v>Skovby Nymark, Skovby16c</v>
      </c>
      <c r="F1953">
        <v>2.2204003423012</v>
      </c>
      <c r="G1953" t="s">
        <v>3212</v>
      </c>
      <c r="K1953">
        <v>1.2204003423012</v>
      </c>
      <c r="M1953">
        <v>2733.146341510308</v>
      </c>
      <c r="N1953">
        <v>775.98932234800384</v>
      </c>
      <c r="O1953">
        <v>3509.135663858312</v>
      </c>
      <c r="P1953">
        <v>38799.466117400189</v>
      </c>
      <c r="T1953">
        <v>16272.004564016001</v>
      </c>
      <c r="U1953">
        <v>100</v>
      </c>
      <c r="V1953">
        <v>2.40327501297</v>
      </c>
      <c r="W1953">
        <v>3.0438611507415998</v>
      </c>
      <c r="X1953">
        <v>2.8825384248341002</v>
      </c>
      <c r="Y1953">
        <v>16272.00456403</v>
      </c>
      <c r="AB1953" t="e">
        <v>#N/A</v>
      </c>
      <c r="AC1953" t="e">
        <v>#N/A</v>
      </c>
    </row>
    <row r="1954" spans="1:29">
      <c r="A1954" t="s">
        <v>141</v>
      </c>
      <c r="B1954" t="s">
        <v>8</v>
      </c>
      <c r="C1954">
        <v>100398834</v>
      </c>
      <c r="E1954" t="str">
        <f t="shared" si="30"/>
        <v>Bogense Markjorder181</v>
      </c>
      <c r="F1954">
        <v>1</v>
      </c>
      <c r="G1954" t="s">
        <v>3212</v>
      </c>
      <c r="L1954">
        <v>0</v>
      </c>
      <c r="M1954">
        <v>1230.9250225919634</v>
      </c>
      <c r="N1954">
        <v>349.48171623130651</v>
      </c>
      <c r="O1954">
        <v>1580.40673882327</v>
      </c>
      <c r="P1954">
        <v>17474.085811565325</v>
      </c>
      <c r="T1954">
        <v>1196.5080569976999</v>
      </c>
      <c r="U1954">
        <v>0</v>
      </c>
      <c r="V1954">
        <v>0</v>
      </c>
      <c r="W1954">
        <v>0</v>
      </c>
      <c r="X1954">
        <v>0</v>
      </c>
      <c r="Y1954">
        <v>0</v>
      </c>
      <c r="AB1954" t="e">
        <v>#N/A</v>
      </c>
      <c r="AC1954" t="e">
        <v>#N/A</v>
      </c>
    </row>
    <row r="1955" spans="1:29">
      <c r="A1955" t="s">
        <v>137</v>
      </c>
      <c r="B1955" t="s">
        <v>8</v>
      </c>
      <c r="C1955">
        <v>100398835</v>
      </c>
      <c r="E1955" t="str">
        <f t="shared" si="30"/>
        <v>Bogense Markjorder182</v>
      </c>
      <c r="F1955">
        <v>1</v>
      </c>
      <c r="G1955" t="s">
        <v>3212</v>
      </c>
      <c r="M1955">
        <v>1230.9250225919634</v>
      </c>
      <c r="N1955">
        <v>349.48171623130651</v>
      </c>
      <c r="O1955">
        <v>1580.40673882327</v>
      </c>
      <c r="P1955">
        <v>17474.085811565325</v>
      </c>
      <c r="T1955">
        <v>1184.4452430046999</v>
      </c>
      <c r="U1955">
        <v>0</v>
      </c>
      <c r="V1955">
        <v>0</v>
      </c>
      <c r="W1955">
        <v>0</v>
      </c>
      <c r="X1955">
        <v>0</v>
      </c>
      <c r="Y1955">
        <v>0</v>
      </c>
      <c r="AB1955" t="e">
        <v>#N/A</v>
      </c>
      <c r="AC1955" t="e">
        <v>#N/A</v>
      </c>
    </row>
    <row r="1956" spans="1:29">
      <c r="A1956" t="s">
        <v>3205</v>
      </c>
      <c r="B1956" t="s">
        <v>8</v>
      </c>
      <c r="C1956">
        <v>100398836</v>
      </c>
      <c r="E1956" t="str">
        <f t="shared" si="30"/>
        <v>Bogense Markjorder91da</v>
      </c>
      <c r="F1956">
        <v>1</v>
      </c>
      <c r="G1956" t="s">
        <v>3212</v>
      </c>
      <c r="M1956">
        <v>1230.9250225919634</v>
      </c>
      <c r="N1956">
        <v>349.48171623130651</v>
      </c>
      <c r="O1956">
        <v>1580.40673882327</v>
      </c>
      <c r="P1956">
        <v>17474.085811565325</v>
      </c>
      <c r="T1956">
        <v>1261.7883910078001</v>
      </c>
      <c r="U1956">
        <v>0</v>
      </c>
      <c r="V1956">
        <v>0</v>
      </c>
      <c r="W1956">
        <v>0</v>
      </c>
      <c r="X1956">
        <v>0</v>
      </c>
      <c r="Y1956">
        <v>0</v>
      </c>
      <c r="AB1956" t="e">
        <v>#N/A</v>
      </c>
      <c r="AC1956" t="e">
        <v>#N/A</v>
      </c>
    </row>
    <row r="1957" spans="1:29">
      <c r="A1957" t="s">
        <v>3206</v>
      </c>
      <c r="B1957" t="s">
        <v>8</v>
      </c>
      <c r="C1957">
        <v>100398838</v>
      </c>
      <c r="E1957" t="str">
        <f t="shared" si="30"/>
        <v>Bogense Markjorder91dc</v>
      </c>
      <c r="F1957">
        <v>1</v>
      </c>
      <c r="G1957" t="s">
        <v>3212</v>
      </c>
      <c r="M1957">
        <v>1230.9250225919634</v>
      </c>
      <c r="N1957">
        <v>349.48171623130651</v>
      </c>
      <c r="O1957">
        <v>1580.40673882327</v>
      </c>
      <c r="P1957">
        <v>17474.085811565325</v>
      </c>
      <c r="T1957">
        <v>1202.1397030015</v>
      </c>
      <c r="U1957">
        <v>0</v>
      </c>
      <c r="V1957">
        <v>0</v>
      </c>
      <c r="W1957">
        <v>0</v>
      </c>
      <c r="X1957">
        <v>0</v>
      </c>
      <c r="Y1957">
        <v>0</v>
      </c>
      <c r="AB1957" t="e">
        <v>#N/A</v>
      </c>
      <c r="AC1957" t="e">
        <v>#N/A</v>
      </c>
    </row>
    <row r="1958" spans="1:29">
      <c r="A1958" t="s">
        <v>3207</v>
      </c>
      <c r="B1958" t="s">
        <v>8</v>
      </c>
      <c r="C1958">
        <v>100398839</v>
      </c>
      <c r="E1958" t="str">
        <f t="shared" si="30"/>
        <v>Bogense Markjorder91dd</v>
      </c>
      <c r="F1958">
        <v>1</v>
      </c>
      <c r="G1958" t="s">
        <v>3212</v>
      </c>
      <c r="M1958">
        <v>1230.9250225919634</v>
      </c>
      <c r="N1958">
        <v>349.48171623130651</v>
      </c>
      <c r="O1958">
        <v>1580.40673882327</v>
      </c>
      <c r="P1958">
        <v>17474.085811565325</v>
      </c>
      <c r="T1958">
        <v>1203.4126924923</v>
      </c>
      <c r="U1958">
        <v>0</v>
      </c>
      <c r="V1958">
        <v>0</v>
      </c>
      <c r="W1958">
        <v>0</v>
      </c>
      <c r="X1958">
        <v>0</v>
      </c>
      <c r="Y1958">
        <v>0</v>
      </c>
      <c r="AB1958" t="e">
        <v>#N/A</v>
      </c>
      <c r="AC1958" t="e">
        <v>#N/A</v>
      </c>
    </row>
    <row r="1959" spans="1:29">
      <c r="A1959" t="s">
        <v>3208</v>
      </c>
      <c r="B1959" t="s">
        <v>8</v>
      </c>
      <c r="C1959">
        <v>100398837</v>
      </c>
      <c r="E1959" t="str">
        <f t="shared" si="30"/>
        <v>Bogense Markjorder91db</v>
      </c>
      <c r="F1959">
        <v>1</v>
      </c>
      <c r="G1959" t="s">
        <v>3212</v>
      </c>
      <c r="M1959">
        <v>1230.9250225919634</v>
      </c>
      <c r="N1959">
        <v>349.48171623130651</v>
      </c>
      <c r="O1959">
        <v>1580.40673882327</v>
      </c>
      <c r="P1959">
        <v>17474.085811565325</v>
      </c>
      <c r="T1959">
        <v>856.97711198621005</v>
      </c>
      <c r="U1959">
        <v>0</v>
      </c>
      <c r="V1959">
        <v>0</v>
      </c>
      <c r="W1959">
        <v>0</v>
      </c>
      <c r="X1959">
        <v>0</v>
      </c>
      <c r="Y1959">
        <v>0</v>
      </c>
      <c r="AB1959" t="e">
        <v>#N/A</v>
      </c>
      <c r="AC1959" t="e">
        <v>#N/A</v>
      </c>
    </row>
    <row r="1960" spans="1:29">
      <c r="A1960" t="s">
        <v>27</v>
      </c>
      <c r="B1960" t="s">
        <v>24</v>
      </c>
      <c r="C1960">
        <v>5443503</v>
      </c>
      <c r="E1960" t="str">
        <f t="shared" si="30"/>
        <v>Bogense Bygrunde7000p</v>
      </c>
      <c r="F1960">
        <v>2.2199900702899815</v>
      </c>
      <c r="G1960" t="s">
        <v>3212</v>
      </c>
      <c r="H1960" t="s">
        <v>3213</v>
      </c>
      <c r="L1960">
        <v>1.2199900702899815</v>
      </c>
      <c r="M1960">
        <v>2732.6413274256297</v>
      </c>
      <c r="N1960">
        <v>775.84593978140151</v>
      </c>
      <c r="O1960">
        <v>3508.4872672070314</v>
      </c>
      <c r="P1960">
        <v>38792.296989070077</v>
      </c>
      <c r="Q1960" t="e">
        <v>#N/A</v>
      </c>
      <c r="R1960" t="e">
        <v>#N/A</v>
      </c>
      <c r="T1960">
        <v>16045.01676902</v>
      </c>
      <c r="U1960">
        <v>50.690300000000001</v>
      </c>
      <c r="V1960">
        <v>6.2029499560595003E-2</v>
      </c>
      <c r="W1960">
        <v>0.94905132055283004</v>
      </c>
      <c r="X1960">
        <v>0.45883995827043</v>
      </c>
      <c r="Y1960">
        <v>8133.2671352665448</v>
      </c>
      <c r="AB1960" t="e">
        <v>#N/A</v>
      </c>
      <c r="AC1960" t="e">
        <v>#N/A</v>
      </c>
    </row>
    <row r="1961" spans="1:29">
      <c r="A1961" t="s">
        <v>3138</v>
      </c>
      <c r="B1961" t="s">
        <v>8</v>
      </c>
      <c r="C1961">
        <v>100013267</v>
      </c>
      <c r="E1961" t="str">
        <f t="shared" si="30"/>
        <v>Bogense Markjorder45ah</v>
      </c>
      <c r="F1961">
        <v>2.25</v>
      </c>
      <c r="G1961" t="s">
        <v>3212</v>
      </c>
      <c r="H1961" t="s">
        <v>3212</v>
      </c>
      <c r="I1961" t="s">
        <v>3212</v>
      </c>
      <c r="M1961">
        <v>2769.5813008319178</v>
      </c>
      <c r="N1961">
        <v>786.33386152043965</v>
      </c>
      <c r="O1961">
        <v>3555.9151623523576</v>
      </c>
      <c r="P1961">
        <v>39316.693076021984</v>
      </c>
      <c r="Q1961">
        <v>2.496</v>
      </c>
      <c r="R1961" t="s">
        <v>3228</v>
      </c>
      <c r="T1961">
        <v>1015.2081515006</v>
      </c>
      <c r="U1961">
        <v>99.995800000000003</v>
      </c>
      <c r="V1961">
        <v>3.0068537220359001E-2</v>
      </c>
      <c r="W1961">
        <v>0.41591304540634</v>
      </c>
      <c r="X1961">
        <v>0.24863375385326</v>
      </c>
      <c r="Y1961">
        <v>1015.165512758237</v>
      </c>
      <c r="AB1961" t="e">
        <v>#N/A</v>
      </c>
      <c r="AC1961" t="e">
        <v>#N/A</v>
      </c>
    </row>
    <row r="1962" spans="1:29">
      <c r="A1962" t="s">
        <v>3122</v>
      </c>
      <c r="B1962" t="s">
        <v>8</v>
      </c>
      <c r="C1962">
        <v>100013258</v>
      </c>
      <c r="E1962" t="str">
        <f t="shared" si="30"/>
        <v>Bogense Markjorder45æ</v>
      </c>
      <c r="F1962">
        <v>1.25</v>
      </c>
      <c r="G1962" t="s">
        <v>3212</v>
      </c>
      <c r="H1962" t="s">
        <v>3212</v>
      </c>
      <c r="M1962">
        <v>1538.6562782399542</v>
      </c>
      <c r="N1962">
        <v>436.85214528913315</v>
      </c>
      <c r="O1962">
        <v>1975.5084235290874</v>
      </c>
      <c r="P1962">
        <v>21842.607264456656</v>
      </c>
      <c r="Q1962">
        <v>2.339</v>
      </c>
      <c r="R1962" t="s">
        <v>3228</v>
      </c>
      <c r="T1962">
        <v>1070.4535615047</v>
      </c>
      <c r="U1962">
        <v>100</v>
      </c>
      <c r="V1962">
        <v>7.6432958245277002E-2</v>
      </c>
      <c r="W1962">
        <v>0.42180058360099998</v>
      </c>
      <c r="X1962">
        <v>0.26405288037937003</v>
      </c>
      <c r="Y1962">
        <v>1070.4535615047</v>
      </c>
      <c r="AB1962" t="e">
        <v>#N/A</v>
      </c>
      <c r="AC1962" t="e">
        <v>#N/A</v>
      </c>
    </row>
    <row r="1963" spans="1:29">
      <c r="A1963" t="s">
        <v>3121</v>
      </c>
      <c r="B1963" t="s">
        <v>8</v>
      </c>
      <c r="C1963">
        <v>100013257</v>
      </c>
      <c r="E1963" t="str">
        <f t="shared" si="30"/>
        <v>Bogense Markjorder45z</v>
      </c>
      <c r="F1963">
        <v>1.25</v>
      </c>
      <c r="G1963" t="s">
        <v>3212</v>
      </c>
      <c r="H1963" t="s">
        <v>3212</v>
      </c>
      <c r="M1963">
        <v>1538.6562782399542</v>
      </c>
      <c r="N1963">
        <v>436.85214528913315</v>
      </c>
      <c r="O1963">
        <v>1975.5084235290874</v>
      </c>
      <c r="P1963">
        <v>21842.607264456656</v>
      </c>
      <c r="Q1963">
        <v>2.218</v>
      </c>
      <c r="R1963" t="s">
        <v>3228</v>
      </c>
      <c r="T1963">
        <v>1220.2017284982001</v>
      </c>
      <c r="U1963">
        <v>100</v>
      </c>
      <c r="V1963">
        <v>0.30604723095893999</v>
      </c>
      <c r="W1963">
        <v>0.52945858240127996</v>
      </c>
      <c r="X1963">
        <v>0.43255458258495999</v>
      </c>
      <c r="Y1963">
        <v>1220.2017284982001</v>
      </c>
      <c r="AB1963" t="e">
        <v>#N/A</v>
      </c>
      <c r="AC1963" t="e">
        <v>#N/A</v>
      </c>
    </row>
    <row r="1964" spans="1:29">
      <c r="A1964" t="s">
        <v>3120</v>
      </c>
      <c r="B1964" t="s">
        <v>8</v>
      </c>
      <c r="C1964">
        <v>100013256</v>
      </c>
      <c r="E1964" t="str">
        <f t="shared" si="30"/>
        <v>Bogense Markjorder45y</v>
      </c>
      <c r="F1964">
        <v>2.25</v>
      </c>
      <c r="G1964" t="s">
        <v>3212</v>
      </c>
      <c r="H1964" t="s">
        <v>3212</v>
      </c>
      <c r="I1964" t="s">
        <v>3212</v>
      </c>
      <c r="M1964">
        <v>2769.5813008319178</v>
      </c>
      <c r="N1964">
        <v>786.33386152043965</v>
      </c>
      <c r="O1964">
        <v>3555.9151623523576</v>
      </c>
      <c r="P1964">
        <v>39316.693076021984</v>
      </c>
      <c r="Q1964">
        <v>2.0129999999999999</v>
      </c>
      <c r="R1964" t="s">
        <v>3228</v>
      </c>
      <c r="T1964">
        <v>1141.6619179920001</v>
      </c>
      <c r="U1964">
        <v>100</v>
      </c>
      <c r="V1964">
        <v>0.45859774947165999</v>
      </c>
      <c r="W1964">
        <v>0.62849551439285001</v>
      </c>
      <c r="X1964">
        <v>0.55378782722000996</v>
      </c>
      <c r="Y1964">
        <v>1141.6619179920001</v>
      </c>
      <c r="AB1964" t="e">
        <v>#N/A</v>
      </c>
      <c r="AC1964" t="e">
        <v>#N/A</v>
      </c>
    </row>
    <row r="1965" spans="1:29">
      <c r="A1965" t="s">
        <v>3204</v>
      </c>
      <c r="B1965" t="s">
        <v>24</v>
      </c>
      <c r="C1965">
        <v>100423868</v>
      </c>
      <c r="E1965" t="str">
        <f t="shared" si="30"/>
        <v>Bogense Bygrunde268c</v>
      </c>
      <c r="F1965">
        <v>1</v>
      </c>
      <c r="G1965" t="s">
        <v>3212</v>
      </c>
      <c r="M1965">
        <v>1230.9250225919634</v>
      </c>
      <c r="N1965">
        <v>349.48171623130651</v>
      </c>
      <c r="O1965">
        <v>1580.40673882327</v>
      </c>
      <c r="P1965">
        <v>17474.085811565325</v>
      </c>
      <c r="Q1965" t="e">
        <v>#N/A</v>
      </c>
      <c r="R1965" t="e">
        <v>#N/A</v>
      </c>
      <c r="T1965">
        <v>711.48320151631003</v>
      </c>
      <c r="U1965">
        <v>0</v>
      </c>
      <c r="V1965">
        <v>0</v>
      </c>
      <c r="W1965">
        <v>0</v>
      </c>
      <c r="X1965">
        <v>0</v>
      </c>
      <c r="Y1965">
        <v>0</v>
      </c>
      <c r="AB1965" t="e">
        <v>#N/A</v>
      </c>
      <c r="AC1965" t="e">
        <v>#N/A</v>
      </c>
    </row>
    <row r="1966" spans="1:29">
      <c r="A1966" t="s">
        <v>2071</v>
      </c>
      <c r="B1966" t="s">
        <v>24</v>
      </c>
      <c r="C1966">
        <v>5443194</v>
      </c>
      <c r="E1966" t="str">
        <f t="shared" si="30"/>
        <v>Bogense Bygrunde103c</v>
      </c>
      <c r="F1966">
        <v>1</v>
      </c>
      <c r="G1966" t="s">
        <v>3212</v>
      </c>
      <c r="M1966">
        <v>1230.9250225919634</v>
      </c>
      <c r="N1966">
        <v>349.48171623130651</v>
      </c>
      <c r="O1966">
        <v>1580.40673882327</v>
      </c>
      <c r="P1966">
        <v>17474.085811565325</v>
      </c>
      <c r="Q1966" t="e">
        <v>#N/A</v>
      </c>
      <c r="R1966" t="e">
        <v>#N/A</v>
      </c>
      <c r="T1966">
        <v>211.00435750170999</v>
      </c>
      <c r="U1966">
        <v>0</v>
      </c>
      <c r="V1966">
        <v>0</v>
      </c>
      <c r="W1966">
        <v>0</v>
      </c>
      <c r="X1966">
        <v>0</v>
      </c>
      <c r="Y1966">
        <v>0</v>
      </c>
      <c r="AB1966" t="e">
        <v>#N/A</v>
      </c>
      <c r="AC1966" t="e">
        <v>#N/A</v>
      </c>
    </row>
    <row r="1967" spans="1:29">
      <c r="A1967" t="s">
        <v>3133</v>
      </c>
      <c r="B1967" t="s">
        <v>8</v>
      </c>
      <c r="C1967">
        <v>100013264</v>
      </c>
      <c r="E1967" t="str">
        <f t="shared" si="30"/>
        <v>Bogense Markjorder45ae</v>
      </c>
      <c r="F1967">
        <v>1</v>
      </c>
      <c r="G1967" t="s">
        <v>3212</v>
      </c>
      <c r="M1967">
        <v>1230.9250225919634</v>
      </c>
      <c r="N1967">
        <v>349.48171623130651</v>
      </c>
      <c r="O1967">
        <v>1580.40673882327</v>
      </c>
      <c r="P1967">
        <v>17474.085811565325</v>
      </c>
      <c r="Q1967" t="e">
        <v>#N/A</v>
      </c>
      <c r="R1967" t="e">
        <v>#N/A</v>
      </c>
      <c r="T1967">
        <v>1063.1587024995999</v>
      </c>
      <c r="U1967">
        <v>0</v>
      </c>
      <c r="V1967">
        <v>0</v>
      </c>
      <c r="W1967">
        <v>0</v>
      </c>
      <c r="X1967">
        <v>0</v>
      </c>
      <c r="Y1967">
        <v>0</v>
      </c>
      <c r="AB1967" t="e">
        <v>#N/A</v>
      </c>
      <c r="AC1967" t="e">
        <v>#N/A</v>
      </c>
    </row>
    <row r="1968" spans="1:29">
      <c r="A1968" t="s">
        <v>3099</v>
      </c>
      <c r="B1968" t="s">
        <v>8</v>
      </c>
      <c r="C1968">
        <v>100013244</v>
      </c>
      <c r="E1968" t="str">
        <f t="shared" si="30"/>
        <v>Bogense Markjorder45l</v>
      </c>
      <c r="F1968">
        <v>1</v>
      </c>
      <c r="G1968" t="s">
        <v>3212</v>
      </c>
      <c r="M1968">
        <v>1230.9250225919634</v>
      </c>
      <c r="N1968">
        <v>349.48171623130651</v>
      </c>
      <c r="O1968">
        <v>1580.40673882327</v>
      </c>
      <c r="P1968">
        <v>17474.085811565325</v>
      </c>
      <c r="Q1968" t="e">
        <v>#N/A</v>
      </c>
      <c r="R1968" t="e">
        <v>#N/A</v>
      </c>
      <c r="T1968">
        <v>1320.7821560002999</v>
      </c>
      <c r="U1968">
        <v>0</v>
      </c>
      <c r="V1968">
        <v>0</v>
      </c>
      <c r="W1968">
        <v>0</v>
      </c>
      <c r="X1968">
        <v>0</v>
      </c>
      <c r="Y1968">
        <v>0</v>
      </c>
      <c r="AB1968" t="e">
        <v>#N/A</v>
      </c>
      <c r="AC1968" t="e">
        <v>#N/A</v>
      </c>
    </row>
    <row r="1969" spans="1:29">
      <c r="A1969" t="s">
        <v>3110</v>
      </c>
      <c r="B1969" t="s">
        <v>8</v>
      </c>
      <c r="C1969">
        <v>100013250</v>
      </c>
      <c r="E1969" t="str">
        <f t="shared" si="30"/>
        <v>Bogense Markjorder45r</v>
      </c>
      <c r="F1969">
        <v>1</v>
      </c>
      <c r="G1969" t="s">
        <v>3212</v>
      </c>
      <c r="M1969">
        <v>1230.9250225919634</v>
      </c>
      <c r="N1969">
        <v>349.48171623130651</v>
      </c>
      <c r="O1969">
        <v>1580.40673882327</v>
      </c>
      <c r="P1969">
        <v>17474.085811565325</v>
      </c>
      <c r="Q1969" t="e">
        <v>#N/A</v>
      </c>
      <c r="R1969" t="e">
        <v>#N/A</v>
      </c>
      <c r="T1969">
        <v>1110.5258640024001</v>
      </c>
      <c r="U1969">
        <v>8.9901999999999997</v>
      </c>
      <c r="V1969">
        <v>3.8899853825569001E-3</v>
      </c>
      <c r="W1969">
        <v>7.6432958245277002E-2</v>
      </c>
      <c r="X1969">
        <v>3.4203836186366E-2</v>
      </c>
      <c r="Y1969">
        <v>99.838496225543764</v>
      </c>
      <c r="AB1969" t="e">
        <v>#N/A</v>
      </c>
      <c r="AC1969" t="e">
        <v>#N/A</v>
      </c>
    </row>
    <row r="1970" spans="1:29">
      <c r="A1970" t="s">
        <v>1707</v>
      </c>
      <c r="B1970" t="s">
        <v>24</v>
      </c>
      <c r="C1970">
        <v>5443171</v>
      </c>
      <c r="E1970" t="str">
        <f t="shared" si="30"/>
        <v>Bogense Bygrunde87a</v>
      </c>
      <c r="F1970">
        <v>1</v>
      </c>
      <c r="G1970" t="s">
        <v>3212</v>
      </c>
      <c r="M1970">
        <v>1230.9250225919634</v>
      </c>
      <c r="N1970">
        <v>349.48171623130651</v>
      </c>
      <c r="O1970">
        <v>1580.40673882327</v>
      </c>
      <c r="P1970">
        <v>17474.085811565325</v>
      </c>
      <c r="Q1970" t="e">
        <v>#N/A</v>
      </c>
      <c r="R1970" t="e">
        <v>#N/A</v>
      </c>
      <c r="T1970">
        <v>253.19444849440001</v>
      </c>
      <c r="U1970">
        <v>0</v>
      </c>
      <c r="V1970">
        <v>0</v>
      </c>
      <c r="W1970">
        <v>0</v>
      </c>
      <c r="X1970">
        <v>0</v>
      </c>
      <c r="Y1970">
        <v>0</v>
      </c>
      <c r="AB1970" t="e">
        <v>#N/A</v>
      </c>
      <c r="AC1970" t="e">
        <v>#N/A</v>
      </c>
    </row>
  </sheetData>
  <sortState ref="A2:AC1970">
    <sortCondition descending="1" sortBy="cellColor" ref="E2:E1970" dxfId="1"/>
  </sortState>
  <conditionalFormatting sqref="E3:E197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Bidragsark oversvømmelse</vt:lpstr>
      <vt:lpstr>Bidragark erosion</vt:lpstr>
      <vt:lpstr>Ark1</vt:lpstr>
      <vt:lpstr>Eksempler på bidrag</vt:lpstr>
      <vt:lpstr>GIS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Kyst- havneviden</dc:creator>
  <cp:keywords/>
  <dc:description/>
  <cp:lastModifiedBy>Søren Lyngdal H Christensen</cp:lastModifiedBy>
  <cp:revision/>
  <cp:lastPrinted>2023-03-11T14:16:21Z</cp:lastPrinted>
  <dcterms:created xsi:type="dcterms:W3CDTF">2022-09-24T11:52:52Z</dcterms:created>
  <dcterms:modified xsi:type="dcterms:W3CDTF">2023-04-20T08:22:21Z</dcterms:modified>
  <cp:category/>
  <cp:contentStatus/>
</cp:coreProperties>
</file>